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3 Ashes\"/>
    </mc:Choice>
  </mc:AlternateContent>
  <xr:revisionPtr revIDLastSave="0" documentId="13_ncr:1_{603EAB82-06E4-424D-B68C-BC4D67001FD6}" xr6:coauthVersionLast="36" xr6:coauthVersionMax="36" xr10:uidLastSave="{00000000-0000-0000-0000-000000000000}"/>
  <bookViews>
    <workbookView xWindow="0" yWindow="0" windowWidth="28770" windowHeight="12195" activeTab="2" xr2:uid="{7A1D386B-C56F-4458-B930-EA705CA44C39}"/>
  </bookViews>
  <sheets>
    <sheet name="Day 1 - FRIDAY" sheetId="1" r:id="rId1"/>
    <sheet name="Day 2 - SATURDAY" sheetId="2" r:id="rId2"/>
    <sheet name="Day 3 - SUNDA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3" l="1"/>
  <c r="L119" i="3"/>
  <c r="I119" i="3"/>
  <c r="G119" i="3"/>
  <c r="F119" i="3"/>
  <c r="D119" i="3"/>
  <c r="B119" i="3"/>
  <c r="M118" i="3"/>
  <c r="L118" i="3"/>
  <c r="I118" i="3"/>
  <c r="G118" i="3"/>
  <c r="F118" i="3"/>
  <c r="D118" i="3"/>
  <c r="B118" i="3"/>
  <c r="M117" i="3"/>
  <c r="L117" i="3"/>
  <c r="I117" i="3"/>
  <c r="G117" i="3"/>
  <c r="F117" i="3"/>
  <c r="D117" i="3"/>
  <c r="B117" i="3"/>
  <c r="M116" i="3"/>
  <c r="L116" i="3"/>
  <c r="I116" i="3"/>
  <c r="G116" i="3"/>
  <c r="F116" i="3"/>
  <c r="D116" i="3"/>
  <c r="B116" i="3"/>
  <c r="M115" i="3"/>
  <c r="L115" i="3"/>
  <c r="I115" i="3"/>
  <c r="G115" i="3"/>
  <c r="F115" i="3"/>
  <c r="D115" i="3"/>
  <c r="B115" i="3"/>
  <c r="M114" i="3"/>
  <c r="L114" i="3"/>
  <c r="I114" i="3"/>
  <c r="G114" i="3"/>
  <c r="F114" i="3"/>
  <c r="D114" i="3"/>
  <c r="B114" i="3"/>
  <c r="M113" i="3"/>
  <c r="L113" i="3"/>
  <c r="I113" i="3"/>
  <c r="G113" i="3"/>
  <c r="F113" i="3"/>
  <c r="D113" i="3"/>
  <c r="B113" i="3"/>
  <c r="M112" i="3"/>
  <c r="L112" i="3"/>
  <c r="I112" i="3"/>
  <c r="G112" i="3"/>
  <c r="F112" i="3"/>
  <c r="D112" i="3"/>
  <c r="B112" i="3"/>
  <c r="M111" i="3"/>
  <c r="L111" i="3"/>
  <c r="I111" i="3"/>
  <c r="G111" i="3"/>
  <c r="F111" i="3"/>
  <c r="D111" i="3"/>
  <c r="B111" i="3"/>
  <c r="M110" i="3"/>
  <c r="L110" i="3"/>
  <c r="I110" i="3"/>
  <c r="G110" i="3"/>
  <c r="F110" i="3"/>
  <c r="D110" i="3"/>
  <c r="B110" i="3"/>
  <c r="M109" i="3"/>
  <c r="L109" i="3"/>
  <c r="I109" i="3"/>
  <c r="G109" i="3"/>
  <c r="F109" i="3"/>
  <c r="D109" i="3"/>
  <c r="B109" i="3"/>
  <c r="M108" i="3"/>
  <c r="L108" i="3"/>
  <c r="I108" i="3"/>
  <c r="G108" i="3"/>
  <c r="F108" i="3"/>
  <c r="D108" i="3"/>
  <c r="B108" i="3"/>
  <c r="M107" i="3"/>
  <c r="L107" i="3"/>
  <c r="I107" i="3"/>
  <c r="G107" i="3"/>
  <c r="F107" i="3"/>
  <c r="D107" i="3"/>
  <c r="B107" i="3"/>
  <c r="M106" i="3"/>
  <c r="L106" i="3"/>
  <c r="I106" i="3"/>
  <c r="G106" i="3"/>
  <c r="F106" i="3"/>
  <c r="D106" i="3"/>
  <c r="B106" i="3"/>
  <c r="M105" i="3"/>
  <c r="L105" i="3"/>
  <c r="I105" i="3"/>
  <c r="G105" i="3"/>
  <c r="F105" i="3"/>
  <c r="D105" i="3"/>
  <c r="B105" i="3"/>
  <c r="M104" i="3"/>
  <c r="L104" i="3"/>
  <c r="I104" i="3"/>
  <c r="G104" i="3"/>
  <c r="F104" i="3"/>
  <c r="D104" i="3"/>
  <c r="B104" i="3"/>
  <c r="M103" i="3"/>
  <c r="L103" i="3"/>
  <c r="I103" i="3"/>
  <c r="G103" i="3"/>
  <c r="F103" i="3"/>
  <c r="D103" i="3"/>
  <c r="B103" i="3"/>
  <c r="M102" i="3"/>
  <c r="L102" i="3"/>
  <c r="I102" i="3"/>
  <c r="G102" i="3"/>
  <c r="F102" i="3"/>
  <c r="D102" i="3"/>
  <c r="B102" i="3"/>
  <c r="M101" i="3"/>
  <c r="L101" i="3"/>
  <c r="I101" i="3"/>
  <c r="G101" i="3"/>
  <c r="F101" i="3"/>
  <c r="D101" i="3"/>
  <c r="B101" i="3"/>
  <c r="M100" i="3"/>
  <c r="L100" i="3"/>
  <c r="I100" i="3"/>
  <c r="G100" i="3"/>
  <c r="F100" i="3"/>
  <c r="D100" i="3"/>
  <c r="B100" i="3"/>
  <c r="M99" i="3"/>
  <c r="L99" i="3"/>
  <c r="I99" i="3"/>
  <c r="G99" i="3"/>
  <c r="F99" i="3"/>
  <c r="D99" i="3"/>
  <c r="B99" i="3"/>
  <c r="M98" i="3"/>
  <c r="L98" i="3"/>
  <c r="I98" i="3"/>
  <c r="G98" i="3"/>
  <c r="F98" i="3"/>
  <c r="D98" i="3"/>
  <c r="B98" i="3"/>
  <c r="M97" i="3"/>
  <c r="L97" i="3"/>
  <c r="I97" i="3"/>
  <c r="G97" i="3"/>
  <c r="F97" i="3"/>
  <c r="D97" i="3"/>
  <c r="B97" i="3"/>
  <c r="M96" i="3"/>
  <c r="L96" i="3"/>
  <c r="I96" i="3"/>
  <c r="G96" i="3"/>
  <c r="F96" i="3"/>
  <c r="D96" i="3"/>
  <c r="B96" i="3"/>
  <c r="M95" i="3"/>
  <c r="L95" i="3"/>
  <c r="I95" i="3"/>
  <c r="G95" i="3"/>
  <c r="F95" i="3"/>
  <c r="D95" i="3"/>
  <c r="B95" i="3"/>
  <c r="M94" i="3"/>
  <c r="L94" i="3"/>
  <c r="I94" i="3"/>
  <c r="G94" i="3"/>
  <c r="F94" i="3"/>
  <c r="D94" i="3"/>
  <c r="B94" i="3"/>
  <c r="M93" i="3"/>
  <c r="L93" i="3"/>
  <c r="I93" i="3"/>
  <c r="G93" i="3"/>
  <c r="F93" i="3"/>
  <c r="D93" i="3"/>
  <c r="B93" i="3"/>
  <c r="M92" i="3"/>
  <c r="L92" i="3"/>
  <c r="I92" i="3"/>
  <c r="G92" i="3"/>
  <c r="F92" i="3"/>
  <c r="D92" i="3"/>
  <c r="B92" i="3"/>
  <c r="M91" i="3"/>
  <c r="L91" i="3"/>
  <c r="I91" i="3"/>
  <c r="G91" i="3"/>
  <c r="F91" i="3"/>
  <c r="D91" i="3"/>
  <c r="B91" i="3"/>
  <c r="M90" i="3"/>
  <c r="L90" i="3"/>
  <c r="I90" i="3"/>
  <c r="G90" i="3"/>
  <c r="F90" i="3"/>
  <c r="D90" i="3"/>
  <c r="B90" i="3"/>
  <c r="M89" i="3"/>
  <c r="L89" i="3"/>
  <c r="I89" i="3"/>
  <c r="G89" i="3"/>
  <c r="F89" i="3"/>
  <c r="D89" i="3"/>
  <c r="B89" i="3"/>
  <c r="M88" i="3"/>
  <c r="L88" i="3"/>
  <c r="I88" i="3"/>
  <c r="G88" i="3"/>
  <c r="F88" i="3"/>
  <c r="D88" i="3"/>
  <c r="B88" i="3"/>
  <c r="M87" i="3"/>
  <c r="L87" i="3"/>
  <c r="I87" i="3"/>
  <c r="G87" i="3"/>
  <c r="F87" i="3"/>
  <c r="D87" i="3"/>
  <c r="B87" i="3"/>
  <c r="M86" i="3"/>
  <c r="L86" i="3"/>
  <c r="I86" i="3"/>
  <c r="G86" i="3"/>
  <c r="F86" i="3"/>
  <c r="D86" i="3"/>
  <c r="B86" i="3"/>
  <c r="M85" i="3"/>
  <c r="L85" i="3"/>
  <c r="I85" i="3"/>
  <c r="G85" i="3"/>
  <c r="F85" i="3"/>
  <c r="D85" i="3"/>
  <c r="B85" i="3"/>
  <c r="M84" i="3"/>
  <c r="L84" i="3"/>
  <c r="I84" i="3"/>
  <c r="G84" i="3"/>
  <c r="F84" i="3"/>
  <c r="D84" i="3"/>
  <c r="B84" i="3"/>
  <c r="M83" i="3"/>
  <c r="L83" i="3"/>
  <c r="I83" i="3"/>
  <c r="G83" i="3"/>
  <c r="F83" i="3"/>
  <c r="D83" i="3"/>
  <c r="B83" i="3"/>
  <c r="M82" i="3"/>
  <c r="L82" i="3"/>
  <c r="I82" i="3"/>
  <c r="G82" i="3"/>
  <c r="F82" i="3"/>
  <c r="D82" i="3"/>
  <c r="B82" i="3"/>
  <c r="M81" i="3"/>
  <c r="L81" i="3"/>
  <c r="I81" i="3"/>
  <c r="G81" i="3"/>
  <c r="F81" i="3"/>
  <c r="D81" i="3"/>
  <c r="B81" i="3"/>
  <c r="M80" i="3"/>
  <c r="L80" i="3"/>
  <c r="I80" i="3"/>
  <c r="G80" i="3"/>
  <c r="F80" i="3"/>
  <c r="D80" i="3"/>
  <c r="B80" i="3"/>
  <c r="M79" i="3"/>
  <c r="L79" i="3"/>
  <c r="I79" i="3"/>
  <c r="G79" i="3"/>
  <c r="F79" i="3"/>
  <c r="D79" i="3"/>
  <c r="B79" i="3"/>
  <c r="M78" i="3"/>
  <c r="L78" i="3"/>
  <c r="I78" i="3"/>
  <c r="G78" i="3"/>
  <c r="F78" i="3"/>
  <c r="D78" i="3"/>
  <c r="B78" i="3"/>
  <c r="M77" i="3"/>
  <c r="L77" i="3"/>
  <c r="I77" i="3"/>
  <c r="G77" i="3"/>
  <c r="F77" i="3"/>
  <c r="D77" i="3"/>
  <c r="B77" i="3"/>
  <c r="M76" i="3"/>
  <c r="L76" i="3"/>
  <c r="I76" i="3"/>
  <c r="G76" i="3"/>
  <c r="F76" i="3"/>
  <c r="D76" i="3"/>
  <c r="B76" i="3"/>
  <c r="M75" i="3"/>
  <c r="L75" i="3"/>
  <c r="I75" i="3"/>
  <c r="G75" i="3"/>
  <c r="F75" i="3"/>
  <c r="D75" i="3"/>
  <c r="B75" i="3"/>
  <c r="M74" i="3"/>
  <c r="L74" i="3"/>
  <c r="I74" i="3"/>
  <c r="G74" i="3"/>
  <c r="F74" i="3"/>
  <c r="D74" i="3"/>
  <c r="B74" i="3"/>
  <c r="M73" i="3"/>
  <c r="L73" i="3"/>
  <c r="I73" i="3"/>
  <c r="G73" i="3"/>
  <c r="F73" i="3"/>
  <c r="D73" i="3"/>
  <c r="B73" i="3"/>
  <c r="M72" i="3"/>
  <c r="L72" i="3"/>
  <c r="I72" i="3"/>
  <c r="G72" i="3"/>
  <c r="F72" i="3"/>
  <c r="D72" i="3"/>
  <c r="B72" i="3"/>
  <c r="M71" i="3"/>
  <c r="L71" i="3"/>
  <c r="I71" i="3"/>
  <c r="G71" i="3"/>
  <c r="F71" i="3"/>
  <c r="D71" i="3"/>
  <c r="B71" i="3"/>
  <c r="M70" i="3"/>
  <c r="L70" i="3"/>
  <c r="I70" i="3"/>
  <c r="G70" i="3"/>
  <c r="F70" i="3"/>
  <c r="D70" i="3"/>
  <c r="B70" i="3"/>
  <c r="M69" i="3"/>
  <c r="L69" i="3"/>
  <c r="I69" i="3"/>
  <c r="G69" i="3"/>
  <c r="F69" i="3"/>
  <c r="D69" i="3"/>
  <c r="B69" i="3"/>
  <c r="M68" i="3"/>
  <c r="L68" i="3"/>
  <c r="I68" i="3"/>
  <c r="G68" i="3"/>
  <c r="F68" i="3"/>
  <c r="D68" i="3"/>
  <c r="B68" i="3"/>
  <c r="M67" i="3"/>
  <c r="L67" i="3"/>
  <c r="I67" i="3"/>
  <c r="G67" i="3"/>
  <c r="F67" i="3"/>
  <c r="D67" i="3"/>
  <c r="B67" i="3"/>
  <c r="M66" i="3"/>
  <c r="L66" i="3"/>
  <c r="I66" i="3"/>
  <c r="G66" i="3"/>
  <c r="F66" i="3"/>
  <c r="D66" i="3"/>
  <c r="B66" i="3"/>
  <c r="M65" i="3"/>
  <c r="L65" i="3"/>
  <c r="I65" i="3"/>
  <c r="G65" i="3"/>
  <c r="F65" i="3"/>
  <c r="D65" i="3"/>
  <c r="B65" i="3"/>
  <c r="M64" i="3"/>
  <c r="L64" i="3"/>
  <c r="I64" i="3"/>
  <c r="G64" i="3"/>
  <c r="F64" i="3"/>
  <c r="D64" i="3"/>
  <c r="B64" i="3"/>
  <c r="M63" i="3"/>
  <c r="L63" i="3"/>
  <c r="I63" i="3"/>
  <c r="G63" i="3"/>
  <c r="F63" i="3"/>
  <c r="D63" i="3"/>
  <c r="B63" i="3"/>
  <c r="M62" i="3"/>
  <c r="L62" i="3"/>
  <c r="I62" i="3"/>
  <c r="G62" i="3"/>
  <c r="F62" i="3"/>
  <c r="D62" i="3"/>
  <c r="B62" i="3"/>
  <c r="M61" i="3"/>
  <c r="L61" i="3"/>
  <c r="I61" i="3"/>
  <c r="G61" i="3"/>
  <c r="F61" i="3"/>
  <c r="D61" i="3"/>
  <c r="B61" i="3"/>
  <c r="M60" i="3"/>
  <c r="L60" i="3"/>
  <c r="I60" i="3"/>
  <c r="G60" i="3"/>
  <c r="F60" i="3"/>
  <c r="D60" i="3"/>
  <c r="B60" i="3"/>
  <c r="M59" i="3"/>
  <c r="L59" i="3"/>
  <c r="I59" i="3"/>
  <c r="G59" i="3"/>
  <c r="F59" i="3"/>
  <c r="D59" i="3"/>
  <c r="B59" i="3"/>
  <c r="M58" i="3"/>
  <c r="L58" i="3"/>
  <c r="I58" i="3"/>
  <c r="G58" i="3"/>
  <c r="F58" i="3"/>
  <c r="D58" i="3"/>
  <c r="B58" i="3"/>
  <c r="M57" i="3"/>
  <c r="L57" i="3"/>
  <c r="I57" i="3"/>
  <c r="G57" i="3"/>
  <c r="F57" i="3"/>
  <c r="D57" i="3"/>
  <c r="B57" i="3"/>
  <c r="M56" i="3"/>
  <c r="L56" i="3"/>
  <c r="I56" i="3"/>
  <c r="G56" i="3"/>
  <c r="F56" i="3"/>
  <c r="D56" i="3"/>
  <c r="B56" i="3"/>
  <c r="M55" i="3"/>
  <c r="L55" i="3"/>
  <c r="I55" i="3"/>
  <c r="G55" i="3"/>
  <c r="F55" i="3"/>
  <c r="D55" i="3"/>
  <c r="B55" i="3"/>
  <c r="M54" i="3"/>
  <c r="L54" i="3"/>
  <c r="I54" i="3"/>
  <c r="G54" i="3"/>
  <c r="F54" i="3"/>
  <c r="D54" i="3"/>
  <c r="B54" i="3"/>
  <c r="M53" i="3"/>
  <c r="L53" i="3"/>
  <c r="I53" i="3"/>
  <c r="G53" i="3"/>
  <c r="F53" i="3"/>
  <c r="D53" i="3"/>
  <c r="B53" i="3"/>
  <c r="M52" i="3"/>
  <c r="L52" i="3"/>
  <c r="I52" i="3"/>
  <c r="G52" i="3"/>
  <c r="F52" i="3"/>
  <c r="D52" i="3"/>
  <c r="B52" i="3"/>
  <c r="M51" i="3"/>
  <c r="L51" i="3"/>
  <c r="I51" i="3"/>
  <c r="G51" i="3"/>
  <c r="F51" i="3"/>
  <c r="D51" i="3"/>
  <c r="B51" i="3"/>
  <c r="M50" i="3"/>
  <c r="L50" i="3"/>
  <c r="I50" i="3"/>
  <c r="G50" i="3"/>
  <c r="F50" i="3"/>
  <c r="D50" i="3"/>
  <c r="B50" i="3"/>
  <c r="M49" i="3"/>
  <c r="L49" i="3"/>
  <c r="I49" i="3"/>
  <c r="G49" i="3"/>
  <c r="F49" i="3"/>
  <c r="D49" i="3"/>
  <c r="B49" i="3"/>
  <c r="M48" i="3"/>
  <c r="L48" i="3"/>
  <c r="I48" i="3"/>
  <c r="G48" i="3"/>
  <c r="F48" i="3"/>
  <c r="D48" i="3"/>
  <c r="B48" i="3"/>
  <c r="M47" i="3"/>
  <c r="L47" i="3"/>
  <c r="I47" i="3"/>
  <c r="G47" i="3"/>
  <c r="F47" i="3"/>
  <c r="D47" i="3"/>
  <c r="B47" i="3"/>
  <c r="M46" i="3"/>
  <c r="L46" i="3"/>
  <c r="I46" i="3"/>
  <c r="G46" i="3"/>
  <c r="F46" i="3"/>
  <c r="D46" i="3"/>
  <c r="B46" i="3"/>
  <c r="M45" i="3"/>
  <c r="L45" i="3"/>
  <c r="I45" i="3"/>
  <c r="G45" i="3"/>
  <c r="F45" i="3"/>
  <c r="D45" i="3"/>
  <c r="B45" i="3"/>
  <c r="M44" i="3"/>
  <c r="L44" i="3"/>
  <c r="I44" i="3"/>
  <c r="G44" i="3"/>
  <c r="F44" i="3"/>
  <c r="D44" i="3"/>
  <c r="B44" i="3"/>
  <c r="M43" i="3"/>
  <c r="L43" i="3"/>
  <c r="I43" i="3"/>
  <c r="G43" i="3"/>
  <c r="F43" i="3"/>
  <c r="D43" i="3"/>
  <c r="B43" i="3"/>
  <c r="M42" i="3"/>
  <c r="L42" i="3"/>
  <c r="I42" i="3"/>
  <c r="G42" i="3"/>
  <c r="F42" i="3"/>
  <c r="D42" i="3"/>
  <c r="B42" i="3"/>
  <c r="M41" i="3"/>
  <c r="L41" i="3"/>
  <c r="I41" i="3"/>
  <c r="G41" i="3"/>
  <c r="F41" i="3"/>
  <c r="D41" i="3"/>
  <c r="B41" i="3"/>
  <c r="M40" i="3"/>
  <c r="L40" i="3"/>
  <c r="I40" i="3"/>
  <c r="G40" i="3"/>
  <c r="F40" i="3"/>
  <c r="D40" i="3"/>
  <c r="B40" i="3"/>
  <c r="M39" i="3"/>
  <c r="L39" i="3"/>
  <c r="I39" i="3"/>
  <c r="G39" i="3"/>
  <c r="F39" i="3"/>
  <c r="D39" i="3"/>
  <c r="B39" i="3"/>
  <c r="M38" i="3"/>
  <c r="L38" i="3"/>
  <c r="I38" i="3"/>
  <c r="G38" i="3"/>
  <c r="F38" i="3"/>
  <c r="D38" i="3"/>
  <c r="B38" i="3"/>
  <c r="M37" i="3"/>
  <c r="L37" i="3"/>
  <c r="I37" i="3"/>
  <c r="G37" i="3"/>
  <c r="F37" i="3"/>
  <c r="D37" i="3"/>
  <c r="B37" i="3"/>
  <c r="M36" i="3"/>
  <c r="L36" i="3"/>
  <c r="I36" i="3"/>
  <c r="G36" i="3"/>
  <c r="F36" i="3"/>
  <c r="D36" i="3"/>
  <c r="B36" i="3"/>
  <c r="M35" i="3"/>
  <c r="L35" i="3"/>
  <c r="I35" i="3"/>
  <c r="G35" i="3"/>
  <c r="F35" i="3"/>
  <c r="D35" i="3"/>
  <c r="B35" i="3"/>
  <c r="M34" i="3"/>
  <c r="L34" i="3"/>
  <c r="I34" i="3"/>
  <c r="G34" i="3"/>
  <c r="F34" i="3"/>
  <c r="D34" i="3"/>
  <c r="B34" i="3"/>
  <c r="M33" i="3"/>
  <c r="L33" i="3"/>
  <c r="I33" i="3"/>
  <c r="G33" i="3"/>
  <c r="F33" i="3"/>
  <c r="D33" i="3"/>
  <c r="B33" i="3"/>
  <c r="M32" i="3"/>
  <c r="L32" i="3"/>
  <c r="I32" i="3"/>
  <c r="G32" i="3"/>
  <c r="F32" i="3"/>
  <c r="D32" i="3"/>
  <c r="B32" i="3"/>
  <c r="M31" i="3"/>
  <c r="L31" i="3"/>
  <c r="I31" i="3"/>
  <c r="G31" i="3"/>
  <c r="F31" i="3"/>
  <c r="D31" i="3"/>
  <c r="B31" i="3"/>
  <c r="M30" i="3"/>
  <c r="L30" i="3"/>
  <c r="I30" i="3"/>
  <c r="G30" i="3"/>
  <c r="F30" i="3"/>
  <c r="D30" i="3"/>
  <c r="B30" i="3"/>
  <c r="M29" i="3"/>
  <c r="L29" i="3"/>
  <c r="I29" i="3"/>
  <c r="G29" i="3"/>
  <c r="F29" i="3"/>
  <c r="D29" i="3"/>
  <c r="B29" i="3"/>
  <c r="M28" i="3"/>
  <c r="L28" i="3"/>
  <c r="I28" i="3"/>
  <c r="G28" i="3"/>
  <c r="F28" i="3"/>
  <c r="D28" i="3"/>
  <c r="B28" i="3"/>
  <c r="M27" i="3"/>
  <c r="L27" i="3"/>
  <c r="I27" i="3"/>
  <c r="G27" i="3"/>
  <c r="F27" i="3"/>
  <c r="D27" i="3"/>
  <c r="B27" i="3"/>
  <c r="M26" i="3"/>
  <c r="L26" i="3"/>
  <c r="I26" i="3"/>
  <c r="G26" i="3"/>
  <c r="F26" i="3"/>
  <c r="D26" i="3"/>
  <c r="B26" i="3"/>
  <c r="M25" i="3"/>
  <c r="L25" i="3"/>
  <c r="I25" i="3"/>
  <c r="G25" i="3"/>
  <c r="F25" i="3"/>
  <c r="D25" i="3"/>
  <c r="B25" i="3"/>
  <c r="M24" i="3"/>
  <c r="L24" i="3"/>
  <c r="I24" i="3"/>
  <c r="G24" i="3"/>
  <c r="F24" i="3"/>
  <c r="D24" i="3"/>
  <c r="B24" i="3"/>
  <c r="M23" i="3"/>
  <c r="L23" i="3"/>
  <c r="I23" i="3"/>
  <c r="G23" i="3"/>
  <c r="F23" i="3"/>
  <c r="D23" i="3"/>
  <c r="B23" i="3"/>
  <c r="M22" i="3"/>
  <c r="L22" i="3"/>
  <c r="I22" i="3"/>
  <c r="G22" i="3"/>
  <c r="F22" i="3"/>
  <c r="D22" i="3"/>
  <c r="B22" i="3"/>
  <c r="M21" i="3"/>
  <c r="L21" i="3"/>
  <c r="I21" i="3"/>
  <c r="G21" i="3"/>
  <c r="F21" i="3"/>
  <c r="D21" i="3"/>
  <c r="B21" i="3"/>
  <c r="M20" i="3"/>
  <c r="L20" i="3"/>
  <c r="I20" i="3"/>
  <c r="G20" i="3"/>
  <c r="F20" i="3"/>
  <c r="D20" i="3"/>
  <c r="B20" i="3"/>
  <c r="M19" i="3"/>
  <c r="L19" i="3"/>
  <c r="I19" i="3"/>
  <c r="G19" i="3"/>
  <c r="F19" i="3"/>
  <c r="D19" i="3"/>
  <c r="B19" i="3"/>
  <c r="M18" i="3"/>
  <c r="L18" i="3"/>
  <c r="I18" i="3"/>
  <c r="G18" i="3"/>
  <c r="F18" i="3"/>
  <c r="D18" i="3"/>
  <c r="B18" i="3"/>
  <c r="M17" i="3"/>
  <c r="L17" i="3"/>
  <c r="I17" i="3"/>
  <c r="G17" i="3"/>
  <c r="F17" i="3"/>
  <c r="D17" i="3"/>
  <c r="B17" i="3"/>
  <c r="M16" i="3"/>
  <c r="L16" i="3"/>
  <c r="I16" i="3"/>
  <c r="G16" i="3"/>
  <c r="F16" i="3"/>
  <c r="D16" i="3"/>
  <c r="B16" i="3"/>
  <c r="M15" i="3"/>
  <c r="L15" i="3"/>
  <c r="I15" i="3"/>
  <c r="G15" i="3"/>
  <c r="F15" i="3"/>
  <c r="D15" i="3"/>
  <c r="B15" i="3"/>
  <c r="M14" i="3"/>
  <c r="L14" i="3"/>
  <c r="I14" i="3"/>
  <c r="G14" i="3"/>
  <c r="F14" i="3"/>
  <c r="D14" i="3"/>
  <c r="B14" i="3"/>
  <c r="M13" i="3"/>
  <c r="L13" i="3"/>
  <c r="I13" i="3"/>
  <c r="G13" i="3"/>
  <c r="F13" i="3"/>
  <c r="D13" i="3"/>
  <c r="B13" i="3"/>
  <c r="M12" i="3"/>
  <c r="L12" i="3"/>
  <c r="I12" i="3"/>
  <c r="G12" i="3"/>
  <c r="F12" i="3"/>
  <c r="D12" i="3"/>
  <c r="B12" i="3"/>
  <c r="M11" i="3"/>
  <c r="L11" i="3"/>
  <c r="I11" i="3"/>
  <c r="G11" i="3"/>
  <c r="F11" i="3"/>
  <c r="D11" i="3"/>
  <c r="B11" i="3"/>
  <c r="M10" i="3"/>
  <c r="L10" i="3"/>
  <c r="I10" i="3"/>
  <c r="G10" i="3"/>
  <c r="F10" i="3"/>
  <c r="D10" i="3"/>
  <c r="B10" i="3"/>
  <c r="M9" i="3"/>
  <c r="L9" i="3"/>
  <c r="I9" i="3"/>
  <c r="G9" i="3"/>
  <c r="F9" i="3"/>
  <c r="D9" i="3"/>
  <c r="B9" i="3"/>
  <c r="M8" i="3"/>
  <c r="L8" i="3"/>
  <c r="I8" i="3"/>
  <c r="G8" i="3"/>
  <c r="F8" i="3"/>
  <c r="D8" i="3"/>
  <c r="B8" i="3"/>
  <c r="M7" i="3"/>
  <c r="L7" i="3"/>
  <c r="I7" i="3"/>
  <c r="G7" i="3"/>
  <c r="F7" i="3"/>
  <c r="D7" i="3"/>
  <c r="B7" i="3"/>
  <c r="M6" i="3"/>
  <c r="L6" i="3"/>
  <c r="I6" i="3"/>
  <c r="G6" i="3"/>
  <c r="F6" i="3"/>
  <c r="D6" i="3"/>
  <c r="B6" i="3"/>
  <c r="M5" i="3"/>
  <c r="L5" i="3"/>
  <c r="I5" i="3"/>
  <c r="G5" i="3"/>
  <c r="F5" i="3"/>
  <c r="D5" i="3"/>
  <c r="B5" i="3"/>
  <c r="M4" i="3"/>
  <c r="L4" i="3"/>
  <c r="I4" i="3"/>
  <c r="G4" i="3"/>
  <c r="F4" i="3"/>
  <c r="D4" i="3"/>
  <c r="B4" i="3"/>
  <c r="M3" i="3"/>
  <c r="L3" i="3"/>
  <c r="I3" i="3"/>
  <c r="G3" i="3"/>
  <c r="F3" i="3"/>
  <c r="D3" i="3"/>
  <c r="B3" i="3"/>
  <c r="M119" i="2"/>
  <c r="L119" i="2"/>
  <c r="I119" i="2"/>
  <c r="G119" i="2"/>
  <c r="F119" i="2"/>
  <c r="D119" i="2"/>
  <c r="B119" i="2"/>
  <c r="M118" i="2"/>
  <c r="L118" i="2"/>
  <c r="I118" i="2"/>
  <c r="G118" i="2"/>
  <c r="F118" i="2"/>
  <c r="D118" i="2"/>
  <c r="B118" i="2"/>
  <c r="M117" i="2"/>
  <c r="L117" i="2"/>
  <c r="I117" i="2"/>
  <c r="G117" i="2"/>
  <c r="F117" i="2"/>
  <c r="D117" i="2"/>
  <c r="B117" i="2"/>
  <c r="M116" i="2"/>
  <c r="L116" i="2"/>
  <c r="I116" i="2"/>
  <c r="G116" i="2"/>
  <c r="F116" i="2"/>
  <c r="D116" i="2"/>
  <c r="B116" i="2"/>
  <c r="M115" i="2"/>
  <c r="L115" i="2"/>
  <c r="I115" i="2"/>
  <c r="G115" i="2"/>
  <c r="F115" i="2"/>
  <c r="D115" i="2"/>
  <c r="B115" i="2"/>
  <c r="M114" i="2"/>
  <c r="L114" i="2"/>
  <c r="I114" i="2"/>
  <c r="G114" i="2"/>
  <c r="F114" i="2"/>
  <c r="D114" i="2"/>
  <c r="B114" i="2"/>
  <c r="M113" i="2"/>
  <c r="L113" i="2"/>
  <c r="I113" i="2"/>
  <c r="G113" i="2"/>
  <c r="F113" i="2"/>
  <c r="D113" i="2"/>
  <c r="B113" i="2"/>
  <c r="M112" i="2"/>
  <c r="L112" i="2"/>
  <c r="I112" i="2"/>
  <c r="G112" i="2"/>
  <c r="F112" i="2"/>
  <c r="D112" i="2"/>
  <c r="B112" i="2"/>
  <c r="M111" i="2"/>
  <c r="L111" i="2"/>
  <c r="I111" i="2"/>
  <c r="G111" i="2"/>
  <c r="F111" i="2"/>
  <c r="D111" i="2"/>
  <c r="B111" i="2"/>
  <c r="M110" i="2"/>
  <c r="L110" i="2"/>
  <c r="I110" i="2"/>
  <c r="G110" i="2"/>
  <c r="F110" i="2"/>
  <c r="D110" i="2"/>
  <c r="B110" i="2"/>
  <c r="M109" i="2"/>
  <c r="L109" i="2"/>
  <c r="I109" i="2"/>
  <c r="G109" i="2"/>
  <c r="F109" i="2"/>
  <c r="D109" i="2"/>
  <c r="B109" i="2"/>
  <c r="M108" i="2"/>
  <c r="L108" i="2"/>
  <c r="I108" i="2"/>
  <c r="G108" i="2"/>
  <c r="F108" i="2"/>
  <c r="D108" i="2"/>
  <c r="B108" i="2"/>
  <c r="M107" i="2"/>
  <c r="L107" i="2"/>
  <c r="I107" i="2"/>
  <c r="G107" i="2"/>
  <c r="F107" i="2"/>
  <c r="D107" i="2"/>
  <c r="B107" i="2"/>
  <c r="M106" i="2"/>
  <c r="L106" i="2"/>
  <c r="I106" i="2"/>
  <c r="G106" i="2"/>
  <c r="F106" i="2"/>
  <c r="D106" i="2"/>
  <c r="B106" i="2"/>
  <c r="M105" i="2"/>
  <c r="L105" i="2"/>
  <c r="I105" i="2"/>
  <c r="G105" i="2"/>
  <c r="F105" i="2"/>
  <c r="D105" i="2"/>
  <c r="B105" i="2"/>
  <c r="M104" i="2"/>
  <c r="L104" i="2"/>
  <c r="I104" i="2"/>
  <c r="G104" i="2"/>
  <c r="F104" i="2"/>
  <c r="D104" i="2"/>
  <c r="B104" i="2"/>
  <c r="M103" i="2"/>
  <c r="L103" i="2"/>
  <c r="I103" i="2"/>
  <c r="G103" i="2"/>
  <c r="F103" i="2"/>
  <c r="D103" i="2"/>
  <c r="B103" i="2"/>
  <c r="M102" i="2"/>
  <c r="L102" i="2"/>
  <c r="I102" i="2"/>
  <c r="G102" i="2"/>
  <c r="F102" i="2"/>
  <c r="D102" i="2"/>
  <c r="B102" i="2"/>
  <c r="M101" i="2"/>
  <c r="L101" i="2"/>
  <c r="I101" i="2"/>
  <c r="G101" i="2"/>
  <c r="F101" i="2"/>
  <c r="D101" i="2"/>
  <c r="B101" i="2"/>
  <c r="M100" i="2"/>
  <c r="L100" i="2"/>
  <c r="I100" i="2"/>
  <c r="G100" i="2"/>
  <c r="F100" i="2"/>
  <c r="D100" i="2"/>
  <c r="B100" i="2"/>
  <c r="M99" i="2"/>
  <c r="L99" i="2"/>
  <c r="I99" i="2"/>
  <c r="G99" i="2"/>
  <c r="F99" i="2"/>
  <c r="D99" i="2"/>
  <c r="B99" i="2"/>
  <c r="M98" i="2"/>
  <c r="L98" i="2"/>
  <c r="I98" i="2"/>
  <c r="G98" i="2"/>
  <c r="F98" i="2"/>
  <c r="D98" i="2"/>
  <c r="B98" i="2"/>
  <c r="M97" i="2"/>
  <c r="L97" i="2"/>
  <c r="I97" i="2"/>
  <c r="G97" i="2"/>
  <c r="F97" i="2"/>
  <c r="D97" i="2"/>
  <c r="B97" i="2"/>
  <c r="M96" i="2"/>
  <c r="L96" i="2"/>
  <c r="I96" i="2"/>
  <c r="G96" i="2"/>
  <c r="F96" i="2"/>
  <c r="D96" i="2"/>
  <c r="B96" i="2"/>
  <c r="M95" i="2"/>
  <c r="L95" i="2"/>
  <c r="I95" i="2"/>
  <c r="G95" i="2"/>
  <c r="F95" i="2"/>
  <c r="D95" i="2"/>
  <c r="B95" i="2"/>
  <c r="M94" i="2"/>
  <c r="L94" i="2"/>
  <c r="I94" i="2"/>
  <c r="G94" i="2"/>
  <c r="F94" i="2"/>
  <c r="D94" i="2"/>
  <c r="B94" i="2"/>
  <c r="M93" i="2"/>
  <c r="L93" i="2"/>
  <c r="I93" i="2"/>
  <c r="G93" i="2"/>
  <c r="F93" i="2"/>
  <c r="D93" i="2"/>
  <c r="B93" i="2"/>
  <c r="M92" i="2"/>
  <c r="L92" i="2"/>
  <c r="I92" i="2"/>
  <c r="G92" i="2"/>
  <c r="F92" i="2"/>
  <c r="D92" i="2"/>
  <c r="B92" i="2"/>
  <c r="M91" i="2"/>
  <c r="L91" i="2"/>
  <c r="I91" i="2"/>
  <c r="G91" i="2"/>
  <c r="F91" i="2"/>
  <c r="D91" i="2"/>
  <c r="B91" i="2"/>
  <c r="M90" i="2"/>
  <c r="L90" i="2"/>
  <c r="I90" i="2"/>
  <c r="G90" i="2"/>
  <c r="F90" i="2"/>
  <c r="D90" i="2"/>
  <c r="B90" i="2"/>
  <c r="M89" i="2"/>
  <c r="L89" i="2"/>
  <c r="I89" i="2"/>
  <c r="G89" i="2"/>
  <c r="F89" i="2"/>
  <c r="D89" i="2"/>
  <c r="B89" i="2"/>
  <c r="M88" i="2"/>
  <c r="L88" i="2"/>
  <c r="I88" i="2"/>
  <c r="G88" i="2"/>
  <c r="F88" i="2"/>
  <c r="D88" i="2"/>
  <c r="B88" i="2"/>
  <c r="M87" i="2"/>
  <c r="L87" i="2"/>
  <c r="I87" i="2"/>
  <c r="G87" i="2"/>
  <c r="F87" i="2"/>
  <c r="D87" i="2"/>
  <c r="B87" i="2"/>
  <c r="M86" i="2"/>
  <c r="L86" i="2"/>
  <c r="I86" i="2"/>
  <c r="G86" i="2"/>
  <c r="F86" i="2"/>
  <c r="D86" i="2"/>
  <c r="B86" i="2"/>
  <c r="M85" i="2"/>
  <c r="L85" i="2"/>
  <c r="I85" i="2"/>
  <c r="G85" i="2"/>
  <c r="F85" i="2"/>
  <c r="D85" i="2"/>
  <c r="B85" i="2"/>
  <c r="M84" i="2"/>
  <c r="L84" i="2"/>
  <c r="I84" i="2"/>
  <c r="G84" i="2"/>
  <c r="F84" i="2"/>
  <c r="D84" i="2"/>
  <c r="B84" i="2"/>
  <c r="M83" i="2"/>
  <c r="L83" i="2"/>
  <c r="I83" i="2"/>
  <c r="G83" i="2"/>
  <c r="F83" i="2"/>
  <c r="D83" i="2"/>
  <c r="B83" i="2"/>
  <c r="M82" i="2"/>
  <c r="L82" i="2"/>
  <c r="I82" i="2"/>
  <c r="G82" i="2"/>
  <c r="F82" i="2"/>
  <c r="D82" i="2"/>
  <c r="B82" i="2"/>
  <c r="M81" i="2"/>
  <c r="L81" i="2"/>
  <c r="I81" i="2"/>
  <c r="G81" i="2"/>
  <c r="F81" i="2"/>
  <c r="D81" i="2"/>
  <c r="B81" i="2"/>
  <c r="M80" i="2"/>
  <c r="L80" i="2"/>
  <c r="I80" i="2"/>
  <c r="G80" i="2"/>
  <c r="F80" i="2"/>
  <c r="D80" i="2"/>
  <c r="B80" i="2"/>
  <c r="M79" i="2"/>
  <c r="L79" i="2"/>
  <c r="I79" i="2"/>
  <c r="G79" i="2"/>
  <c r="F79" i="2"/>
  <c r="D79" i="2"/>
  <c r="B79" i="2"/>
  <c r="M78" i="2"/>
  <c r="L78" i="2"/>
  <c r="I78" i="2"/>
  <c r="G78" i="2"/>
  <c r="F78" i="2"/>
  <c r="D78" i="2"/>
  <c r="B78" i="2"/>
  <c r="M77" i="2"/>
  <c r="L77" i="2"/>
  <c r="I77" i="2"/>
  <c r="G77" i="2"/>
  <c r="F77" i="2"/>
  <c r="D77" i="2"/>
  <c r="B77" i="2"/>
  <c r="M76" i="2"/>
  <c r="L76" i="2"/>
  <c r="I76" i="2"/>
  <c r="G76" i="2"/>
  <c r="F76" i="2"/>
  <c r="D76" i="2"/>
  <c r="B76" i="2"/>
  <c r="M75" i="2"/>
  <c r="L75" i="2"/>
  <c r="I75" i="2"/>
  <c r="G75" i="2"/>
  <c r="F75" i="2"/>
  <c r="D75" i="2"/>
  <c r="B75" i="2"/>
  <c r="M74" i="2"/>
  <c r="L74" i="2"/>
  <c r="I74" i="2"/>
  <c r="G74" i="2"/>
  <c r="F74" i="2"/>
  <c r="D74" i="2"/>
  <c r="B74" i="2"/>
  <c r="M73" i="2"/>
  <c r="L73" i="2"/>
  <c r="I73" i="2"/>
  <c r="G73" i="2"/>
  <c r="F73" i="2"/>
  <c r="D73" i="2"/>
  <c r="B73" i="2"/>
  <c r="M72" i="2"/>
  <c r="L72" i="2"/>
  <c r="I72" i="2"/>
  <c r="G72" i="2"/>
  <c r="F72" i="2"/>
  <c r="D72" i="2"/>
  <c r="B72" i="2"/>
  <c r="M71" i="2"/>
  <c r="L71" i="2"/>
  <c r="I71" i="2"/>
  <c r="G71" i="2"/>
  <c r="F71" i="2"/>
  <c r="D71" i="2"/>
  <c r="B71" i="2"/>
  <c r="M70" i="2"/>
  <c r="L70" i="2"/>
  <c r="I70" i="2"/>
  <c r="G70" i="2"/>
  <c r="F70" i="2"/>
  <c r="D70" i="2"/>
  <c r="B70" i="2"/>
  <c r="M69" i="2"/>
  <c r="L69" i="2"/>
  <c r="I69" i="2"/>
  <c r="G69" i="2"/>
  <c r="F69" i="2"/>
  <c r="D69" i="2"/>
  <c r="B69" i="2"/>
  <c r="M68" i="2"/>
  <c r="L68" i="2"/>
  <c r="I68" i="2"/>
  <c r="G68" i="2"/>
  <c r="F68" i="2"/>
  <c r="D68" i="2"/>
  <c r="B68" i="2"/>
  <c r="M67" i="2"/>
  <c r="L67" i="2"/>
  <c r="I67" i="2"/>
  <c r="G67" i="2"/>
  <c r="F67" i="2"/>
  <c r="D67" i="2"/>
  <c r="B67" i="2"/>
  <c r="M66" i="2"/>
  <c r="L66" i="2"/>
  <c r="I66" i="2"/>
  <c r="G66" i="2"/>
  <c r="F66" i="2"/>
  <c r="D66" i="2"/>
  <c r="B66" i="2"/>
  <c r="M65" i="2"/>
  <c r="L65" i="2"/>
  <c r="I65" i="2"/>
  <c r="G65" i="2"/>
  <c r="F65" i="2"/>
  <c r="D65" i="2"/>
  <c r="B65" i="2"/>
  <c r="M64" i="2"/>
  <c r="L64" i="2"/>
  <c r="I64" i="2"/>
  <c r="G64" i="2"/>
  <c r="F64" i="2"/>
  <c r="D64" i="2"/>
  <c r="B64" i="2"/>
  <c r="M63" i="2"/>
  <c r="L63" i="2"/>
  <c r="I63" i="2"/>
  <c r="G63" i="2"/>
  <c r="F63" i="2"/>
  <c r="D63" i="2"/>
  <c r="B63" i="2"/>
  <c r="M62" i="2"/>
  <c r="L62" i="2"/>
  <c r="I62" i="2"/>
  <c r="G62" i="2"/>
  <c r="F62" i="2"/>
  <c r="D62" i="2"/>
  <c r="B62" i="2"/>
  <c r="M61" i="2"/>
  <c r="L61" i="2"/>
  <c r="I61" i="2"/>
  <c r="G61" i="2"/>
  <c r="F61" i="2"/>
  <c r="D61" i="2"/>
  <c r="B61" i="2"/>
  <c r="M60" i="2"/>
  <c r="L60" i="2"/>
  <c r="I60" i="2"/>
  <c r="G60" i="2"/>
  <c r="F60" i="2"/>
  <c r="D60" i="2"/>
  <c r="B60" i="2"/>
  <c r="M59" i="2"/>
  <c r="L59" i="2"/>
  <c r="I59" i="2"/>
  <c r="G59" i="2"/>
  <c r="F59" i="2"/>
  <c r="D59" i="2"/>
  <c r="B59" i="2"/>
  <c r="M58" i="2"/>
  <c r="L58" i="2"/>
  <c r="I58" i="2"/>
  <c r="G58" i="2"/>
  <c r="F58" i="2"/>
  <c r="D58" i="2"/>
  <c r="B58" i="2"/>
  <c r="M57" i="2"/>
  <c r="L57" i="2"/>
  <c r="I57" i="2"/>
  <c r="G57" i="2"/>
  <c r="F57" i="2"/>
  <c r="D57" i="2"/>
  <c r="B57" i="2"/>
  <c r="M56" i="2"/>
  <c r="L56" i="2"/>
  <c r="I56" i="2"/>
  <c r="G56" i="2"/>
  <c r="F56" i="2"/>
  <c r="D56" i="2"/>
  <c r="B56" i="2"/>
  <c r="M55" i="2"/>
  <c r="L55" i="2"/>
  <c r="I55" i="2"/>
  <c r="G55" i="2"/>
  <c r="F55" i="2"/>
  <c r="D55" i="2"/>
  <c r="B55" i="2"/>
  <c r="M54" i="2"/>
  <c r="L54" i="2"/>
  <c r="I54" i="2"/>
  <c r="G54" i="2"/>
  <c r="F54" i="2"/>
  <c r="D54" i="2"/>
  <c r="B54" i="2"/>
  <c r="M53" i="2"/>
  <c r="L53" i="2"/>
  <c r="I53" i="2"/>
  <c r="G53" i="2"/>
  <c r="F53" i="2"/>
  <c r="D53" i="2"/>
  <c r="B53" i="2"/>
  <c r="M52" i="2"/>
  <c r="L52" i="2"/>
  <c r="I52" i="2"/>
  <c r="G52" i="2"/>
  <c r="F52" i="2"/>
  <c r="D52" i="2"/>
  <c r="B52" i="2"/>
  <c r="M51" i="2"/>
  <c r="L51" i="2"/>
  <c r="I51" i="2"/>
  <c r="G51" i="2"/>
  <c r="F51" i="2"/>
  <c r="D51" i="2"/>
  <c r="B51" i="2"/>
  <c r="M50" i="2"/>
  <c r="L50" i="2"/>
  <c r="I50" i="2"/>
  <c r="G50" i="2"/>
  <c r="F50" i="2"/>
  <c r="D50" i="2"/>
  <c r="B50" i="2"/>
  <c r="M49" i="2"/>
  <c r="L49" i="2"/>
  <c r="I49" i="2"/>
  <c r="G49" i="2"/>
  <c r="F49" i="2"/>
  <c r="D49" i="2"/>
  <c r="B49" i="2"/>
  <c r="M48" i="2"/>
  <c r="L48" i="2"/>
  <c r="I48" i="2"/>
  <c r="G48" i="2"/>
  <c r="F48" i="2"/>
  <c r="D48" i="2"/>
  <c r="B48" i="2"/>
  <c r="M47" i="2"/>
  <c r="L47" i="2"/>
  <c r="I47" i="2"/>
  <c r="G47" i="2"/>
  <c r="F47" i="2"/>
  <c r="D47" i="2"/>
  <c r="B47" i="2"/>
  <c r="M46" i="2"/>
  <c r="L46" i="2"/>
  <c r="I46" i="2"/>
  <c r="G46" i="2"/>
  <c r="F46" i="2"/>
  <c r="D46" i="2"/>
  <c r="B46" i="2"/>
  <c r="M45" i="2"/>
  <c r="L45" i="2"/>
  <c r="I45" i="2"/>
  <c r="G45" i="2"/>
  <c r="F45" i="2"/>
  <c r="D45" i="2"/>
  <c r="B45" i="2"/>
  <c r="M44" i="2"/>
  <c r="L44" i="2"/>
  <c r="I44" i="2"/>
  <c r="G44" i="2"/>
  <c r="F44" i="2"/>
  <c r="D44" i="2"/>
  <c r="B44" i="2"/>
  <c r="M43" i="2"/>
  <c r="L43" i="2"/>
  <c r="I43" i="2"/>
  <c r="G43" i="2"/>
  <c r="F43" i="2"/>
  <c r="D43" i="2"/>
  <c r="B43" i="2"/>
  <c r="M42" i="2"/>
  <c r="L42" i="2"/>
  <c r="I42" i="2"/>
  <c r="G42" i="2"/>
  <c r="F42" i="2"/>
  <c r="D42" i="2"/>
  <c r="B42" i="2"/>
  <c r="M41" i="2"/>
  <c r="L41" i="2"/>
  <c r="I41" i="2"/>
  <c r="G41" i="2"/>
  <c r="F41" i="2"/>
  <c r="D41" i="2"/>
  <c r="B41" i="2"/>
  <c r="M40" i="2"/>
  <c r="L40" i="2"/>
  <c r="I40" i="2"/>
  <c r="G40" i="2"/>
  <c r="F40" i="2"/>
  <c r="D40" i="2"/>
  <c r="B40" i="2"/>
  <c r="M39" i="2"/>
  <c r="L39" i="2"/>
  <c r="I39" i="2"/>
  <c r="G39" i="2"/>
  <c r="F39" i="2"/>
  <c r="D39" i="2"/>
  <c r="B39" i="2"/>
  <c r="M38" i="2"/>
  <c r="L38" i="2"/>
  <c r="I38" i="2"/>
  <c r="G38" i="2"/>
  <c r="F38" i="2"/>
  <c r="D38" i="2"/>
  <c r="B38" i="2"/>
  <c r="M37" i="2"/>
  <c r="L37" i="2"/>
  <c r="I37" i="2"/>
  <c r="G37" i="2"/>
  <c r="F37" i="2"/>
  <c r="D37" i="2"/>
  <c r="B37" i="2"/>
  <c r="M36" i="2"/>
  <c r="L36" i="2"/>
  <c r="I36" i="2"/>
  <c r="G36" i="2"/>
  <c r="F36" i="2"/>
  <c r="D36" i="2"/>
  <c r="B36" i="2"/>
  <c r="M35" i="2"/>
  <c r="L35" i="2"/>
  <c r="I35" i="2"/>
  <c r="G35" i="2"/>
  <c r="F35" i="2"/>
  <c r="D35" i="2"/>
  <c r="B35" i="2"/>
  <c r="M34" i="2"/>
  <c r="L34" i="2"/>
  <c r="I34" i="2"/>
  <c r="G34" i="2"/>
  <c r="F34" i="2"/>
  <c r="D34" i="2"/>
  <c r="B34" i="2"/>
  <c r="M33" i="2"/>
  <c r="L33" i="2"/>
  <c r="I33" i="2"/>
  <c r="G33" i="2"/>
  <c r="F33" i="2"/>
  <c r="D33" i="2"/>
  <c r="B33" i="2"/>
  <c r="M32" i="2"/>
  <c r="L32" i="2"/>
  <c r="I32" i="2"/>
  <c r="G32" i="2"/>
  <c r="F32" i="2"/>
  <c r="D32" i="2"/>
  <c r="B32" i="2"/>
  <c r="M31" i="2"/>
  <c r="L31" i="2"/>
  <c r="I31" i="2"/>
  <c r="G31" i="2"/>
  <c r="F31" i="2"/>
  <c r="D31" i="2"/>
  <c r="B31" i="2"/>
  <c r="M30" i="2"/>
  <c r="L30" i="2"/>
  <c r="I30" i="2"/>
  <c r="G30" i="2"/>
  <c r="F30" i="2"/>
  <c r="D30" i="2"/>
  <c r="B30" i="2"/>
  <c r="M29" i="2"/>
  <c r="L29" i="2"/>
  <c r="I29" i="2"/>
  <c r="G29" i="2"/>
  <c r="F29" i="2"/>
  <c r="D29" i="2"/>
  <c r="B29" i="2"/>
  <c r="M28" i="2"/>
  <c r="L28" i="2"/>
  <c r="I28" i="2"/>
  <c r="G28" i="2"/>
  <c r="F28" i="2"/>
  <c r="D28" i="2"/>
  <c r="B28" i="2"/>
  <c r="M27" i="2"/>
  <c r="L27" i="2"/>
  <c r="I27" i="2"/>
  <c r="G27" i="2"/>
  <c r="F27" i="2"/>
  <c r="D27" i="2"/>
  <c r="B27" i="2"/>
  <c r="M26" i="2"/>
  <c r="L26" i="2"/>
  <c r="I26" i="2"/>
  <c r="G26" i="2"/>
  <c r="F26" i="2"/>
  <c r="D26" i="2"/>
  <c r="B26" i="2"/>
  <c r="M25" i="2"/>
  <c r="L25" i="2"/>
  <c r="I25" i="2"/>
  <c r="G25" i="2"/>
  <c r="F25" i="2"/>
  <c r="D25" i="2"/>
  <c r="B25" i="2"/>
  <c r="M24" i="2"/>
  <c r="L24" i="2"/>
  <c r="I24" i="2"/>
  <c r="G24" i="2"/>
  <c r="F24" i="2"/>
  <c r="D24" i="2"/>
  <c r="B24" i="2"/>
  <c r="M23" i="2"/>
  <c r="L23" i="2"/>
  <c r="I23" i="2"/>
  <c r="G23" i="2"/>
  <c r="F23" i="2"/>
  <c r="D23" i="2"/>
  <c r="B23" i="2"/>
  <c r="M22" i="2"/>
  <c r="L22" i="2"/>
  <c r="I22" i="2"/>
  <c r="G22" i="2"/>
  <c r="F22" i="2"/>
  <c r="D22" i="2"/>
  <c r="B22" i="2"/>
  <c r="M21" i="2"/>
  <c r="L21" i="2"/>
  <c r="I21" i="2"/>
  <c r="G21" i="2"/>
  <c r="F21" i="2"/>
  <c r="D21" i="2"/>
  <c r="B21" i="2"/>
  <c r="M20" i="2"/>
  <c r="L20" i="2"/>
  <c r="I20" i="2"/>
  <c r="G20" i="2"/>
  <c r="F20" i="2"/>
  <c r="D20" i="2"/>
  <c r="B20" i="2"/>
  <c r="M19" i="2"/>
  <c r="L19" i="2"/>
  <c r="I19" i="2"/>
  <c r="G19" i="2"/>
  <c r="F19" i="2"/>
  <c r="D19" i="2"/>
  <c r="B19" i="2"/>
  <c r="M18" i="2"/>
  <c r="L18" i="2"/>
  <c r="I18" i="2"/>
  <c r="G18" i="2"/>
  <c r="F18" i="2"/>
  <c r="D18" i="2"/>
  <c r="B18" i="2"/>
  <c r="M17" i="2"/>
  <c r="L17" i="2"/>
  <c r="I17" i="2"/>
  <c r="G17" i="2"/>
  <c r="F17" i="2"/>
  <c r="D17" i="2"/>
  <c r="B17" i="2"/>
  <c r="M16" i="2"/>
  <c r="L16" i="2"/>
  <c r="I16" i="2"/>
  <c r="G16" i="2"/>
  <c r="F16" i="2"/>
  <c r="D16" i="2"/>
  <c r="B16" i="2"/>
  <c r="M15" i="2"/>
  <c r="L15" i="2"/>
  <c r="I15" i="2"/>
  <c r="G15" i="2"/>
  <c r="F15" i="2"/>
  <c r="D15" i="2"/>
  <c r="B15" i="2"/>
  <c r="M14" i="2"/>
  <c r="L14" i="2"/>
  <c r="I14" i="2"/>
  <c r="G14" i="2"/>
  <c r="F14" i="2"/>
  <c r="D14" i="2"/>
  <c r="B14" i="2"/>
  <c r="M13" i="2"/>
  <c r="L13" i="2"/>
  <c r="I13" i="2"/>
  <c r="G13" i="2"/>
  <c r="F13" i="2"/>
  <c r="D13" i="2"/>
  <c r="B13" i="2"/>
  <c r="M12" i="2"/>
  <c r="L12" i="2"/>
  <c r="I12" i="2"/>
  <c r="G12" i="2"/>
  <c r="F12" i="2"/>
  <c r="D12" i="2"/>
  <c r="B12" i="2"/>
  <c r="M11" i="2"/>
  <c r="L11" i="2"/>
  <c r="I11" i="2"/>
  <c r="G11" i="2"/>
  <c r="F11" i="2"/>
  <c r="D11" i="2"/>
  <c r="B11" i="2"/>
  <c r="M10" i="2"/>
  <c r="L10" i="2"/>
  <c r="I10" i="2"/>
  <c r="G10" i="2"/>
  <c r="F10" i="2"/>
  <c r="D10" i="2"/>
  <c r="B10" i="2"/>
  <c r="M9" i="2"/>
  <c r="L9" i="2"/>
  <c r="I9" i="2"/>
  <c r="G9" i="2"/>
  <c r="F9" i="2"/>
  <c r="D9" i="2"/>
  <c r="B9" i="2"/>
  <c r="M8" i="2"/>
  <c r="L8" i="2"/>
  <c r="I8" i="2"/>
  <c r="G8" i="2"/>
  <c r="F8" i="2"/>
  <c r="D8" i="2"/>
  <c r="B8" i="2"/>
  <c r="M7" i="2"/>
  <c r="L7" i="2"/>
  <c r="I7" i="2"/>
  <c r="G7" i="2"/>
  <c r="F7" i="2"/>
  <c r="D7" i="2"/>
  <c r="B7" i="2"/>
  <c r="M6" i="2"/>
  <c r="L6" i="2"/>
  <c r="I6" i="2"/>
  <c r="G6" i="2"/>
  <c r="F6" i="2"/>
  <c r="D6" i="2"/>
  <c r="B6" i="2"/>
  <c r="M5" i="2"/>
  <c r="L5" i="2"/>
  <c r="I5" i="2"/>
  <c r="G5" i="2"/>
  <c r="F5" i="2"/>
  <c r="D5" i="2"/>
  <c r="B5" i="2"/>
  <c r="M4" i="2"/>
  <c r="L4" i="2"/>
  <c r="I4" i="2"/>
  <c r="G4" i="2"/>
  <c r="F4" i="2"/>
  <c r="D4" i="2"/>
  <c r="B4" i="2"/>
  <c r="M3" i="2"/>
  <c r="L3" i="2"/>
  <c r="I3" i="2"/>
  <c r="G3" i="2"/>
  <c r="F3" i="2"/>
  <c r="D3" i="2"/>
  <c r="B3" i="2"/>
  <c r="Q120" i="1"/>
  <c r="P120" i="1"/>
  <c r="O120" i="1"/>
  <c r="N120" i="1"/>
  <c r="M120" i="1"/>
  <c r="L120" i="1"/>
  <c r="I120" i="1"/>
  <c r="F120" i="1"/>
  <c r="D120" i="1"/>
  <c r="B120" i="1"/>
  <c r="G120" i="1" s="1"/>
  <c r="Q119" i="1"/>
  <c r="P119" i="1"/>
  <c r="O119" i="1"/>
  <c r="N119" i="1"/>
  <c r="M119" i="1"/>
  <c r="L119" i="1"/>
  <c r="I119" i="1"/>
  <c r="F119" i="1"/>
  <c r="D119" i="1"/>
  <c r="B119" i="1"/>
  <c r="G119" i="1" s="1"/>
  <c r="Q118" i="1"/>
  <c r="P118" i="1"/>
  <c r="O118" i="1"/>
  <c r="N118" i="1"/>
  <c r="M118" i="1"/>
  <c r="L118" i="1"/>
  <c r="I118" i="1"/>
  <c r="F118" i="1"/>
  <c r="D118" i="1"/>
  <c r="B118" i="1"/>
  <c r="G118" i="1" s="1"/>
  <c r="Q117" i="1"/>
  <c r="P117" i="1"/>
  <c r="O117" i="1"/>
  <c r="N117" i="1"/>
  <c r="M117" i="1"/>
  <c r="L117" i="1"/>
  <c r="I117" i="1"/>
  <c r="F117" i="1"/>
  <c r="D117" i="1"/>
  <c r="B117" i="1"/>
  <c r="G117" i="1" s="1"/>
  <c r="Q116" i="1"/>
  <c r="P116" i="1"/>
  <c r="O116" i="1"/>
  <c r="N116" i="1"/>
  <c r="M116" i="1"/>
  <c r="L116" i="1"/>
  <c r="I116" i="1"/>
  <c r="F116" i="1"/>
  <c r="D116" i="1"/>
  <c r="B116" i="1"/>
  <c r="G116" i="1" s="1"/>
  <c r="Q115" i="1"/>
  <c r="P115" i="1"/>
  <c r="O115" i="1"/>
  <c r="N115" i="1"/>
  <c r="M115" i="1"/>
  <c r="L115" i="1"/>
  <c r="I115" i="1"/>
  <c r="F115" i="1"/>
  <c r="D115" i="1"/>
  <c r="B115" i="1"/>
  <c r="G115" i="1" s="1"/>
  <c r="Q114" i="1"/>
  <c r="P114" i="1"/>
  <c r="O114" i="1"/>
  <c r="N114" i="1"/>
  <c r="M114" i="1"/>
  <c r="L114" i="1"/>
  <c r="I114" i="1"/>
  <c r="F114" i="1"/>
  <c r="D114" i="1"/>
  <c r="B114" i="1"/>
  <c r="G114" i="1" s="1"/>
  <c r="Q113" i="1"/>
  <c r="P113" i="1"/>
  <c r="O113" i="1"/>
  <c r="N113" i="1"/>
  <c r="M113" i="1"/>
  <c r="L113" i="1"/>
  <c r="I113" i="1"/>
  <c r="F113" i="1"/>
  <c r="D113" i="1"/>
  <c r="B113" i="1"/>
  <c r="G113" i="1" s="1"/>
  <c r="Q112" i="1"/>
  <c r="P112" i="1"/>
  <c r="O112" i="1"/>
  <c r="N112" i="1"/>
  <c r="M112" i="1"/>
  <c r="L112" i="1"/>
  <c r="I112" i="1"/>
  <c r="F112" i="1"/>
  <c r="D112" i="1"/>
  <c r="B112" i="1"/>
  <c r="G112" i="1" s="1"/>
  <c r="Q111" i="1"/>
  <c r="P111" i="1"/>
  <c r="O111" i="1"/>
  <c r="N111" i="1"/>
  <c r="M111" i="1"/>
  <c r="L111" i="1"/>
  <c r="I111" i="1"/>
  <c r="F111" i="1"/>
  <c r="D111" i="1"/>
  <c r="B111" i="1"/>
  <c r="G111" i="1" s="1"/>
  <c r="Q110" i="1"/>
  <c r="P110" i="1"/>
  <c r="O110" i="1"/>
  <c r="N110" i="1"/>
  <c r="M110" i="1"/>
  <c r="L110" i="1"/>
  <c r="I110" i="1"/>
  <c r="F110" i="1"/>
  <c r="D110" i="1"/>
  <c r="B110" i="1"/>
  <c r="G110" i="1" s="1"/>
  <c r="Q109" i="1"/>
  <c r="P109" i="1"/>
  <c r="O109" i="1"/>
  <c r="N109" i="1"/>
  <c r="M109" i="1"/>
  <c r="L109" i="1"/>
  <c r="I109" i="1"/>
  <c r="F109" i="1"/>
  <c r="D109" i="1"/>
  <c r="B109" i="1"/>
  <c r="G109" i="1" s="1"/>
  <c r="Q108" i="1"/>
  <c r="P108" i="1"/>
  <c r="O108" i="1"/>
  <c r="N108" i="1"/>
  <c r="M108" i="1"/>
  <c r="L108" i="1"/>
  <c r="I108" i="1"/>
  <c r="F108" i="1"/>
  <c r="D108" i="1"/>
  <c r="B108" i="1"/>
  <c r="G108" i="1" s="1"/>
  <c r="Q107" i="1"/>
  <c r="P107" i="1"/>
  <c r="O107" i="1"/>
  <c r="N107" i="1"/>
  <c r="M107" i="1"/>
  <c r="L107" i="1"/>
  <c r="I107" i="1"/>
  <c r="F107" i="1"/>
  <c r="D107" i="1"/>
  <c r="B107" i="1"/>
  <c r="G107" i="1" s="1"/>
  <c r="Q106" i="1"/>
  <c r="P106" i="1"/>
  <c r="O106" i="1"/>
  <c r="N106" i="1"/>
  <c r="M106" i="1"/>
  <c r="L106" i="1"/>
  <c r="I106" i="1"/>
  <c r="F106" i="1"/>
  <c r="D106" i="1"/>
  <c r="B106" i="1"/>
  <c r="G106" i="1" s="1"/>
  <c r="Q105" i="1"/>
  <c r="P105" i="1"/>
  <c r="O105" i="1"/>
  <c r="N105" i="1"/>
  <c r="M105" i="1"/>
  <c r="L105" i="1"/>
  <c r="I105" i="1"/>
  <c r="F105" i="1"/>
  <c r="D105" i="1"/>
  <c r="B105" i="1"/>
  <c r="G105" i="1" s="1"/>
  <c r="Q104" i="1"/>
  <c r="P104" i="1"/>
  <c r="O104" i="1"/>
  <c r="N104" i="1"/>
  <c r="M104" i="1"/>
  <c r="L104" i="1"/>
  <c r="I104" i="1"/>
  <c r="F104" i="1"/>
  <c r="D104" i="1"/>
  <c r="B104" i="1"/>
  <c r="G104" i="1" s="1"/>
  <c r="Q103" i="1"/>
  <c r="P103" i="1"/>
  <c r="O103" i="1"/>
  <c r="N103" i="1"/>
  <c r="M103" i="1"/>
  <c r="L103" i="1"/>
  <c r="I103" i="1"/>
  <c r="F103" i="1"/>
  <c r="D103" i="1"/>
  <c r="B103" i="1"/>
  <c r="G103" i="1" s="1"/>
  <c r="Q102" i="1"/>
  <c r="P102" i="1"/>
  <c r="O102" i="1"/>
  <c r="N102" i="1"/>
  <c r="M102" i="1"/>
  <c r="L102" i="1"/>
  <c r="I102" i="1"/>
  <c r="F102" i="1"/>
  <c r="D102" i="1"/>
  <c r="B102" i="1"/>
  <c r="G102" i="1" s="1"/>
  <c r="Q101" i="1"/>
  <c r="P101" i="1"/>
  <c r="O101" i="1"/>
  <c r="N101" i="1"/>
  <c r="M101" i="1"/>
  <c r="L101" i="1"/>
  <c r="I101" i="1"/>
  <c r="F101" i="1"/>
  <c r="D101" i="1"/>
  <c r="B101" i="1"/>
  <c r="G101" i="1" s="1"/>
  <c r="Q100" i="1"/>
  <c r="P100" i="1"/>
  <c r="O100" i="1"/>
  <c r="N100" i="1"/>
  <c r="M100" i="1"/>
  <c r="L100" i="1"/>
  <c r="I100" i="1"/>
  <c r="F100" i="1"/>
  <c r="D100" i="1"/>
  <c r="B100" i="1"/>
  <c r="G100" i="1" s="1"/>
  <c r="Q99" i="1"/>
  <c r="P99" i="1"/>
  <c r="O99" i="1"/>
  <c r="N99" i="1"/>
  <c r="M99" i="1"/>
  <c r="L99" i="1"/>
  <c r="I99" i="1"/>
  <c r="F99" i="1"/>
  <c r="D99" i="1"/>
  <c r="B99" i="1"/>
  <c r="G99" i="1" s="1"/>
  <c r="Q98" i="1"/>
  <c r="P98" i="1"/>
  <c r="O98" i="1"/>
  <c r="N98" i="1"/>
  <c r="M98" i="1"/>
  <c r="L98" i="1"/>
  <c r="I98" i="1"/>
  <c r="F98" i="1"/>
  <c r="D98" i="1"/>
  <c r="B98" i="1"/>
  <c r="G98" i="1" s="1"/>
  <c r="Q97" i="1"/>
  <c r="P97" i="1"/>
  <c r="O97" i="1"/>
  <c r="N97" i="1"/>
  <c r="M97" i="1"/>
  <c r="L97" i="1"/>
  <c r="I97" i="1"/>
  <c r="F97" i="1"/>
  <c r="D97" i="1"/>
  <c r="B97" i="1"/>
  <c r="G97" i="1" s="1"/>
  <c r="Q96" i="1"/>
  <c r="P96" i="1"/>
  <c r="O96" i="1"/>
  <c r="N96" i="1"/>
  <c r="M96" i="1"/>
  <c r="L96" i="1"/>
  <c r="I96" i="1"/>
  <c r="F96" i="1"/>
  <c r="D96" i="1"/>
  <c r="B96" i="1"/>
  <c r="G96" i="1" s="1"/>
  <c r="Q95" i="1"/>
  <c r="P95" i="1"/>
  <c r="O95" i="1"/>
  <c r="N95" i="1"/>
  <c r="M95" i="1"/>
  <c r="L95" i="1"/>
  <c r="I95" i="1"/>
  <c r="F95" i="1"/>
  <c r="D95" i="1"/>
  <c r="B95" i="1"/>
  <c r="G95" i="1" s="1"/>
  <c r="Q94" i="1"/>
  <c r="P94" i="1"/>
  <c r="O94" i="1"/>
  <c r="N94" i="1"/>
  <c r="M94" i="1"/>
  <c r="L94" i="1"/>
  <c r="I94" i="1"/>
  <c r="F94" i="1"/>
  <c r="D94" i="1"/>
  <c r="B94" i="1"/>
  <c r="G94" i="1" s="1"/>
  <c r="Q93" i="1"/>
  <c r="P93" i="1"/>
  <c r="O93" i="1"/>
  <c r="N93" i="1"/>
  <c r="M93" i="1"/>
  <c r="L93" i="1"/>
  <c r="I93" i="1"/>
  <c r="F93" i="1"/>
  <c r="D93" i="1"/>
  <c r="B93" i="1"/>
  <c r="G93" i="1" s="1"/>
  <c r="Q92" i="1"/>
  <c r="P92" i="1"/>
  <c r="O92" i="1"/>
  <c r="N92" i="1"/>
  <c r="M92" i="1"/>
  <c r="L92" i="1"/>
  <c r="I92" i="1"/>
  <c r="F92" i="1"/>
  <c r="D92" i="1"/>
  <c r="B92" i="1"/>
  <c r="G92" i="1" s="1"/>
  <c r="Q91" i="1"/>
  <c r="P91" i="1"/>
  <c r="O91" i="1"/>
  <c r="N91" i="1"/>
  <c r="M91" i="1"/>
  <c r="L91" i="1"/>
  <c r="I91" i="1"/>
  <c r="F91" i="1"/>
  <c r="D91" i="1"/>
  <c r="B91" i="1"/>
  <c r="G91" i="1" s="1"/>
  <c r="Q90" i="1"/>
  <c r="P90" i="1"/>
  <c r="O90" i="1"/>
  <c r="N90" i="1"/>
  <c r="M90" i="1"/>
  <c r="L90" i="1"/>
  <c r="I90" i="1"/>
  <c r="F90" i="1"/>
  <c r="D90" i="1"/>
  <c r="B90" i="1"/>
  <c r="G90" i="1" s="1"/>
  <c r="Q89" i="1"/>
  <c r="P89" i="1"/>
  <c r="O89" i="1"/>
  <c r="N89" i="1"/>
  <c r="M89" i="1"/>
  <c r="L89" i="1"/>
  <c r="I89" i="1"/>
  <c r="F89" i="1"/>
  <c r="D89" i="1"/>
  <c r="B89" i="1"/>
  <c r="G89" i="1" s="1"/>
  <c r="Q88" i="1"/>
  <c r="P88" i="1"/>
  <c r="O88" i="1"/>
  <c r="N88" i="1"/>
  <c r="M88" i="1"/>
  <c r="L88" i="1"/>
  <c r="I88" i="1"/>
  <c r="F88" i="1"/>
  <c r="D88" i="1"/>
  <c r="B88" i="1"/>
  <c r="G88" i="1" s="1"/>
  <c r="Q87" i="1"/>
  <c r="P87" i="1"/>
  <c r="O87" i="1"/>
  <c r="N87" i="1"/>
  <c r="M87" i="1"/>
  <c r="L87" i="1"/>
  <c r="I87" i="1"/>
  <c r="F87" i="1"/>
  <c r="D87" i="1"/>
  <c r="B87" i="1"/>
  <c r="G87" i="1" s="1"/>
  <c r="Q86" i="1"/>
  <c r="P86" i="1"/>
  <c r="O86" i="1"/>
  <c r="N86" i="1"/>
  <c r="M86" i="1"/>
  <c r="L86" i="1"/>
  <c r="I86" i="1"/>
  <c r="F86" i="1"/>
  <c r="D86" i="1"/>
  <c r="B86" i="1"/>
  <c r="G86" i="1" s="1"/>
  <c r="Q85" i="1"/>
  <c r="P85" i="1"/>
  <c r="O85" i="1"/>
  <c r="N85" i="1"/>
  <c r="M85" i="1"/>
  <c r="L85" i="1"/>
  <c r="I85" i="1"/>
  <c r="F85" i="1"/>
  <c r="D85" i="1"/>
  <c r="B85" i="1"/>
  <c r="G85" i="1" s="1"/>
  <c r="Q84" i="1"/>
  <c r="P84" i="1"/>
  <c r="O84" i="1"/>
  <c r="N84" i="1"/>
  <c r="M84" i="1"/>
  <c r="L84" i="1"/>
  <c r="I84" i="1"/>
  <c r="F84" i="1"/>
  <c r="D84" i="1"/>
  <c r="B84" i="1"/>
  <c r="G84" i="1" s="1"/>
  <c r="Q83" i="1"/>
  <c r="P83" i="1"/>
  <c r="O83" i="1"/>
  <c r="N83" i="1"/>
  <c r="M83" i="1"/>
  <c r="L83" i="1"/>
  <c r="I83" i="1"/>
  <c r="F83" i="1"/>
  <c r="D83" i="1"/>
  <c r="B83" i="1"/>
  <c r="G83" i="1" s="1"/>
  <c r="Q82" i="1"/>
  <c r="P82" i="1"/>
  <c r="O82" i="1"/>
  <c r="N82" i="1"/>
  <c r="M82" i="1"/>
  <c r="L82" i="1"/>
  <c r="I82" i="1"/>
  <c r="F82" i="1"/>
  <c r="D82" i="1"/>
  <c r="B82" i="1"/>
  <c r="G82" i="1" s="1"/>
  <c r="Q81" i="1"/>
  <c r="P81" i="1"/>
  <c r="O81" i="1"/>
  <c r="N81" i="1"/>
  <c r="M81" i="1"/>
  <c r="L81" i="1"/>
  <c r="I81" i="1"/>
  <c r="F81" i="1"/>
  <c r="D81" i="1"/>
  <c r="B81" i="1"/>
  <c r="G81" i="1" s="1"/>
  <c r="Q80" i="1"/>
  <c r="P80" i="1"/>
  <c r="O80" i="1"/>
  <c r="N80" i="1"/>
  <c r="M80" i="1"/>
  <c r="L80" i="1"/>
  <c r="I80" i="1"/>
  <c r="F80" i="1"/>
  <c r="D80" i="1"/>
  <c r="B80" i="1"/>
  <c r="G80" i="1" s="1"/>
  <c r="Q79" i="1"/>
  <c r="P79" i="1"/>
  <c r="O79" i="1"/>
  <c r="N79" i="1"/>
  <c r="M79" i="1"/>
  <c r="L79" i="1"/>
  <c r="I79" i="1"/>
  <c r="F79" i="1"/>
  <c r="D79" i="1"/>
  <c r="B79" i="1"/>
  <c r="G79" i="1" s="1"/>
  <c r="Q78" i="1"/>
  <c r="P78" i="1"/>
  <c r="O78" i="1"/>
  <c r="N78" i="1"/>
  <c r="M78" i="1"/>
  <c r="L78" i="1"/>
  <c r="I78" i="1"/>
  <c r="F78" i="1"/>
  <c r="D78" i="1"/>
  <c r="B78" i="1"/>
  <c r="G78" i="1" s="1"/>
  <c r="Q77" i="1"/>
  <c r="P77" i="1"/>
  <c r="O77" i="1"/>
  <c r="N77" i="1"/>
  <c r="M77" i="1"/>
  <c r="L77" i="1"/>
  <c r="I77" i="1"/>
  <c r="F77" i="1"/>
  <c r="D77" i="1"/>
  <c r="B77" i="1"/>
  <c r="G77" i="1" s="1"/>
  <c r="Q76" i="1"/>
  <c r="P76" i="1"/>
  <c r="O76" i="1"/>
  <c r="N76" i="1"/>
  <c r="M76" i="1"/>
  <c r="L76" i="1"/>
  <c r="I76" i="1"/>
  <c r="F76" i="1"/>
  <c r="D76" i="1"/>
  <c r="B76" i="1"/>
  <c r="G76" i="1" s="1"/>
  <c r="Q75" i="1"/>
  <c r="P75" i="1"/>
  <c r="O75" i="1"/>
  <c r="N75" i="1"/>
  <c r="M75" i="1"/>
  <c r="L75" i="1"/>
  <c r="I75" i="1"/>
  <c r="F75" i="1"/>
  <c r="D75" i="1"/>
  <c r="B75" i="1"/>
  <c r="G75" i="1" s="1"/>
  <c r="Q74" i="1"/>
  <c r="P74" i="1"/>
  <c r="O74" i="1"/>
  <c r="N74" i="1"/>
  <c r="M74" i="1"/>
  <c r="L74" i="1"/>
  <c r="I74" i="1"/>
  <c r="F74" i="1"/>
  <c r="D74" i="1"/>
  <c r="B74" i="1"/>
  <c r="G74" i="1" s="1"/>
  <c r="Q73" i="1"/>
  <c r="P73" i="1"/>
  <c r="O73" i="1"/>
  <c r="N73" i="1"/>
  <c r="M73" i="1"/>
  <c r="L73" i="1"/>
  <c r="I73" i="1"/>
  <c r="F73" i="1"/>
  <c r="D73" i="1"/>
  <c r="B73" i="1"/>
  <c r="G73" i="1" s="1"/>
  <c r="Q72" i="1"/>
  <c r="P72" i="1"/>
  <c r="O72" i="1"/>
  <c r="N72" i="1"/>
  <c r="M72" i="1"/>
  <c r="L72" i="1"/>
  <c r="I72" i="1"/>
  <c r="F72" i="1"/>
  <c r="D72" i="1"/>
  <c r="B72" i="1"/>
  <c r="G72" i="1" s="1"/>
  <c r="Q71" i="1"/>
  <c r="P71" i="1"/>
  <c r="O71" i="1"/>
  <c r="N71" i="1"/>
  <c r="M71" i="1"/>
  <c r="L71" i="1"/>
  <c r="I71" i="1"/>
  <c r="F71" i="1"/>
  <c r="D71" i="1"/>
  <c r="B71" i="1"/>
  <c r="G71" i="1" s="1"/>
  <c r="Q70" i="1"/>
  <c r="P70" i="1"/>
  <c r="O70" i="1"/>
  <c r="N70" i="1"/>
  <c r="M70" i="1"/>
  <c r="L70" i="1"/>
  <c r="I70" i="1"/>
  <c r="F70" i="1"/>
  <c r="D70" i="1"/>
  <c r="B70" i="1"/>
  <c r="G70" i="1" s="1"/>
  <c r="Q69" i="1"/>
  <c r="P69" i="1"/>
  <c r="O69" i="1"/>
  <c r="N69" i="1"/>
  <c r="M69" i="1"/>
  <c r="L69" i="1"/>
  <c r="I69" i="1"/>
  <c r="F69" i="1"/>
  <c r="D69" i="1"/>
  <c r="B69" i="1"/>
  <c r="G69" i="1" s="1"/>
  <c r="Q68" i="1"/>
  <c r="P68" i="1"/>
  <c r="O68" i="1"/>
  <c r="N68" i="1"/>
  <c r="M68" i="1"/>
  <c r="L68" i="1"/>
  <c r="I68" i="1"/>
  <c r="F68" i="1"/>
  <c r="D68" i="1"/>
  <c r="B68" i="1"/>
  <c r="G68" i="1" s="1"/>
  <c r="Q67" i="1"/>
  <c r="P67" i="1"/>
  <c r="O67" i="1"/>
  <c r="N67" i="1"/>
  <c r="M67" i="1"/>
  <c r="L67" i="1"/>
  <c r="I67" i="1"/>
  <c r="F67" i="1"/>
  <c r="D67" i="1"/>
  <c r="B67" i="1"/>
  <c r="G67" i="1" s="1"/>
  <c r="Q66" i="1"/>
  <c r="P66" i="1"/>
  <c r="O66" i="1"/>
  <c r="N66" i="1"/>
  <c r="M66" i="1"/>
  <c r="L66" i="1"/>
  <c r="I66" i="1"/>
  <c r="F66" i="1"/>
  <c r="D66" i="1"/>
  <c r="B66" i="1"/>
  <c r="G66" i="1" s="1"/>
  <c r="Q65" i="1"/>
  <c r="P65" i="1"/>
  <c r="O65" i="1"/>
  <c r="N65" i="1"/>
  <c r="M65" i="1"/>
  <c r="L65" i="1"/>
  <c r="I65" i="1"/>
  <c r="F65" i="1"/>
  <c r="D65" i="1"/>
  <c r="B65" i="1"/>
  <c r="G65" i="1" s="1"/>
  <c r="Q64" i="1"/>
  <c r="P64" i="1"/>
  <c r="O64" i="1"/>
  <c r="N64" i="1"/>
  <c r="M64" i="1"/>
  <c r="L64" i="1"/>
  <c r="I64" i="1"/>
  <c r="F64" i="1"/>
  <c r="D64" i="1"/>
  <c r="B64" i="1"/>
  <c r="G64" i="1" s="1"/>
  <c r="Q63" i="1"/>
  <c r="P63" i="1"/>
  <c r="O63" i="1"/>
  <c r="N63" i="1"/>
  <c r="M63" i="1"/>
  <c r="L63" i="1"/>
  <c r="I63" i="1"/>
  <c r="F63" i="1"/>
  <c r="D63" i="1"/>
  <c r="B63" i="1"/>
  <c r="G63" i="1" s="1"/>
  <c r="Q62" i="1"/>
  <c r="P62" i="1"/>
  <c r="O62" i="1"/>
  <c r="N62" i="1"/>
  <c r="M62" i="1"/>
  <c r="L62" i="1"/>
  <c r="I62" i="1"/>
  <c r="F62" i="1"/>
  <c r="D62" i="1"/>
  <c r="B62" i="1"/>
  <c r="G62" i="1" s="1"/>
  <c r="Q61" i="1"/>
  <c r="P61" i="1"/>
  <c r="O61" i="1"/>
  <c r="N61" i="1"/>
  <c r="M61" i="1"/>
  <c r="L61" i="1"/>
  <c r="I61" i="1"/>
  <c r="F61" i="1"/>
  <c r="D61" i="1"/>
  <c r="B61" i="1"/>
  <c r="G61" i="1" s="1"/>
  <c r="Q60" i="1"/>
  <c r="P60" i="1"/>
  <c r="O60" i="1"/>
  <c r="N60" i="1"/>
  <c r="M60" i="1"/>
  <c r="L60" i="1"/>
  <c r="I60" i="1"/>
  <c r="F60" i="1"/>
  <c r="D60" i="1"/>
  <c r="B60" i="1"/>
  <c r="G60" i="1" s="1"/>
  <c r="Q59" i="1"/>
  <c r="P59" i="1"/>
  <c r="O59" i="1"/>
  <c r="N59" i="1"/>
  <c r="M59" i="1"/>
  <c r="L59" i="1"/>
  <c r="I59" i="1"/>
  <c r="F59" i="1"/>
  <c r="D59" i="1"/>
  <c r="B59" i="1"/>
  <c r="G59" i="1" s="1"/>
  <c r="Q58" i="1"/>
  <c r="P58" i="1"/>
  <c r="O58" i="1"/>
  <c r="N58" i="1"/>
  <c r="M58" i="1"/>
  <c r="L58" i="1"/>
  <c r="I58" i="1"/>
  <c r="F58" i="1"/>
  <c r="D58" i="1"/>
  <c r="B58" i="1"/>
  <c r="G58" i="1" s="1"/>
  <c r="Q57" i="1"/>
  <c r="P57" i="1"/>
  <c r="O57" i="1"/>
  <c r="N57" i="1"/>
  <c r="M57" i="1"/>
  <c r="L57" i="1"/>
  <c r="I57" i="1"/>
  <c r="F57" i="1"/>
  <c r="D57" i="1"/>
  <c r="B57" i="1"/>
  <c r="G57" i="1" s="1"/>
  <c r="Q56" i="1"/>
  <c r="P56" i="1"/>
  <c r="O56" i="1"/>
  <c r="N56" i="1"/>
  <c r="M56" i="1"/>
  <c r="L56" i="1"/>
  <c r="I56" i="1"/>
  <c r="F56" i="1"/>
  <c r="D56" i="1"/>
  <c r="B56" i="1"/>
  <c r="G56" i="1" s="1"/>
  <c r="Q55" i="1"/>
  <c r="P55" i="1"/>
  <c r="O55" i="1"/>
  <c r="N55" i="1"/>
  <c r="M55" i="1"/>
  <c r="L55" i="1"/>
  <c r="I55" i="1"/>
  <c r="F55" i="1"/>
  <c r="D55" i="1"/>
  <c r="B55" i="1"/>
  <c r="G55" i="1" s="1"/>
  <c r="Q54" i="1"/>
  <c r="P54" i="1"/>
  <c r="O54" i="1"/>
  <c r="N54" i="1"/>
  <c r="M54" i="1"/>
  <c r="L54" i="1"/>
  <c r="I54" i="1"/>
  <c r="F54" i="1"/>
  <c r="D54" i="1"/>
  <c r="B54" i="1"/>
  <c r="G54" i="1" s="1"/>
  <c r="Q53" i="1"/>
  <c r="P53" i="1"/>
  <c r="O53" i="1"/>
  <c r="N53" i="1"/>
  <c r="M53" i="1"/>
  <c r="L53" i="1"/>
  <c r="I53" i="1"/>
  <c r="F53" i="1"/>
  <c r="D53" i="1"/>
  <c r="B53" i="1"/>
  <c r="G53" i="1" s="1"/>
  <c r="Q52" i="1"/>
  <c r="P52" i="1"/>
  <c r="O52" i="1"/>
  <c r="N52" i="1"/>
  <c r="M52" i="1"/>
  <c r="L52" i="1"/>
  <c r="I52" i="1"/>
  <c r="F52" i="1"/>
  <c r="D52" i="1"/>
  <c r="B52" i="1"/>
  <c r="G52" i="1" s="1"/>
  <c r="Q51" i="1"/>
  <c r="P51" i="1"/>
  <c r="O51" i="1"/>
  <c r="N51" i="1"/>
  <c r="M51" i="1"/>
  <c r="L51" i="1"/>
  <c r="I51" i="1"/>
  <c r="F51" i="1"/>
  <c r="D51" i="1"/>
  <c r="B51" i="1"/>
  <c r="G51" i="1" s="1"/>
  <c r="Q50" i="1"/>
  <c r="P50" i="1"/>
  <c r="O50" i="1"/>
  <c r="N50" i="1"/>
  <c r="M50" i="1"/>
  <c r="L50" i="1"/>
  <c r="I50" i="1"/>
  <c r="F50" i="1"/>
  <c r="D50" i="1"/>
  <c r="B50" i="1"/>
  <c r="G50" i="1" s="1"/>
  <c r="Q49" i="1"/>
  <c r="P49" i="1"/>
  <c r="O49" i="1"/>
  <c r="N49" i="1"/>
  <c r="M49" i="1"/>
  <c r="L49" i="1"/>
  <c r="I49" i="1"/>
  <c r="F49" i="1"/>
  <c r="D49" i="1"/>
  <c r="B49" i="1"/>
  <c r="G49" i="1" s="1"/>
  <c r="Q48" i="1"/>
  <c r="P48" i="1"/>
  <c r="O48" i="1"/>
  <c r="N48" i="1"/>
  <c r="M48" i="1"/>
  <c r="L48" i="1"/>
  <c r="I48" i="1"/>
  <c r="F48" i="1"/>
  <c r="D48" i="1"/>
  <c r="B48" i="1"/>
  <c r="G48" i="1" s="1"/>
  <c r="Q47" i="1"/>
  <c r="P47" i="1"/>
  <c r="O47" i="1"/>
  <c r="N47" i="1"/>
  <c r="M47" i="1"/>
  <c r="L47" i="1"/>
  <c r="I47" i="1"/>
  <c r="F47" i="1"/>
  <c r="D47" i="1"/>
  <c r="B47" i="1"/>
  <c r="G47" i="1" s="1"/>
  <c r="Q46" i="1"/>
  <c r="P46" i="1"/>
  <c r="O46" i="1"/>
  <c r="N46" i="1"/>
  <c r="M46" i="1"/>
  <c r="L46" i="1"/>
  <c r="I46" i="1"/>
  <c r="F46" i="1"/>
  <c r="D46" i="1"/>
  <c r="B46" i="1"/>
  <c r="G46" i="1" s="1"/>
  <c r="Q45" i="1"/>
  <c r="P45" i="1"/>
  <c r="O45" i="1"/>
  <c r="N45" i="1"/>
  <c r="M45" i="1"/>
  <c r="L45" i="1"/>
  <c r="I45" i="1"/>
  <c r="F45" i="1"/>
  <c r="D45" i="1"/>
  <c r="B45" i="1"/>
  <c r="G45" i="1" s="1"/>
  <c r="Q44" i="1"/>
  <c r="P44" i="1"/>
  <c r="O44" i="1"/>
  <c r="N44" i="1"/>
  <c r="M44" i="1"/>
  <c r="L44" i="1"/>
  <c r="I44" i="1"/>
  <c r="F44" i="1"/>
  <c r="D44" i="1"/>
  <c r="B44" i="1"/>
  <c r="G44" i="1" s="1"/>
  <c r="Q43" i="1"/>
  <c r="P43" i="1"/>
  <c r="O43" i="1"/>
  <c r="N43" i="1"/>
  <c r="M43" i="1"/>
  <c r="L43" i="1"/>
  <c r="I43" i="1"/>
  <c r="F43" i="1"/>
  <c r="D43" i="1"/>
  <c r="B43" i="1"/>
  <c r="G43" i="1" s="1"/>
  <c r="Q42" i="1"/>
  <c r="P42" i="1"/>
  <c r="O42" i="1"/>
  <c r="N42" i="1"/>
  <c r="M42" i="1"/>
  <c r="L42" i="1"/>
  <c r="I42" i="1"/>
  <c r="F42" i="1"/>
  <c r="D42" i="1"/>
  <c r="B42" i="1"/>
  <c r="G42" i="1" s="1"/>
  <c r="Q41" i="1"/>
  <c r="P41" i="1"/>
  <c r="O41" i="1"/>
  <c r="N41" i="1"/>
  <c r="M41" i="1"/>
  <c r="L41" i="1"/>
  <c r="I41" i="1"/>
  <c r="F41" i="1"/>
  <c r="D41" i="1"/>
  <c r="B41" i="1"/>
  <c r="G41" i="1" s="1"/>
  <c r="Q40" i="1"/>
  <c r="P40" i="1"/>
  <c r="O40" i="1"/>
  <c r="N40" i="1"/>
  <c r="M40" i="1"/>
  <c r="L40" i="1"/>
  <c r="I40" i="1"/>
  <c r="F40" i="1"/>
  <c r="D40" i="1"/>
  <c r="B40" i="1"/>
  <c r="G40" i="1" s="1"/>
  <c r="Q39" i="1"/>
  <c r="P39" i="1"/>
  <c r="O39" i="1"/>
  <c r="N39" i="1"/>
  <c r="M39" i="1"/>
  <c r="L39" i="1"/>
  <c r="I39" i="1"/>
  <c r="F39" i="1"/>
  <c r="D39" i="1"/>
  <c r="B39" i="1"/>
  <c r="G39" i="1" s="1"/>
  <c r="Q38" i="1"/>
  <c r="P38" i="1"/>
  <c r="O38" i="1"/>
  <c r="N38" i="1"/>
  <c r="M38" i="1"/>
  <c r="L38" i="1"/>
  <c r="I38" i="1"/>
  <c r="F38" i="1"/>
  <c r="D38" i="1"/>
  <c r="B38" i="1"/>
  <c r="G38" i="1" s="1"/>
  <c r="Q37" i="1"/>
  <c r="P37" i="1"/>
  <c r="O37" i="1"/>
  <c r="N37" i="1"/>
  <c r="M37" i="1"/>
  <c r="L37" i="1"/>
  <c r="I37" i="1"/>
  <c r="F37" i="1"/>
  <c r="D37" i="1"/>
  <c r="B37" i="1"/>
  <c r="G37" i="1" s="1"/>
  <c r="Q36" i="1"/>
  <c r="P36" i="1"/>
  <c r="O36" i="1"/>
  <c r="N36" i="1"/>
  <c r="M36" i="1"/>
  <c r="L36" i="1"/>
  <c r="I36" i="1"/>
  <c r="F36" i="1"/>
  <c r="D36" i="1"/>
  <c r="B36" i="1"/>
  <c r="G36" i="1" s="1"/>
  <c r="Q35" i="1"/>
  <c r="P35" i="1"/>
  <c r="O35" i="1"/>
  <c r="N35" i="1"/>
  <c r="M35" i="1"/>
  <c r="L35" i="1"/>
  <c r="I35" i="1"/>
  <c r="F35" i="1"/>
  <c r="D35" i="1"/>
  <c r="B35" i="1"/>
  <c r="G35" i="1" s="1"/>
  <c r="Q34" i="1"/>
  <c r="P34" i="1"/>
  <c r="O34" i="1"/>
  <c r="N34" i="1"/>
  <c r="M34" i="1"/>
  <c r="L34" i="1"/>
  <c r="I34" i="1"/>
  <c r="F34" i="1"/>
  <c r="D34" i="1"/>
  <c r="B34" i="1"/>
  <c r="G34" i="1" s="1"/>
  <c r="Q33" i="1"/>
  <c r="P33" i="1"/>
  <c r="O33" i="1"/>
  <c r="N33" i="1"/>
  <c r="M33" i="1"/>
  <c r="L33" i="1"/>
  <c r="I33" i="1"/>
  <c r="F33" i="1"/>
  <c r="D33" i="1"/>
  <c r="B33" i="1"/>
  <c r="G33" i="1" s="1"/>
  <c r="Q32" i="1"/>
  <c r="P32" i="1"/>
  <c r="O32" i="1"/>
  <c r="N32" i="1"/>
  <c r="M32" i="1"/>
  <c r="L32" i="1"/>
  <c r="I32" i="1"/>
  <c r="F32" i="1"/>
  <c r="D32" i="1"/>
  <c r="B32" i="1"/>
  <c r="G32" i="1" s="1"/>
  <c r="Q31" i="1"/>
  <c r="P31" i="1"/>
  <c r="O31" i="1"/>
  <c r="N31" i="1"/>
  <c r="M31" i="1"/>
  <c r="L31" i="1"/>
  <c r="I31" i="1"/>
  <c r="F31" i="1"/>
  <c r="D31" i="1"/>
  <c r="B31" i="1"/>
  <c r="G31" i="1" s="1"/>
  <c r="Q30" i="1"/>
  <c r="P30" i="1"/>
  <c r="O30" i="1"/>
  <c r="N30" i="1"/>
  <c r="M30" i="1"/>
  <c r="L30" i="1"/>
  <c r="I30" i="1"/>
  <c r="F30" i="1"/>
  <c r="D30" i="1"/>
  <c r="B30" i="1"/>
  <c r="G30" i="1" s="1"/>
  <c r="Q29" i="1"/>
  <c r="P29" i="1"/>
  <c r="O29" i="1"/>
  <c r="N29" i="1"/>
  <c r="M29" i="1"/>
  <c r="L29" i="1"/>
  <c r="I29" i="1"/>
  <c r="F29" i="1"/>
  <c r="D29" i="1"/>
  <c r="B29" i="1"/>
  <c r="G29" i="1" s="1"/>
  <c r="Q28" i="1"/>
  <c r="P28" i="1"/>
  <c r="O28" i="1"/>
  <c r="N28" i="1"/>
  <c r="M28" i="1"/>
  <c r="L28" i="1"/>
  <c r="I28" i="1"/>
  <c r="F28" i="1"/>
  <c r="D28" i="1"/>
  <c r="B28" i="1"/>
  <c r="G28" i="1" s="1"/>
  <c r="Q27" i="1"/>
  <c r="P27" i="1"/>
  <c r="O27" i="1"/>
  <c r="N27" i="1"/>
  <c r="M27" i="1"/>
  <c r="L27" i="1"/>
  <c r="I27" i="1"/>
  <c r="F27" i="1"/>
  <c r="D27" i="1"/>
  <c r="B27" i="1"/>
  <c r="G27" i="1" s="1"/>
  <c r="Q26" i="1"/>
  <c r="P26" i="1"/>
  <c r="O26" i="1"/>
  <c r="N26" i="1"/>
  <c r="M26" i="1"/>
  <c r="L26" i="1"/>
  <c r="I26" i="1"/>
  <c r="F26" i="1"/>
  <c r="D26" i="1"/>
  <c r="B26" i="1"/>
  <c r="G26" i="1" s="1"/>
  <c r="Q25" i="1"/>
  <c r="P25" i="1"/>
  <c r="O25" i="1"/>
  <c r="N25" i="1"/>
  <c r="M25" i="1"/>
  <c r="L25" i="1"/>
  <c r="I25" i="1"/>
  <c r="F25" i="1"/>
  <c r="D25" i="1"/>
  <c r="B25" i="1"/>
  <c r="G25" i="1" s="1"/>
  <c r="Q24" i="1"/>
  <c r="P24" i="1"/>
  <c r="O24" i="1"/>
  <c r="N24" i="1"/>
  <c r="M24" i="1"/>
  <c r="L24" i="1"/>
  <c r="I24" i="1"/>
  <c r="F24" i="1"/>
  <c r="D24" i="1"/>
  <c r="B24" i="1"/>
  <c r="G24" i="1" s="1"/>
  <c r="Q23" i="1"/>
  <c r="P23" i="1"/>
  <c r="O23" i="1"/>
  <c r="N23" i="1"/>
  <c r="M23" i="1"/>
  <c r="L23" i="1"/>
  <c r="I23" i="1"/>
  <c r="F23" i="1"/>
  <c r="D23" i="1"/>
  <c r="B23" i="1"/>
  <c r="G23" i="1" s="1"/>
  <c r="Q22" i="1"/>
  <c r="P22" i="1"/>
  <c r="O22" i="1"/>
  <c r="N22" i="1"/>
  <c r="M22" i="1"/>
  <c r="L22" i="1"/>
  <c r="I22" i="1"/>
  <c r="F22" i="1"/>
  <c r="D22" i="1"/>
  <c r="B22" i="1"/>
  <c r="G22" i="1" s="1"/>
  <c r="Q21" i="1"/>
  <c r="P21" i="1"/>
  <c r="O21" i="1"/>
  <c r="N21" i="1"/>
  <c r="M21" i="1"/>
  <c r="L21" i="1"/>
  <c r="I21" i="1"/>
  <c r="F21" i="1"/>
  <c r="D21" i="1"/>
  <c r="B21" i="1"/>
  <c r="G21" i="1" s="1"/>
  <c r="Q20" i="1"/>
  <c r="P20" i="1"/>
  <c r="O20" i="1"/>
  <c r="N20" i="1"/>
  <c r="M20" i="1"/>
  <c r="L20" i="1"/>
  <c r="I20" i="1"/>
  <c r="F20" i="1"/>
  <c r="D20" i="1"/>
  <c r="B20" i="1"/>
  <c r="G20" i="1" s="1"/>
  <c r="Q19" i="1"/>
  <c r="P19" i="1"/>
  <c r="O19" i="1"/>
  <c r="N19" i="1"/>
  <c r="M19" i="1"/>
  <c r="L19" i="1"/>
  <c r="I19" i="1"/>
  <c r="F19" i="1"/>
  <c r="D19" i="1"/>
  <c r="B19" i="1"/>
  <c r="G19" i="1" s="1"/>
  <c r="Q18" i="1"/>
  <c r="P18" i="1"/>
  <c r="O18" i="1"/>
  <c r="N18" i="1"/>
  <c r="M18" i="1"/>
  <c r="L18" i="1"/>
  <c r="I18" i="1"/>
  <c r="F18" i="1"/>
  <c r="D18" i="1"/>
  <c r="B18" i="1"/>
  <c r="G18" i="1" s="1"/>
  <c r="Q17" i="1"/>
  <c r="P17" i="1"/>
  <c r="O17" i="1"/>
  <c r="N17" i="1"/>
  <c r="M17" i="1"/>
  <c r="L17" i="1"/>
  <c r="I17" i="1"/>
  <c r="F17" i="1"/>
  <c r="D17" i="1"/>
  <c r="B17" i="1"/>
  <c r="G17" i="1" s="1"/>
  <c r="Q16" i="1"/>
  <c r="P16" i="1"/>
  <c r="O16" i="1"/>
  <c r="N16" i="1"/>
  <c r="M16" i="1"/>
  <c r="L16" i="1"/>
  <c r="I16" i="1"/>
  <c r="F16" i="1"/>
  <c r="D16" i="1"/>
  <c r="B16" i="1"/>
  <c r="G16" i="1" s="1"/>
  <c r="Q15" i="1"/>
  <c r="P15" i="1"/>
  <c r="O15" i="1"/>
  <c r="N15" i="1"/>
  <c r="M15" i="1"/>
  <c r="L15" i="1"/>
  <c r="I15" i="1"/>
  <c r="F15" i="1"/>
  <c r="D15" i="1"/>
  <c r="B15" i="1"/>
  <c r="G15" i="1" s="1"/>
  <c r="Q14" i="1"/>
  <c r="P14" i="1"/>
  <c r="O14" i="1"/>
  <c r="N14" i="1"/>
  <c r="M14" i="1"/>
  <c r="L14" i="1"/>
  <c r="I14" i="1"/>
  <c r="F14" i="1"/>
  <c r="D14" i="1"/>
  <c r="B14" i="1"/>
  <c r="G14" i="1" s="1"/>
  <c r="Q13" i="1"/>
  <c r="P13" i="1"/>
  <c r="O13" i="1"/>
  <c r="N13" i="1"/>
  <c r="M13" i="1"/>
  <c r="L13" i="1"/>
  <c r="I13" i="1"/>
  <c r="F13" i="1"/>
  <c r="D13" i="1"/>
  <c r="B13" i="1"/>
  <c r="G13" i="1" s="1"/>
  <c r="Q12" i="1"/>
  <c r="P12" i="1"/>
  <c r="O12" i="1"/>
  <c r="N12" i="1"/>
  <c r="M12" i="1"/>
  <c r="L12" i="1"/>
  <c r="I12" i="1"/>
  <c r="F12" i="1"/>
  <c r="D12" i="1"/>
  <c r="B12" i="1"/>
  <c r="G12" i="1" s="1"/>
  <c r="Q11" i="1"/>
  <c r="P11" i="1"/>
  <c r="O11" i="1"/>
  <c r="N11" i="1"/>
  <c r="M11" i="1"/>
  <c r="L11" i="1"/>
  <c r="I11" i="1"/>
  <c r="F11" i="1"/>
  <c r="D11" i="1"/>
  <c r="B11" i="1"/>
  <c r="G11" i="1" s="1"/>
  <c r="Q10" i="1"/>
  <c r="P10" i="1"/>
  <c r="O10" i="1"/>
  <c r="N10" i="1"/>
  <c r="M10" i="1"/>
  <c r="L10" i="1"/>
  <c r="I10" i="1"/>
  <c r="F10" i="1"/>
  <c r="D10" i="1"/>
  <c r="B10" i="1"/>
  <c r="G10" i="1" s="1"/>
  <c r="Q9" i="1"/>
  <c r="P9" i="1"/>
  <c r="O9" i="1"/>
  <c r="N9" i="1"/>
  <c r="M9" i="1"/>
  <c r="L9" i="1"/>
  <c r="I9" i="1"/>
  <c r="F9" i="1"/>
  <c r="D9" i="1"/>
  <c r="B9" i="1"/>
  <c r="G9" i="1" s="1"/>
  <c r="Q8" i="1"/>
  <c r="P8" i="1"/>
  <c r="O8" i="1"/>
  <c r="N8" i="1"/>
  <c r="M8" i="1"/>
  <c r="L8" i="1"/>
  <c r="I8" i="1"/>
  <c r="F8" i="1"/>
  <c r="D8" i="1"/>
  <c r="B8" i="1"/>
  <c r="G8" i="1" s="1"/>
  <c r="Q7" i="1"/>
  <c r="P7" i="1"/>
  <c r="O7" i="1"/>
  <c r="N7" i="1"/>
  <c r="M7" i="1"/>
  <c r="L7" i="1"/>
  <c r="I7" i="1"/>
  <c r="F7" i="1"/>
  <c r="D7" i="1"/>
  <c r="B7" i="1"/>
  <c r="G7" i="1" s="1"/>
  <c r="Q6" i="1"/>
  <c r="P6" i="1"/>
  <c r="O6" i="1"/>
  <c r="N6" i="1"/>
  <c r="M6" i="1"/>
  <c r="L6" i="1"/>
  <c r="I6" i="1"/>
  <c r="F6" i="1"/>
  <c r="D6" i="1"/>
  <c r="B6" i="1"/>
  <c r="G6" i="1" s="1"/>
  <c r="Q5" i="1"/>
  <c r="P5" i="1"/>
  <c r="O5" i="1"/>
  <c r="N5" i="1"/>
  <c r="M5" i="1"/>
  <c r="L5" i="1"/>
  <c r="I5" i="1"/>
  <c r="F5" i="1"/>
  <c r="D5" i="1"/>
  <c r="B5" i="1"/>
  <c r="G5" i="1" s="1"/>
  <c r="Q4" i="1"/>
  <c r="P4" i="1"/>
  <c r="O4" i="1"/>
  <c r="N4" i="1"/>
  <c r="M4" i="1"/>
  <c r="L4" i="1"/>
  <c r="I4" i="1"/>
  <c r="F4" i="1"/>
  <c r="D4" i="1"/>
  <c r="B4" i="1"/>
  <c r="G4" i="1" s="1"/>
</calcChain>
</file>

<file path=xl/sharedStrings.xml><?xml version="1.0" encoding="utf-8"?>
<sst xmlns="http://schemas.openxmlformats.org/spreadsheetml/2006/main" count="718" uniqueCount="20">
  <si>
    <t>FRIDAY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</si>
  <si>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</si>
  <si>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</si>
  <si>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</si>
  <si>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</si>
  <si>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</si>
  <si>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</si>
  <si>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</si>
  <si>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</si>
  <si>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>Field</t>
  </si>
  <si>
    <t>Field Description</t>
  </si>
  <si>
    <t>Com 1</t>
  </si>
  <si>
    <t>Comb 2</t>
  </si>
  <si>
    <t>Comb 3</t>
  </si>
  <si>
    <t>Comb 4</t>
  </si>
  <si>
    <t xml:space="preserve">AM </t>
  </si>
  <si>
    <t>AM</t>
  </si>
  <si>
    <t>PM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</si>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</sst>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0</xdr:rowOff>
    </xdr:from>
    <xdr:to>
      <xdr:col>3</xdr:col>
      <xdr:colOff>2009775</xdr:colOff>
      <xdr:row>0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BAD1259-A930-4B83-AB2F-74435BCC8A6B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w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2 Team List"/>
    </sheetNames>
    <sheetDataSet>
      <sheetData sheetId="0">
        <row r="1">
          <cell r="A1" t="str">
            <v>Team No.</v>
          </cell>
          <cell r="B1" t="str">
            <v xml:space="preserve">Team Name
</v>
          </cell>
          <cell r="C1" t="str">
            <v>Grade</v>
          </cell>
          <cell r="D1" t="str">
            <v>Given Name</v>
          </cell>
          <cell r="E1" t="str">
            <v>Surname</v>
          </cell>
          <cell r="F1" t="str">
            <v>Address 1</v>
          </cell>
          <cell r="G1" t="str">
            <v>Address 2</v>
          </cell>
          <cell r="H1" t="str">
            <v>City</v>
          </cell>
          <cell r="I1" t="str">
            <v>State</v>
          </cell>
          <cell r="J1" t="str">
            <v>P/Code</v>
          </cell>
          <cell r="K1" t="str">
            <v>Home Phone</v>
          </cell>
          <cell r="L1" t="str">
            <v>Mobile</v>
          </cell>
          <cell r="M1" t="str">
            <v>Accommodation Details</v>
          </cell>
          <cell r="N1" t="str">
            <v>Receipt No.</v>
          </cell>
          <cell r="O1" t="str">
            <v>Amount</v>
          </cell>
          <cell r="P1" t="str">
            <v>Date Entered</v>
          </cell>
          <cell r="Q1" t="str">
            <v>Special Considerations</v>
          </cell>
          <cell r="R1" t="str">
            <v>Email Contact</v>
          </cell>
        </row>
        <row r="2">
          <cell r="A2">
            <v>1</v>
          </cell>
          <cell r="B2" t="str">
            <v>Burnett Bushpigs</v>
          </cell>
          <cell r="C2" t="str">
            <v>A</v>
          </cell>
          <cell r="D2" t="str">
            <v>Jamian</v>
          </cell>
          <cell r="E2" t="str">
            <v>Currin</v>
          </cell>
          <cell r="F2" t="str">
            <v>5167 Burnett Highway</v>
          </cell>
          <cell r="H2" t="str">
            <v>Goomeri</v>
          </cell>
          <cell r="I2" t="str">
            <v>Qld</v>
          </cell>
          <cell r="J2">
            <v>4601</v>
          </cell>
          <cell r="K2" t="e">
            <v>#N/A</v>
          </cell>
          <cell r="L2" t="str">
            <v>0488 287 746</v>
          </cell>
          <cell r="M2" t="str">
            <v>Charters Towers Tourist Park</v>
          </cell>
          <cell r="N2">
            <v>9505071</v>
          </cell>
          <cell r="P2">
            <v>44899</v>
          </cell>
          <cell r="Q2" t="e">
            <v>#N/A</v>
          </cell>
          <cell r="R2" t="str">
            <v>curro308@gmail.com</v>
          </cell>
        </row>
        <row r="3">
          <cell r="A3">
            <v>2</v>
          </cell>
          <cell r="B3" t="str">
            <v>Herbert River Cricket</v>
          </cell>
          <cell r="C3" t="str">
            <v>A</v>
          </cell>
          <cell r="D3" t="str">
            <v>Damian</v>
          </cell>
          <cell r="E3" t="str">
            <v>Devieti</v>
          </cell>
          <cell r="F3" t="str">
            <v>29 Boyd Street</v>
          </cell>
          <cell r="H3" t="str">
            <v>Ingham</v>
          </cell>
          <cell r="I3" t="str">
            <v>Qld</v>
          </cell>
          <cell r="J3">
            <v>4850</v>
          </cell>
          <cell r="K3" t="e">
            <v>#N/A</v>
          </cell>
          <cell r="L3" t="str">
            <v>0400 141 597</v>
          </cell>
          <cell r="M3" t="e">
            <v>#N/A</v>
          </cell>
          <cell r="N3">
            <v>9505116</v>
          </cell>
          <cell r="P3">
            <v>44899</v>
          </cell>
          <cell r="Q3" t="e">
            <v>#N/A</v>
          </cell>
          <cell r="R3" t="str">
            <v>ddevietti@cosca.com.au</v>
          </cell>
        </row>
        <row r="4">
          <cell r="A4">
            <v>3</v>
          </cell>
          <cell r="B4" t="str">
            <v>Malcheks CC</v>
          </cell>
          <cell r="C4" t="str">
            <v>A</v>
          </cell>
          <cell r="D4" t="str">
            <v>Mitch</v>
          </cell>
          <cell r="E4" t="str">
            <v>Rawlins</v>
          </cell>
          <cell r="F4" t="str">
            <v>7 Clayton Street</v>
          </cell>
          <cell r="G4" t="str">
            <v>Hermit Park</v>
          </cell>
          <cell r="H4" t="str">
            <v>Townsville</v>
          </cell>
          <cell r="I4" t="str">
            <v>Qld</v>
          </cell>
          <cell r="J4">
            <v>4812</v>
          </cell>
          <cell r="K4" t="e">
            <v>#N/A</v>
          </cell>
          <cell r="L4" t="str">
            <v>0478 011 003</v>
          </cell>
          <cell r="M4" t="str">
            <v>Charters Towers Motel</v>
          </cell>
          <cell r="N4">
            <v>9505135</v>
          </cell>
          <cell r="P4">
            <v>44899</v>
          </cell>
          <cell r="Q4" t="e">
            <v>#N/A</v>
          </cell>
          <cell r="R4" t="str">
            <v>mitchell.rawlins@outlook.com</v>
          </cell>
        </row>
        <row r="5">
          <cell r="A5">
            <v>4</v>
          </cell>
          <cell r="B5" t="str">
            <v>Reldas Homegrown XI</v>
          </cell>
          <cell r="C5" t="str">
            <v>A</v>
          </cell>
          <cell r="D5" t="str">
            <v>Wade</v>
          </cell>
          <cell r="E5" t="str">
            <v>Sadler</v>
          </cell>
          <cell r="F5" t="str">
            <v>36 Bayswater Terrace</v>
          </cell>
          <cell r="G5" t="str">
            <v>Hyde Park</v>
          </cell>
          <cell r="H5" t="str">
            <v>Townsville</v>
          </cell>
          <cell r="I5" t="str">
            <v>Qld</v>
          </cell>
          <cell r="J5">
            <v>4812</v>
          </cell>
          <cell r="K5" t="e">
            <v>#N/A</v>
          </cell>
          <cell r="L5" t="str">
            <v>0400 798 869</v>
          </cell>
          <cell r="M5" t="e">
            <v>#N/A</v>
          </cell>
          <cell r="N5">
            <v>9505160</v>
          </cell>
          <cell r="P5">
            <v>44899</v>
          </cell>
          <cell r="Q5" t="e">
            <v>#N/A</v>
          </cell>
          <cell r="R5" t="str">
            <v>wade@reldas.com.au</v>
          </cell>
        </row>
        <row r="6">
          <cell r="A6">
            <v>5</v>
          </cell>
          <cell r="B6" t="str">
            <v>Backers XI</v>
          </cell>
          <cell r="C6" t="str">
            <v>B1</v>
          </cell>
          <cell r="D6" t="str">
            <v>Myles</v>
          </cell>
          <cell r="E6" t="str">
            <v>Dawson</v>
          </cell>
          <cell r="F6" t="str">
            <v>3 Salwood Court</v>
          </cell>
          <cell r="H6" t="str">
            <v>Douglas</v>
          </cell>
          <cell r="I6" t="str">
            <v>Qld</v>
          </cell>
          <cell r="J6">
            <v>4814</v>
          </cell>
          <cell r="K6" t="e">
            <v>#N/A</v>
          </cell>
          <cell r="L6" t="str">
            <v>0466 108 807</v>
          </cell>
          <cell r="M6" t="str">
            <v>Gold City Motel</v>
          </cell>
          <cell r="N6">
            <v>9505045</v>
          </cell>
          <cell r="P6">
            <v>44899</v>
          </cell>
          <cell r="Q6" t="e">
            <v>#N/A</v>
          </cell>
          <cell r="R6" t="str">
            <v>mylesandlins@internode.on.net</v>
          </cell>
        </row>
        <row r="7">
          <cell r="A7">
            <v>6</v>
          </cell>
          <cell r="B7" t="str">
            <v>Cavaliers</v>
          </cell>
          <cell r="C7" t="str">
            <v>B1</v>
          </cell>
          <cell r="D7" t="str">
            <v>Frank</v>
          </cell>
          <cell r="E7" t="str">
            <v>Moro</v>
          </cell>
          <cell r="F7" t="str">
            <v>20 Twenty First Ave</v>
          </cell>
          <cell r="H7" t="str">
            <v>Mount Isa</v>
          </cell>
          <cell r="I7" t="str">
            <v>Qld</v>
          </cell>
          <cell r="J7">
            <v>4825</v>
          </cell>
          <cell r="K7" t="e">
            <v>#N/A</v>
          </cell>
          <cell r="L7" t="str">
            <v>0477 939 871</v>
          </cell>
          <cell r="M7" t="e">
            <v>#N/A</v>
          </cell>
          <cell r="P7">
            <v>44917</v>
          </cell>
          <cell r="Q7" t="e">
            <v>#N/A</v>
          </cell>
          <cell r="R7" t="str">
            <v>imoro75@gmail.com</v>
          </cell>
        </row>
        <row r="8">
          <cell r="A8">
            <v>7</v>
          </cell>
          <cell r="B8" t="str">
            <v>Coen Heroes</v>
          </cell>
          <cell r="C8" t="str">
            <v>B1</v>
          </cell>
          <cell r="D8" t="str">
            <v>John</v>
          </cell>
          <cell r="E8" t="str">
            <v>Mew</v>
          </cell>
          <cell r="F8" t="str">
            <v>218 Ring Road</v>
          </cell>
          <cell r="G8" t="str">
            <v>Alice River</v>
          </cell>
          <cell r="H8" t="str">
            <v>Townsville</v>
          </cell>
          <cell r="I8" t="str">
            <v>Qld</v>
          </cell>
          <cell r="J8">
            <v>4817</v>
          </cell>
          <cell r="K8" t="e">
            <v>#N/A</v>
          </cell>
          <cell r="L8" t="str">
            <v>0429 576 095</v>
          </cell>
          <cell r="M8" t="str">
            <v>All Souls School</v>
          </cell>
          <cell r="N8">
            <v>9505082</v>
          </cell>
          <cell r="P8">
            <v>44899</v>
          </cell>
          <cell r="Q8" t="str">
            <v>Play at ASSG</v>
          </cell>
          <cell r="R8" t="str">
            <v>jtjkmew@bigpond.com.au</v>
          </cell>
        </row>
        <row r="9">
          <cell r="A9">
            <v>8</v>
          </cell>
          <cell r="B9" t="str">
            <v>Corfield</v>
          </cell>
          <cell r="C9" t="str">
            <v>B1</v>
          </cell>
          <cell r="D9" t="str">
            <v xml:space="preserve">Elizabeth </v>
          </cell>
          <cell r="E9" t="str">
            <v>Godfrey</v>
          </cell>
          <cell r="F9" t="str">
            <v>Lanifer Station</v>
          </cell>
          <cell r="H9" t="str">
            <v>Winton</v>
          </cell>
          <cell r="I9" t="str">
            <v>Qld</v>
          </cell>
          <cell r="J9">
            <v>4735</v>
          </cell>
          <cell r="K9" t="e">
            <v>#N/A</v>
          </cell>
          <cell r="L9" t="str">
            <v>0427 573 814</v>
          </cell>
          <cell r="M9" t="str">
            <v>Cattlemans Rest</v>
          </cell>
          <cell r="N9">
            <v>9505083</v>
          </cell>
          <cell r="P9">
            <v>44906</v>
          </cell>
          <cell r="Q9" t="e">
            <v>#N/A</v>
          </cell>
          <cell r="R9" t="str">
            <v>beg98@bigpond.com</v>
          </cell>
        </row>
        <row r="10">
          <cell r="A10">
            <v>9</v>
          </cell>
          <cell r="B10" t="str">
            <v>Ewan</v>
          </cell>
          <cell r="C10" t="str">
            <v>B1</v>
          </cell>
          <cell r="D10" t="str">
            <v>Jack</v>
          </cell>
          <cell r="E10" t="str">
            <v>Moody</v>
          </cell>
          <cell r="F10" t="str">
            <v>2 Wellington Street</v>
          </cell>
          <cell r="H10" t="str">
            <v>Townsville</v>
          </cell>
          <cell r="I10" t="str">
            <v>Qld</v>
          </cell>
          <cell r="J10">
            <v>4812</v>
          </cell>
          <cell r="K10" t="e">
            <v>#N/A</v>
          </cell>
          <cell r="L10" t="str">
            <v>0476 796 806</v>
          </cell>
          <cell r="M10" t="e">
            <v>#N/A</v>
          </cell>
          <cell r="N10">
            <v>9505095</v>
          </cell>
          <cell r="P10">
            <v>44899</v>
          </cell>
          <cell r="Q10" t="e">
            <v>#N/A</v>
          </cell>
          <cell r="R10" t="str">
            <v>jmoodz1994@gmail.com</v>
          </cell>
        </row>
        <row r="11">
          <cell r="A11">
            <v>10</v>
          </cell>
          <cell r="B11" t="str">
            <v>Herbert River Cricket</v>
          </cell>
          <cell r="C11" t="str">
            <v>B1</v>
          </cell>
          <cell r="D11" t="str">
            <v>Damian</v>
          </cell>
          <cell r="E11" t="str">
            <v>Devieti</v>
          </cell>
          <cell r="F11" t="str">
            <v>29 Boyd Street</v>
          </cell>
          <cell r="H11" t="str">
            <v>Ingham</v>
          </cell>
          <cell r="I11" t="str">
            <v>Qld</v>
          </cell>
          <cell r="J11">
            <v>4850</v>
          </cell>
          <cell r="K11" t="e">
            <v>#N/A</v>
          </cell>
          <cell r="L11" t="str">
            <v>0400 141 597</v>
          </cell>
          <cell r="M11" t="e">
            <v>#N/A</v>
          </cell>
          <cell r="N11">
            <v>9505116</v>
          </cell>
          <cell r="P11">
            <v>44899</v>
          </cell>
          <cell r="Q11" t="e">
            <v>#N/A</v>
          </cell>
          <cell r="R11" t="str">
            <v>ddevietti@cosca.com.au</v>
          </cell>
        </row>
        <row r="12">
          <cell r="A12">
            <v>11</v>
          </cell>
          <cell r="B12" t="str">
            <v>Jim's XI</v>
          </cell>
          <cell r="C12" t="str">
            <v>B1</v>
          </cell>
          <cell r="D12" t="str">
            <v>Wes</v>
          </cell>
          <cell r="E12" t="str">
            <v>Seri</v>
          </cell>
          <cell r="F12" t="str">
            <v>PMB 1</v>
          </cell>
          <cell r="H12" t="str">
            <v>Ingham</v>
          </cell>
          <cell r="I12" t="str">
            <v>Qld</v>
          </cell>
          <cell r="J12">
            <v>4850</v>
          </cell>
          <cell r="K12" t="e">
            <v>#N/A</v>
          </cell>
          <cell r="L12" t="str">
            <v>0488 642 316</v>
          </cell>
          <cell r="M12" t="e">
            <v>#N/A</v>
          </cell>
          <cell r="N12">
            <v>9505125</v>
          </cell>
          <cell r="P12">
            <v>44899</v>
          </cell>
          <cell r="Q12" t="str">
            <v>Home Field Mosman Park; SunPlaySwingersXI</v>
          </cell>
          <cell r="R12" t="str">
            <v>wes.seri@wilmar.com.au</v>
          </cell>
        </row>
        <row r="13">
          <cell r="A13">
            <v>12</v>
          </cell>
          <cell r="B13" t="str">
            <v>Mountain Men Gold</v>
          </cell>
          <cell r="C13" t="str">
            <v>B1</v>
          </cell>
          <cell r="D13" t="str">
            <v>Frank</v>
          </cell>
          <cell r="E13" t="str">
            <v>Winters</v>
          </cell>
          <cell r="F13" t="str">
            <v>PO Box 189</v>
          </cell>
          <cell r="H13" t="str">
            <v>Ravenshoe</v>
          </cell>
          <cell r="I13" t="str">
            <v>Qld</v>
          </cell>
          <cell r="J13">
            <v>4888</v>
          </cell>
          <cell r="K13" t="e">
            <v>#N/A</v>
          </cell>
          <cell r="L13" t="str">
            <v>0418 183 517</v>
          </cell>
          <cell r="M13" t="str">
            <v>Rugby Union Grounds</v>
          </cell>
          <cell r="N13">
            <v>9505142</v>
          </cell>
          <cell r="P13">
            <v>44899</v>
          </cell>
          <cell r="Q13" t="e">
            <v>#N/A</v>
          </cell>
          <cell r="R13" t="str">
            <v>frankwntrs@gmail.com</v>
          </cell>
        </row>
        <row r="14">
          <cell r="A14">
            <v>13</v>
          </cell>
          <cell r="B14" t="str">
            <v>Mountain Men Green</v>
          </cell>
          <cell r="C14" t="str">
            <v>B1</v>
          </cell>
          <cell r="D14" t="str">
            <v>Frank</v>
          </cell>
          <cell r="E14" t="str">
            <v>Winters</v>
          </cell>
          <cell r="F14" t="str">
            <v>PO Box 189</v>
          </cell>
          <cell r="H14" t="str">
            <v>Ravenshoe</v>
          </cell>
          <cell r="I14" t="str">
            <v>Qld</v>
          </cell>
          <cell r="J14">
            <v>4888</v>
          </cell>
          <cell r="K14" t="e">
            <v>#N/A</v>
          </cell>
          <cell r="L14" t="str">
            <v>0418 183 517</v>
          </cell>
          <cell r="M14" t="str">
            <v>Rugby Union Grounds</v>
          </cell>
          <cell r="N14">
            <v>9505143</v>
          </cell>
          <cell r="P14">
            <v>44899</v>
          </cell>
          <cell r="Q14" t="e">
            <v>#N/A</v>
          </cell>
          <cell r="R14" t="str">
            <v>frankwntrs@gmail.com</v>
          </cell>
        </row>
        <row r="15">
          <cell r="A15">
            <v>14</v>
          </cell>
          <cell r="B15" t="str">
            <v>Norstate Nymphos</v>
          </cell>
          <cell r="C15" t="str">
            <v>B1</v>
          </cell>
          <cell r="D15" t="str">
            <v>Graham</v>
          </cell>
          <cell r="E15" t="str">
            <v>Craig</v>
          </cell>
          <cell r="F15" t="str">
            <v>20 Bultarra Cres</v>
          </cell>
          <cell r="G15" t="str">
            <v>Kirwan</v>
          </cell>
          <cell r="H15" t="str">
            <v>Townsville</v>
          </cell>
          <cell r="I15" t="str">
            <v>Qld</v>
          </cell>
          <cell r="J15">
            <v>4817</v>
          </cell>
          <cell r="K15" t="e">
            <v>#N/A</v>
          </cell>
          <cell r="L15" t="str">
            <v>0450 670 309</v>
          </cell>
          <cell r="M15" t="e">
            <v>#N/A</v>
          </cell>
          <cell r="N15">
            <v>9505147</v>
          </cell>
          <cell r="P15">
            <v>44899</v>
          </cell>
          <cell r="Q15" t="e">
            <v>#N/A</v>
          </cell>
          <cell r="R15" t="str">
            <v>grahamcraig7@gmail.com</v>
          </cell>
        </row>
        <row r="16">
          <cell r="A16">
            <v>15</v>
          </cell>
          <cell r="B16" t="str">
            <v>Pacey's Wests</v>
          </cell>
          <cell r="C16" t="str">
            <v>B1</v>
          </cell>
          <cell r="D16" t="str">
            <v>Alex</v>
          </cell>
          <cell r="E16" t="str">
            <v>Dickinson</v>
          </cell>
          <cell r="F16" t="str">
            <v>PO Box 209</v>
          </cell>
          <cell r="H16" t="str">
            <v>Garbutt East</v>
          </cell>
          <cell r="I16" t="str">
            <v>Qld</v>
          </cell>
          <cell r="J16">
            <v>4814</v>
          </cell>
          <cell r="K16" t="e">
            <v>#N/A</v>
          </cell>
          <cell r="L16" t="str">
            <v>0419 715 751</v>
          </cell>
          <cell r="M16" t="e">
            <v>#N/A</v>
          </cell>
          <cell r="N16">
            <v>9505152</v>
          </cell>
          <cell r="P16">
            <v>44899</v>
          </cell>
          <cell r="Q16" t="e">
            <v>#N/A</v>
          </cell>
          <cell r="R16" t="str">
            <v>westscricket@gmail.com</v>
          </cell>
        </row>
        <row r="17">
          <cell r="A17">
            <v>16</v>
          </cell>
          <cell r="B17" t="str">
            <v>Parks Hockey Cricket Club</v>
          </cell>
          <cell r="C17" t="str">
            <v>B1</v>
          </cell>
          <cell r="D17" t="str">
            <v>Mark</v>
          </cell>
          <cell r="E17" t="str">
            <v>McKay</v>
          </cell>
          <cell r="F17" t="str">
            <v>8 Hayman Avenue</v>
          </cell>
          <cell r="H17" t="str">
            <v>Cranbrook</v>
          </cell>
          <cell r="I17" t="str">
            <v>Qld</v>
          </cell>
          <cell r="J17">
            <v>4814</v>
          </cell>
          <cell r="K17" t="str">
            <v>4775 5779</v>
          </cell>
          <cell r="L17" t="str">
            <v>0438 755 931</v>
          </cell>
          <cell r="M17" t="str">
            <v>Golf Club</v>
          </cell>
          <cell r="N17">
            <v>9505153</v>
          </cell>
          <cell r="P17">
            <v>44899</v>
          </cell>
          <cell r="Q17" t="e">
            <v>#N/A</v>
          </cell>
          <cell r="R17" t="str">
            <v>mmcka21@gmail.com</v>
          </cell>
        </row>
        <row r="18">
          <cell r="A18">
            <v>17</v>
          </cell>
          <cell r="B18" t="str">
            <v>Scott Minto XI</v>
          </cell>
          <cell r="C18" t="str">
            <v>B1</v>
          </cell>
          <cell r="D18" t="str">
            <v>Matt</v>
          </cell>
          <cell r="E18" t="str">
            <v>Schembri</v>
          </cell>
          <cell r="F18" t="str">
            <v>12 Arana Close</v>
          </cell>
          <cell r="H18" t="str">
            <v>Douglas</v>
          </cell>
          <cell r="I18" t="str">
            <v>Qld</v>
          </cell>
          <cell r="J18">
            <v>4814</v>
          </cell>
          <cell r="K18" t="e">
            <v>#N/A</v>
          </cell>
          <cell r="L18" t="str">
            <v>0439 672 053</v>
          </cell>
          <cell r="M18" t="str">
            <v>Hillview Motel</v>
          </cell>
          <cell r="N18">
            <v>9505167</v>
          </cell>
          <cell r="P18">
            <v>44906</v>
          </cell>
          <cell r="Q18" t="e">
            <v>#N/A</v>
          </cell>
          <cell r="R18" t="str">
            <v>matthew.schembri.2@gmail.com</v>
          </cell>
        </row>
        <row r="19">
          <cell r="A19">
            <v>18</v>
          </cell>
          <cell r="B19" t="str">
            <v>Seriously Pist</v>
          </cell>
          <cell r="C19" t="str">
            <v>B1</v>
          </cell>
          <cell r="D19" t="str">
            <v>Matthew</v>
          </cell>
          <cell r="E19" t="str">
            <v>Shields</v>
          </cell>
          <cell r="F19" t="str">
            <v>42A Monash Way</v>
          </cell>
          <cell r="G19" t="str">
            <v>Orralea</v>
          </cell>
          <cell r="H19" t="str">
            <v>Mackay</v>
          </cell>
          <cell r="I19" t="str">
            <v>Qld</v>
          </cell>
          <cell r="J19">
            <v>4740</v>
          </cell>
          <cell r="K19" t="e">
            <v>#N/A</v>
          </cell>
          <cell r="L19" t="str">
            <v>0427 792 521</v>
          </cell>
          <cell r="M19" t="e">
            <v>#N/A</v>
          </cell>
          <cell r="N19">
            <v>9505169</v>
          </cell>
          <cell r="P19">
            <v>44906</v>
          </cell>
          <cell r="Q19" t="e">
            <v>#N/A</v>
          </cell>
          <cell r="R19" t="str">
            <v>matt@mtestmackay.com</v>
          </cell>
        </row>
        <row r="20">
          <cell r="A20">
            <v>19</v>
          </cell>
          <cell r="B20" t="str">
            <v>Simpson Desert Alpine Ski Team</v>
          </cell>
          <cell r="C20" t="str">
            <v>B1</v>
          </cell>
          <cell r="D20" t="str">
            <v>Wayne</v>
          </cell>
          <cell r="E20" t="str">
            <v>Glase</v>
          </cell>
          <cell r="F20" t="str">
            <v>49 Sandplover Cct</v>
          </cell>
          <cell r="G20" t="str">
            <v>Bohle Plains</v>
          </cell>
          <cell r="H20" t="str">
            <v>Townsville</v>
          </cell>
          <cell r="I20" t="str">
            <v>Qld</v>
          </cell>
          <cell r="J20">
            <v>4817</v>
          </cell>
          <cell r="K20" t="e">
            <v>#N/A</v>
          </cell>
          <cell r="L20" t="str">
            <v>0439 431 906</v>
          </cell>
          <cell r="M20" t="str">
            <v>Aussie Outback Oasis</v>
          </cell>
          <cell r="N20">
            <v>9505173</v>
          </cell>
          <cell r="P20">
            <v>44906</v>
          </cell>
          <cell r="Q20" t="e">
            <v>#N/A</v>
          </cell>
          <cell r="R20" t="str">
            <v>wayne.glase@outlook.com</v>
          </cell>
        </row>
        <row r="21">
          <cell r="A21">
            <v>20</v>
          </cell>
          <cell r="B21" t="str">
            <v>Sugar Daddies</v>
          </cell>
          <cell r="C21" t="str">
            <v>B1</v>
          </cell>
          <cell r="D21" t="str">
            <v>Daniel</v>
          </cell>
          <cell r="E21" t="str">
            <v>Bradford</v>
          </cell>
          <cell r="F21" t="str">
            <v>16 Bella Vista Avenue</v>
          </cell>
          <cell r="H21" t="str">
            <v>Belvedere</v>
          </cell>
          <cell r="I21" t="str">
            <v>Qld</v>
          </cell>
          <cell r="J21">
            <v>4860</v>
          </cell>
          <cell r="K21" t="e">
            <v>#N/A</v>
          </cell>
          <cell r="L21" t="str">
            <v>0438 145 581</v>
          </cell>
          <cell r="M21" t="str">
            <v>Dalrymple Tourist Van Park</v>
          </cell>
          <cell r="N21">
            <v>9505179</v>
          </cell>
          <cell r="P21">
            <v>44899</v>
          </cell>
          <cell r="Q21" t="e">
            <v>#N/A</v>
          </cell>
          <cell r="R21" t="str">
            <v>danbradford14@gmail.com</v>
          </cell>
        </row>
        <row r="22">
          <cell r="A22">
            <v>21</v>
          </cell>
          <cell r="B22" t="str">
            <v>Swingers XI</v>
          </cell>
          <cell r="C22" t="str">
            <v>B1</v>
          </cell>
          <cell r="D22" t="str">
            <v>Haydn</v>
          </cell>
          <cell r="E22" t="str">
            <v>Champion</v>
          </cell>
          <cell r="F22" t="str">
            <v>19 Mary Street</v>
          </cell>
          <cell r="H22" t="str">
            <v>Charters Towers</v>
          </cell>
          <cell r="I22" t="str">
            <v>Qld</v>
          </cell>
          <cell r="J22">
            <v>4820</v>
          </cell>
          <cell r="K22" t="e">
            <v>#N/A</v>
          </cell>
          <cell r="L22" t="str">
            <v>0449 251 494</v>
          </cell>
          <cell r="M22" t="e">
            <v>#N/A</v>
          </cell>
          <cell r="N22">
            <v>9505181</v>
          </cell>
          <cell r="P22">
            <v>44899</v>
          </cell>
          <cell r="Q22" t="str">
            <v>HomeField;SatMosman Googlies;SunJimsXI</v>
          </cell>
          <cell r="R22" t="str">
            <v>hchampion@columba.catholic.edu.au</v>
          </cell>
        </row>
        <row r="23">
          <cell r="A23">
            <v>22</v>
          </cell>
          <cell r="B23" t="str">
            <v>Townsville Half Carton</v>
          </cell>
          <cell r="C23" t="str">
            <v>B1</v>
          </cell>
          <cell r="D23" t="str">
            <v>John</v>
          </cell>
          <cell r="E23" t="str">
            <v>Nash</v>
          </cell>
          <cell r="F23" t="str">
            <v>30 Swan Street</v>
          </cell>
          <cell r="G23" t="str">
            <v>Slade Point</v>
          </cell>
          <cell r="H23" t="str">
            <v>Mackay</v>
          </cell>
          <cell r="I23" t="str">
            <v>Qld</v>
          </cell>
          <cell r="J23">
            <v>4740</v>
          </cell>
          <cell r="K23" t="e">
            <v>#N/A</v>
          </cell>
          <cell r="L23" t="str">
            <v>0407 725 707</v>
          </cell>
          <cell r="M23" t="str">
            <v>Dalrymple Trade Training Centre</v>
          </cell>
          <cell r="N23">
            <v>9505196</v>
          </cell>
          <cell r="P23">
            <v>44899</v>
          </cell>
          <cell r="Q23" t="e">
            <v>#N/A</v>
          </cell>
          <cell r="R23" t="str">
            <v>jnash@northjacklin.com.au</v>
          </cell>
        </row>
        <row r="24">
          <cell r="A24">
            <v>23</v>
          </cell>
          <cell r="B24" t="str">
            <v>Wanderers Cricket Club</v>
          </cell>
          <cell r="C24" t="str">
            <v>B1</v>
          </cell>
          <cell r="D24" t="str">
            <v xml:space="preserve">Wanderers </v>
          </cell>
          <cell r="E24" t="str">
            <v>Cricket Club</v>
          </cell>
          <cell r="F24" t="str">
            <v>PO Box 960</v>
          </cell>
          <cell r="H24" t="str">
            <v>Aitkenvale</v>
          </cell>
          <cell r="I24" t="str">
            <v>Qld</v>
          </cell>
          <cell r="J24">
            <v>4814</v>
          </cell>
          <cell r="K24" t="e">
            <v>#N/A</v>
          </cell>
          <cell r="L24" t="str">
            <v>0427 275 732</v>
          </cell>
          <cell r="M24" t="str">
            <v>Pony Club</v>
          </cell>
          <cell r="N24">
            <v>9505205</v>
          </cell>
          <cell r="P24">
            <v>44906</v>
          </cell>
          <cell r="Q24" t="e">
            <v>#N/A</v>
          </cell>
          <cell r="R24" t="str">
            <v>wandereerscctreasurer@gmail.com</v>
          </cell>
        </row>
        <row r="25">
          <cell r="A25">
            <v>24</v>
          </cell>
          <cell r="B25" t="str">
            <v>All The Gear No Idea</v>
          </cell>
          <cell r="C25" t="str">
            <v>B2</v>
          </cell>
          <cell r="D25" t="str">
            <v>Bruce</v>
          </cell>
          <cell r="E25" t="str">
            <v>McNelley</v>
          </cell>
          <cell r="F25" t="str">
            <v>PO Box 1205</v>
          </cell>
          <cell r="H25" t="str">
            <v>Charters Towers</v>
          </cell>
          <cell r="I25" t="str">
            <v>Qld</v>
          </cell>
          <cell r="J25">
            <v>4820</v>
          </cell>
          <cell r="K25" t="str">
            <v>4787 2018</v>
          </cell>
          <cell r="L25" t="str">
            <v>0408 606 726</v>
          </cell>
          <cell r="M25" t="e">
            <v>#N/A</v>
          </cell>
          <cell r="P25">
            <v>44899</v>
          </cell>
          <cell r="Q25" t="str">
            <v>All PM games at Eventide</v>
          </cell>
          <cell r="R25" t="str">
            <v>bruce.mcnelley@bigpond.com</v>
          </cell>
        </row>
        <row r="26">
          <cell r="A26">
            <v>25</v>
          </cell>
          <cell r="B26" t="str">
            <v>Allan's XI</v>
          </cell>
          <cell r="C26" t="str">
            <v>B2</v>
          </cell>
          <cell r="D26" t="str">
            <v>Trevor</v>
          </cell>
          <cell r="E26" t="str">
            <v>Southern</v>
          </cell>
          <cell r="F26" t="str">
            <v>27 Laurie Motti Pde</v>
          </cell>
          <cell r="G26" t="str">
            <v>Kirwan</v>
          </cell>
          <cell r="H26" t="str">
            <v>Townsville</v>
          </cell>
          <cell r="I26" t="str">
            <v>Qld</v>
          </cell>
          <cell r="J26">
            <v>4817</v>
          </cell>
          <cell r="K26" t="e">
            <v>#N/A</v>
          </cell>
          <cell r="L26" t="str">
            <v>0427 455 271</v>
          </cell>
          <cell r="M26" t="e">
            <v>#N/A</v>
          </cell>
          <cell r="N26">
            <v>9505043</v>
          </cell>
          <cell r="P26">
            <v>44906</v>
          </cell>
          <cell r="Q26" t="e">
            <v>#N/A</v>
          </cell>
          <cell r="R26" t="str">
            <v>trevor.southern@westnet.com.au</v>
          </cell>
        </row>
        <row r="27">
          <cell r="A27">
            <v>26</v>
          </cell>
          <cell r="B27" t="str">
            <v>Balfes Creek Boozers</v>
          </cell>
          <cell r="C27" t="str">
            <v>B2</v>
          </cell>
          <cell r="D27" t="str">
            <v xml:space="preserve">Jon </v>
          </cell>
          <cell r="E27" t="str">
            <v>Griffiths</v>
          </cell>
          <cell r="F27" t="str">
            <v>Allandale Station</v>
          </cell>
          <cell r="H27" t="str">
            <v>Homestead</v>
          </cell>
          <cell r="I27" t="str">
            <v>Qld</v>
          </cell>
          <cell r="J27">
            <v>4816</v>
          </cell>
          <cell r="K27" t="str">
            <v>4787 6633</v>
          </cell>
          <cell r="L27" t="str">
            <v>0417 632 457</v>
          </cell>
          <cell r="M27" t="e">
            <v>#N/A</v>
          </cell>
          <cell r="N27">
            <v>9505046</v>
          </cell>
          <cell r="P27">
            <v>44899</v>
          </cell>
          <cell r="Q27" t="e">
            <v>#N/A</v>
          </cell>
          <cell r="R27" t="str">
            <v>allandale_station@bigpond.com</v>
          </cell>
        </row>
        <row r="28">
          <cell r="A28">
            <v>27</v>
          </cell>
          <cell r="B28" t="str">
            <v>Ballz Hangin</v>
          </cell>
          <cell r="C28" t="str">
            <v>B2</v>
          </cell>
          <cell r="D28" t="str">
            <v xml:space="preserve">Allana </v>
          </cell>
          <cell r="E28" t="str">
            <v>Leonardi</v>
          </cell>
          <cell r="F28" t="str">
            <v>11 Barklya Street</v>
          </cell>
          <cell r="H28" t="str">
            <v>Mount Low</v>
          </cell>
          <cell r="I28" t="str">
            <v>Qld</v>
          </cell>
          <cell r="J28">
            <v>4818</v>
          </cell>
          <cell r="K28" t="e">
            <v>#N/A</v>
          </cell>
          <cell r="L28" t="str">
            <v>0438 172 579</v>
          </cell>
          <cell r="M28" t="e">
            <v>#N/A</v>
          </cell>
          <cell r="P28">
            <v>44899</v>
          </cell>
          <cell r="Q28" t="str">
            <v>Home field</v>
          </cell>
          <cell r="R28" t="str">
            <v>allana85@hotmail.com</v>
          </cell>
        </row>
        <row r="29">
          <cell r="A29">
            <v>28</v>
          </cell>
          <cell r="B29" t="str">
            <v>Barbwire</v>
          </cell>
          <cell r="C29" t="str">
            <v>B2</v>
          </cell>
          <cell r="D29" t="str">
            <v>Kane</v>
          </cell>
          <cell r="E29" t="str">
            <v>Laneyrie</v>
          </cell>
          <cell r="F29" t="str">
            <v>292 Charles Street</v>
          </cell>
          <cell r="H29" t="str">
            <v>Townsville</v>
          </cell>
          <cell r="I29" t="str">
            <v>Qld</v>
          </cell>
          <cell r="J29">
            <v>4814</v>
          </cell>
          <cell r="K29" t="e">
            <v>#N/A</v>
          </cell>
          <cell r="L29" t="str">
            <v>0466 881 857</v>
          </cell>
          <cell r="M29" t="e">
            <v>#N/A</v>
          </cell>
          <cell r="N29">
            <v>9505049</v>
          </cell>
          <cell r="P29">
            <v>44906</v>
          </cell>
          <cell r="Q29" t="str">
            <v>NO-DirtyRats; PlayFarmersFri; All AM games</v>
          </cell>
          <cell r="R29" t="str">
            <v>kanelaneyrie@gmail.com</v>
          </cell>
        </row>
        <row r="30">
          <cell r="A30">
            <v>29</v>
          </cell>
          <cell r="B30" t="str">
            <v>Barry's XI</v>
          </cell>
          <cell r="C30" t="str">
            <v>B2</v>
          </cell>
          <cell r="D30" t="str">
            <v>Kalan</v>
          </cell>
          <cell r="E30" t="str">
            <v>Lococo</v>
          </cell>
          <cell r="F30" t="str">
            <v>PO Box 2</v>
          </cell>
          <cell r="H30" t="str">
            <v>Julia Creek</v>
          </cell>
          <cell r="I30" t="str">
            <v>Qld</v>
          </cell>
          <cell r="J30">
            <v>4823</v>
          </cell>
          <cell r="K30" t="e">
            <v>#N/A</v>
          </cell>
          <cell r="L30" t="str">
            <v>0429 983 028</v>
          </cell>
          <cell r="M30" t="e">
            <v>#N/A</v>
          </cell>
          <cell r="N30">
            <v>9505050</v>
          </cell>
          <cell r="P30">
            <v>44899</v>
          </cell>
          <cell r="Q30" t="str">
            <v xml:space="preserve">Play GrandstandersII; Play Garrys Mob </v>
          </cell>
          <cell r="R30" t="str">
            <v>klococo93@gmail.com</v>
          </cell>
        </row>
        <row r="31">
          <cell r="A31">
            <v>30</v>
          </cell>
          <cell r="B31" t="str">
            <v>Bauhinia Beer Belly's</v>
          </cell>
          <cell r="C31" t="str">
            <v>B2</v>
          </cell>
          <cell r="D31" t="str">
            <v>Harry</v>
          </cell>
          <cell r="E31" t="str">
            <v>Burge</v>
          </cell>
          <cell r="F31" t="str">
            <v>Benean Stn PO Box 90</v>
          </cell>
          <cell r="H31" t="str">
            <v xml:space="preserve">Richmond </v>
          </cell>
          <cell r="I31" t="str">
            <v>Qld</v>
          </cell>
          <cell r="J31">
            <v>4822</v>
          </cell>
          <cell r="K31" t="e">
            <v>#N/A</v>
          </cell>
          <cell r="L31" t="str">
            <v>0439 639 739</v>
          </cell>
          <cell r="M31" t="e">
            <v>#N/A</v>
          </cell>
          <cell r="N31">
            <v>9505051</v>
          </cell>
          <cell r="P31">
            <v>44899</v>
          </cell>
          <cell r="Q31" t="e">
            <v>#N/A</v>
          </cell>
          <cell r="R31" t="str">
            <v>harryburge06@gmail.com</v>
          </cell>
        </row>
        <row r="32">
          <cell r="A32">
            <v>31</v>
          </cell>
          <cell r="B32" t="str">
            <v>Beer Battered</v>
          </cell>
          <cell r="C32" t="str">
            <v>B2</v>
          </cell>
          <cell r="D32" t="str">
            <v>Bianca</v>
          </cell>
          <cell r="E32" t="str">
            <v>Mason</v>
          </cell>
          <cell r="F32" t="str">
            <v>PO Box 87</v>
          </cell>
          <cell r="H32" t="str">
            <v>Charters Towers</v>
          </cell>
          <cell r="I32" t="str">
            <v>Qld</v>
          </cell>
          <cell r="J32">
            <v>4820</v>
          </cell>
          <cell r="K32" t="e">
            <v>#N/A</v>
          </cell>
          <cell r="L32" t="str">
            <v>0410 477 142</v>
          </cell>
          <cell r="M32" t="e">
            <v>#N/A</v>
          </cell>
          <cell r="N32">
            <v>9505052</v>
          </cell>
          <cell r="P32">
            <v>44899</v>
          </cell>
          <cell r="Q32" t="e">
            <v>#N/A</v>
          </cell>
          <cell r="R32" t="str">
            <v>biancaandshanan@outlook.com</v>
          </cell>
        </row>
        <row r="33">
          <cell r="A33">
            <v>32</v>
          </cell>
          <cell r="B33" t="str">
            <v>Beerabong XI</v>
          </cell>
          <cell r="C33" t="str">
            <v>B2</v>
          </cell>
          <cell r="D33" t="str">
            <v>Awaiting</v>
          </cell>
          <cell r="E33" t="str">
            <v>Form</v>
          </cell>
          <cell r="I33" t="e">
            <v>#N/A</v>
          </cell>
          <cell r="J33" t="e">
            <v>#N/A</v>
          </cell>
          <cell r="K33" t="e">
            <v>#N/A</v>
          </cell>
          <cell r="L33" t="e">
            <v>#N/A</v>
          </cell>
          <cell r="M33" t="e">
            <v>#N/A</v>
          </cell>
          <cell r="P33">
            <v>44907</v>
          </cell>
          <cell r="Q33" t="str">
            <v>Fri PM; Sat AM; Sun AM;  Home field</v>
          </cell>
          <cell r="R33" t="e">
            <v>#N/A</v>
          </cell>
        </row>
        <row r="34">
          <cell r="A34">
            <v>33</v>
          </cell>
          <cell r="B34" t="str">
            <v>Beermacht XI</v>
          </cell>
          <cell r="C34" t="str">
            <v>B2</v>
          </cell>
          <cell r="D34" t="str">
            <v>Craig</v>
          </cell>
          <cell r="E34" t="str">
            <v>Perfect</v>
          </cell>
          <cell r="F34" t="str">
            <v>7 Capri Court</v>
          </cell>
          <cell r="G34" t="str">
            <v>Heatley</v>
          </cell>
          <cell r="H34" t="str">
            <v>Townsville</v>
          </cell>
          <cell r="I34" t="str">
            <v>Qld</v>
          </cell>
          <cell r="J34">
            <v>4814</v>
          </cell>
          <cell r="K34" t="e">
            <v>#N/A</v>
          </cell>
          <cell r="L34" t="str">
            <v>0403 279 867</v>
          </cell>
          <cell r="M34" t="str">
            <v>Charters Towers Motel</v>
          </cell>
          <cell r="N34">
            <v>9505053</v>
          </cell>
          <cell r="P34">
            <v>44899</v>
          </cell>
          <cell r="Q34" t="str">
            <v>FriPM; SatPM; SunAM</v>
          </cell>
          <cell r="R34" t="str">
            <v>perfectcraig70@gmail.com</v>
          </cell>
        </row>
        <row r="35">
          <cell r="A35">
            <v>34</v>
          </cell>
          <cell r="B35" t="str">
            <v>Big Mick's Finns XI</v>
          </cell>
          <cell r="C35" t="str">
            <v>B2</v>
          </cell>
          <cell r="D35" t="str">
            <v>Carol</v>
          </cell>
          <cell r="E35" t="str">
            <v>Finn</v>
          </cell>
          <cell r="F35" t="str">
            <v>20 Ellington Crescent</v>
          </cell>
          <cell r="G35" t="str">
            <v>Bohle Plains</v>
          </cell>
          <cell r="H35" t="str">
            <v>Townsville</v>
          </cell>
          <cell r="I35" t="str">
            <v>Qld</v>
          </cell>
          <cell r="J35">
            <v>4818</v>
          </cell>
          <cell r="K35" t="e">
            <v>#N/A</v>
          </cell>
          <cell r="L35" t="str">
            <v>0438 246 478</v>
          </cell>
          <cell r="M35" t="str">
            <v>Cattlemans Rest</v>
          </cell>
          <cell r="N35">
            <v>9505055</v>
          </cell>
          <cell r="P35">
            <v>44906</v>
          </cell>
          <cell r="Q35" t="str">
            <v>Home field; All Amgames;PlayChads Champs</v>
          </cell>
          <cell r="R35" t="str">
            <v>carol@pacificislands.com.au</v>
          </cell>
        </row>
        <row r="36">
          <cell r="A36">
            <v>35</v>
          </cell>
          <cell r="B36" t="str">
            <v>Billbies XI</v>
          </cell>
          <cell r="C36" t="str">
            <v>B2</v>
          </cell>
          <cell r="D36" t="str">
            <v>Billy</v>
          </cell>
          <cell r="E36" t="str">
            <v>Cumming</v>
          </cell>
          <cell r="F36" t="str">
            <v>11 Oxford Street</v>
          </cell>
          <cell r="H36" t="str">
            <v>Charters Towers</v>
          </cell>
          <cell r="I36" t="str">
            <v>Qld</v>
          </cell>
          <cell r="J36">
            <v>4820</v>
          </cell>
          <cell r="K36" t="e">
            <v>#N/A</v>
          </cell>
          <cell r="L36" t="str">
            <v>0498 355 237</v>
          </cell>
          <cell r="M36" t="e">
            <v>#N/A</v>
          </cell>
          <cell r="N36">
            <v>9505056</v>
          </cell>
          <cell r="P36">
            <v>44906</v>
          </cell>
          <cell r="Q36" t="e">
            <v>#N/A</v>
          </cell>
          <cell r="R36" t="str">
            <v>billy.c.18@hotmail.com</v>
          </cell>
        </row>
        <row r="37">
          <cell r="A37">
            <v>36</v>
          </cell>
          <cell r="B37" t="str">
            <v>Bingtang Boys</v>
          </cell>
          <cell r="C37" t="str">
            <v>B2</v>
          </cell>
          <cell r="D37" t="str">
            <v xml:space="preserve">Jason </v>
          </cell>
          <cell r="E37" t="str">
            <v>Volker</v>
          </cell>
          <cell r="F37" t="str">
            <v>91 Majors Creek Road</v>
          </cell>
          <cell r="H37" t="str">
            <v>Majors Creek</v>
          </cell>
          <cell r="I37" t="str">
            <v>Qld</v>
          </cell>
          <cell r="J37">
            <v>4816</v>
          </cell>
          <cell r="K37" t="e">
            <v>#N/A</v>
          </cell>
          <cell r="L37" t="str">
            <v>0409 265 522</v>
          </cell>
          <cell r="M37" t="str">
            <v>Aussie Outback Oasis</v>
          </cell>
          <cell r="N37">
            <v>9505057</v>
          </cell>
          <cell r="P37">
            <v>44906</v>
          </cell>
          <cell r="Q37" t="e">
            <v>#N/A</v>
          </cell>
          <cell r="R37" t="str">
            <v>jalacat@skymesh.com.au</v>
          </cell>
        </row>
        <row r="38">
          <cell r="A38">
            <v>37</v>
          </cell>
          <cell r="B38" t="str">
            <v>Black Bream</v>
          </cell>
          <cell r="C38" t="str">
            <v>B2</v>
          </cell>
          <cell r="D38" t="str">
            <v>Lillian</v>
          </cell>
          <cell r="E38" t="str">
            <v>Davidson</v>
          </cell>
          <cell r="F38" t="str">
            <v>PO Box 423</v>
          </cell>
          <cell r="H38" t="str">
            <v>Charters Towers</v>
          </cell>
          <cell r="I38" t="str">
            <v>Qld</v>
          </cell>
          <cell r="J38">
            <v>4820</v>
          </cell>
          <cell r="K38" t="e">
            <v>#N/A</v>
          </cell>
          <cell r="L38" t="str">
            <v>0428 291 604</v>
          </cell>
          <cell r="M38" t="e">
            <v>#N/A</v>
          </cell>
          <cell r="N38">
            <v>9505058</v>
          </cell>
          <cell r="P38">
            <v>44899</v>
          </cell>
          <cell r="Q38" t="e">
            <v>#N/A</v>
          </cell>
          <cell r="R38" t="str">
            <v>lillcfreeman@hotmail.com</v>
          </cell>
        </row>
        <row r="39">
          <cell r="A39">
            <v>38</v>
          </cell>
          <cell r="B39" t="str">
            <v>Bloody Huge XI</v>
          </cell>
          <cell r="C39" t="str">
            <v>B2</v>
          </cell>
          <cell r="D39" t="str">
            <v>Ken</v>
          </cell>
          <cell r="E39" t="str">
            <v>Linton</v>
          </cell>
          <cell r="F39" t="str">
            <v>PO Box 602</v>
          </cell>
          <cell r="H39" t="str">
            <v>Home Hill</v>
          </cell>
          <cell r="I39" t="str">
            <v>Qld</v>
          </cell>
          <cell r="J39">
            <v>4806</v>
          </cell>
          <cell r="K39" t="str">
            <v>4782 0012</v>
          </cell>
          <cell r="L39" t="str">
            <v>0427 820 012</v>
          </cell>
          <cell r="M39" t="str">
            <v>Charters Towers Tourist Park</v>
          </cell>
          <cell r="N39">
            <v>9505060</v>
          </cell>
          <cell r="P39">
            <v>44899</v>
          </cell>
          <cell r="Q39" t="str">
            <v>FriPM; SatPM; SunAM</v>
          </cell>
          <cell r="R39" t="str">
            <v>klinton73@hotmail.com</v>
          </cell>
        </row>
        <row r="40">
          <cell r="A40">
            <v>39</v>
          </cell>
          <cell r="B40" t="str">
            <v>Bomb'd 11</v>
          </cell>
          <cell r="C40" t="str">
            <v>B2</v>
          </cell>
          <cell r="D40" t="str">
            <v>Barry</v>
          </cell>
          <cell r="E40" t="str">
            <v>Crowdey</v>
          </cell>
          <cell r="F40" t="str">
            <v>PO Box 259</v>
          </cell>
          <cell r="H40" t="str">
            <v>Deeragun</v>
          </cell>
          <cell r="I40" t="str">
            <v>Qld</v>
          </cell>
          <cell r="J40">
            <v>4814</v>
          </cell>
          <cell r="K40" t="e">
            <v>#N/A</v>
          </cell>
          <cell r="L40" t="str">
            <v>0474 310 430</v>
          </cell>
          <cell r="M40" t="str">
            <v>Heritage Lodge</v>
          </cell>
          <cell r="N40">
            <v>9505061</v>
          </cell>
          <cell r="P40">
            <v>44899</v>
          </cell>
          <cell r="Q40" t="str">
            <v>Fri PM; Sat PM; Sun AM</v>
          </cell>
          <cell r="R40" t="str">
            <v>barry@blastcon.com.au</v>
          </cell>
        </row>
        <row r="41">
          <cell r="A41">
            <v>40</v>
          </cell>
          <cell r="B41" t="str">
            <v>Brigalow Gigalows</v>
          </cell>
          <cell r="C41" t="str">
            <v>B2</v>
          </cell>
          <cell r="D41" t="str">
            <v>Rick</v>
          </cell>
          <cell r="E41" t="str">
            <v>Moody</v>
          </cell>
          <cell r="F41" t="str">
            <v>121 Back Creek Road</v>
          </cell>
          <cell r="H41" t="str">
            <v>Charters Towers</v>
          </cell>
          <cell r="I41" t="str">
            <v>Qld</v>
          </cell>
          <cell r="J41">
            <v>4820</v>
          </cell>
          <cell r="K41" t="e">
            <v>#N/A</v>
          </cell>
          <cell r="L41" t="str">
            <v>0457 677 104</v>
          </cell>
          <cell r="M41" t="e">
            <v>#N/A</v>
          </cell>
          <cell r="N41">
            <v>9505065</v>
          </cell>
          <cell r="P41">
            <v>44906</v>
          </cell>
          <cell r="Q41" t="e">
            <v>#N/A</v>
          </cell>
          <cell r="R41" t="str">
            <v>metremoody@gmail.com</v>
          </cell>
        </row>
        <row r="42">
          <cell r="A42">
            <v>41</v>
          </cell>
          <cell r="B42" t="str">
            <v>Brindle Benders</v>
          </cell>
          <cell r="C42" t="str">
            <v>B2</v>
          </cell>
          <cell r="D42" t="str">
            <v>Ali</v>
          </cell>
          <cell r="E42" t="str">
            <v>McBride</v>
          </cell>
          <cell r="F42" t="str">
            <v>32 Savage Street</v>
          </cell>
          <cell r="H42" t="str">
            <v>Prairie</v>
          </cell>
          <cell r="I42" t="str">
            <v>Qld</v>
          </cell>
          <cell r="J42">
            <v>4821</v>
          </cell>
          <cell r="K42" t="e">
            <v>#N/A</v>
          </cell>
          <cell r="L42" t="str">
            <v>0459 589 366</v>
          </cell>
          <cell r="M42" t="e">
            <v>#N/A</v>
          </cell>
          <cell r="N42">
            <v>9505066</v>
          </cell>
          <cell r="P42">
            <v>44899</v>
          </cell>
          <cell r="Q42" t="e">
            <v>#N/A</v>
          </cell>
          <cell r="R42" t="str">
            <v>aliminn93@gmail.com</v>
          </cell>
        </row>
        <row r="43">
          <cell r="A43">
            <v>42</v>
          </cell>
          <cell r="B43" t="str">
            <v>Brokebat Mountain</v>
          </cell>
          <cell r="C43" t="str">
            <v>B2</v>
          </cell>
          <cell r="D43" t="str">
            <v>Brenton</v>
          </cell>
          <cell r="E43" t="str">
            <v>Willes</v>
          </cell>
          <cell r="F43" t="str">
            <v>13 Briarfield Street</v>
          </cell>
          <cell r="G43" t="str">
            <v>Mundingburra</v>
          </cell>
          <cell r="H43" t="str">
            <v>Townsville</v>
          </cell>
          <cell r="I43" t="str">
            <v>Qld</v>
          </cell>
          <cell r="J43">
            <v>4812</v>
          </cell>
          <cell r="K43" t="e">
            <v>#N/A</v>
          </cell>
          <cell r="L43" t="str">
            <v>0439 747 751</v>
          </cell>
          <cell r="M43" t="str">
            <v>Charters Towers Tourist Park</v>
          </cell>
          <cell r="N43">
            <v>9505067</v>
          </cell>
          <cell r="P43">
            <v>44899</v>
          </cell>
          <cell r="Q43" t="e">
            <v>#N/A</v>
          </cell>
          <cell r="R43" t="str">
            <v>fatboyslim_134@hotmail.com</v>
          </cell>
        </row>
        <row r="44">
          <cell r="A44">
            <v>43</v>
          </cell>
          <cell r="B44" t="str">
            <v>Brothers</v>
          </cell>
          <cell r="C44" t="str">
            <v>B2</v>
          </cell>
          <cell r="D44" t="str">
            <v>Bianca</v>
          </cell>
          <cell r="E44" t="str">
            <v>Simpson</v>
          </cell>
          <cell r="F44" t="str">
            <v>1B Morris Street</v>
          </cell>
          <cell r="H44" t="str">
            <v>Charters Towers</v>
          </cell>
          <cell r="I44" t="str">
            <v>Qld</v>
          </cell>
          <cell r="J44">
            <v>4820</v>
          </cell>
          <cell r="K44" t="e">
            <v>#N/A</v>
          </cell>
          <cell r="L44" t="str">
            <v>0457 974 583</v>
          </cell>
          <cell r="M44" t="e">
            <v>#N/A</v>
          </cell>
          <cell r="P44">
            <v>44906</v>
          </cell>
          <cell r="Q44" t="e">
            <v>#N/A</v>
          </cell>
          <cell r="R44" t="str">
            <v>biancajsimpson17@gmail.com</v>
          </cell>
        </row>
        <row r="45">
          <cell r="A45">
            <v>44</v>
          </cell>
          <cell r="B45" t="str">
            <v>Bumbo's XI</v>
          </cell>
          <cell r="C45" t="str">
            <v>B2</v>
          </cell>
          <cell r="D45" t="str">
            <v>Craig</v>
          </cell>
          <cell r="E45" t="str">
            <v>Borrows</v>
          </cell>
          <cell r="F45" t="str">
            <v>36 Belmont Park Av.</v>
          </cell>
          <cell r="G45" t="str">
            <v>Kirwan</v>
          </cell>
          <cell r="H45" t="str">
            <v>Townsville</v>
          </cell>
          <cell r="I45" t="str">
            <v>Qld</v>
          </cell>
          <cell r="J45">
            <v>4817</v>
          </cell>
          <cell r="K45" t="e">
            <v>#N/A</v>
          </cell>
          <cell r="L45" t="str">
            <v>0414 784 555</v>
          </cell>
          <cell r="M45" t="str">
            <v>Enterprise Hotel</v>
          </cell>
          <cell r="N45">
            <v>9505069</v>
          </cell>
          <cell r="P45">
            <v>44906</v>
          </cell>
          <cell r="Q45" t="str">
            <v>SatAM; SunAM</v>
          </cell>
          <cell r="R45" t="str">
            <v>bumbo44@gmail.com</v>
          </cell>
        </row>
        <row r="46">
          <cell r="A46">
            <v>45</v>
          </cell>
          <cell r="B46" t="str">
            <v>Busted Liver Boys</v>
          </cell>
          <cell r="C46" t="str">
            <v>B2</v>
          </cell>
          <cell r="D46" t="str">
            <v>Derek</v>
          </cell>
          <cell r="E46" t="str">
            <v>Musi</v>
          </cell>
          <cell r="F46" t="str">
            <v>PO Box 1226</v>
          </cell>
          <cell r="H46" t="str">
            <v>Charters Towers</v>
          </cell>
          <cell r="I46" t="str">
            <v>Qld</v>
          </cell>
          <cell r="J46">
            <v>4820</v>
          </cell>
          <cell r="K46" t="e">
            <v>#N/A</v>
          </cell>
          <cell r="L46" t="str">
            <v>0402 462 574</v>
          </cell>
          <cell r="M46" t="e">
            <v>#N/A</v>
          </cell>
          <cell r="N46">
            <v>9505072</v>
          </cell>
          <cell r="P46">
            <v>44899</v>
          </cell>
          <cell r="Q46" t="e">
            <v>#N/A</v>
          </cell>
          <cell r="R46" t="str">
            <v>muskyjen1@bigpond.com</v>
          </cell>
        </row>
        <row r="47">
          <cell r="A47">
            <v>46</v>
          </cell>
          <cell r="B47" t="str">
            <v>Butler Park Bandits</v>
          </cell>
          <cell r="C47" t="str">
            <v>B2</v>
          </cell>
          <cell r="D47" t="str">
            <v xml:space="preserve">Annan </v>
          </cell>
          <cell r="E47" t="str">
            <v>Whittington</v>
          </cell>
          <cell r="F47" t="str">
            <v>1646 Riverway Drive</v>
          </cell>
          <cell r="H47" t="str">
            <v>Kelso</v>
          </cell>
          <cell r="I47" t="str">
            <v>Qld</v>
          </cell>
          <cell r="J47">
            <v>4815</v>
          </cell>
          <cell r="K47" t="e">
            <v>#N/A</v>
          </cell>
          <cell r="L47" t="str">
            <v>0429 853 435</v>
          </cell>
          <cell r="M47" t="e">
            <v>#N/A</v>
          </cell>
          <cell r="N47">
            <v>9505073</v>
          </cell>
          <cell r="P47">
            <v>44899</v>
          </cell>
          <cell r="Q47" t="str">
            <v>Sat AM; Sun AM</v>
          </cell>
          <cell r="R47" t="str">
            <v>annanwhittington@hotmail.com</v>
          </cell>
        </row>
        <row r="48">
          <cell r="A48">
            <v>47</v>
          </cell>
          <cell r="B48" t="str">
            <v>Canefield Slashers</v>
          </cell>
          <cell r="C48" t="str">
            <v>B2</v>
          </cell>
          <cell r="D48" t="str">
            <v>Jamie</v>
          </cell>
          <cell r="E48" t="str">
            <v>Woods</v>
          </cell>
          <cell r="F48" t="str">
            <v>20 Quarry Street</v>
          </cell>
          <cell r="H48" t="str">
            <v>North Mackay</v>
          </cell>
          <cell r="I48" t="str">
            <v>Qld</v>
          </cell>
          <cell r="J48">
            <v>4740</v>
          </cell>
          <cell r="K48" t="e">
            <v>#N/A</v>
          </cell>
          <cell r="L48" t="str">
            <v>0490 762 547</v>
          </cell>
          <cell r="M48" t="str">
            <v>Country Road Motel</v>
          </cell>
          <cell r="N48">
            <v>9505074</v>
          </cell>
          <cell r="P48">
            <v>44899</v>
          </cell>
          <cell r="Q48" t="e">
            <v>#N/A</v>
          </cell>
          <cell r="R48" t="str">
            <v>woodsy.10@bigpond.com</v>
          </cell>
        </row>
        <row r="49">
          <cell r="A49">
            <v>48</v>
          </cell>
          <cell r="B49" t="str">
            <v>Casualties</v>
          </cell>
          <cell r="C49" t="str">
            <v>B2</v>
          </cell>
          <cell r="D49" t="str">
            <v xml:space="preserve">Jack </v>
          </cell>
          <cell r="E49" t="str">
            <v>Bateup</v>
          </cell>
          <cell r="F49" t="str">
            <v>4 Kismet Crt</v>
          </cell>
          <cell r="H49" t="str">
            <v>Alice River</v>
          </cell>
          <cell r="I49" t="str">
            <v>Qld</v>
          </cell>
          <cell r="J49">
            <v>4817</v>
          </cell>
          <cell r="K49" t="e">
            <v>#N/A</v>
          </cell>
          <cell r="L49">
            <v>419883382</v>
          </cell>
          <cell r="M49" t="e">
            <v>#N/A</v>
          </cell>
          <cell r="P49">
            <v>44917</v>
          </cell>
          <cell r="Q49" t="str">
            <v>Home field</v>
          </cell>
          <cell r="R49" t="str">
            <v>nqblast@tpg.com.au</v>
          </cell>
        </row>
        <row r="50">
          <cell r="A50">
            <v>49</v>
          </cell>
          <cell r="B50" t="str">
            <v>Chads Champs</v>
          </cell>
          <cell r="C50" t="str">
            <v>B2</v>
          </cell>
          <cell r="D50" t="str">
            <v>Allan (Chad)</v>
          </cell>
          <cell r="E50" t="str">
            <v>Hutchings</v>
          </cell>
          <cell r="F50" t="str">
            <v>PO Box 1453</v>
          </cell>
          <cell r="H50" t="str">
            <v>Charters Towers</v>
          </cell>
          <cell r="I50" t="str">
            <v>Qld</v>
          </cell>
          <cell r="J50">
            <v>4820</v>
          </cell>
          <cell r="K50" t="e">
            <v>#N/A</v>
          </cell>
          <cell r="L50" t="str">
            <v>0451 040 817</v>
          </cell>
          <cell r="M50" t="e">
            <v>#N/A</v>
          </cell>
          <cell r="N50">
            <v>9505075</v>
          </cell>
          <cell r="P50">
            <v>44906</v>
          </cell>
          <cell r="Q50" t="str">
            <v>Home Field; FriAMFinnsXI; SatPM; SunPM</v>
          </cell>
          <cell r="R50" t="str">
            <v>ashutchings65@gmail.com</v>
          </cell>
        </row>
        <row r="51">
          <cell r="A51">
            <v>50</v>
          </cell>
          <cell r="B51" t="str">
            <v>Chasing Tails</v>
          </cell>
          <cell r="C51" t="str">
            <v>B2</v>
          </cell>
          <cell r="D51" t="str">
            <v>Casey</v>
          </cell>
          <cell r="E51" t="str">
            <v>Flanagan</v>
          </cell>
          <cell r="F51" t="str">
            <v>1 Clearwater Court</v>
          </cell>
          <cell r="H51" t="str">
            <v>Bushland Beach</v>
          </cell>
          <cell r="I51" t="str">
            <v>Qld</v>
          </cell>
          <cell r="J51">
            <v>4818</v>
          </cell>
          <cell r="K51" t="e">
            <v>#N/A</v>
          </cell>
          <cell r="L51" t="str">
            <v>0438 211 192</v>
          </cell>
          <cell r="M51" t="e">
            <v>#N/A</v>
          </cell>
          <cell r="N51">
            <v>9505077</v>
          </cell>
          <cell r="P51">
            <v>44899</v>
          </cell>
          <cell r="Q51" t="str">
            <v>Home Field</v>
          </cell>
          <cell r="R51" t="str">
            <v>caseygf@icloud.com</v>
          </cell>
        </row>
        <row r="52">
          <cell r="A52">
            <v>51</v>
          </cell>
          <cell r="B52" t="str">
            <v>Chuckers &amp; Sloggers</v>
          </cell>
          <cell r="C52" t="str">
            <v>B2</v>
          </cell>
          <cell r="D52" t="str">
            <v>Glenn</v>
          </cell>
          <cell r="E52" t="str">
            <v>Petersen</v>
          </cell>
          <cell r="F52" t="str">
            <v>PO Box 718</v>
          </cell>
          <cell r="H52" t="str">
            <v>Charters Towers</v>
          </cell>
          <cell r="I52" t="str">
            <v>Qld</v>
          </cell>
          <cell r="J52">
            <v>4820</v>
          </cell>
          <cell r="K52" t="e">
            <v>#N/A</v>
          </cell>
          <cell r="L52" t="str">
            <v>0437 704 326</v>
          </cell>
          <cell r="M52" t="e">
            <v>#N/A</v>
          </cell>
          <cell r="N52">
            <v>9505079</v>
          </cell>
          <cell r="P52">
            <v>44899</v>
          </cell>
          <cell r="Q52" t="e">
            <v>#N/A</v>
          </cell>
          <cell r="R52" t="str">
            <v>gmpetersen@y7mail.com</v>
          </cell>
        </row>
        <row r="53">
          <cell r="A53">
            <v>52</v>
          </cell>
          <cell r="B53" t="str">
            <v>Coen Heros</v>
          </cell>
          <cell r="C53" t="str">
            <v>B2</v>
          </cell>
          <cell r="D53" t="str">
            <v xml:space="preserve">Benjamin </v>
          </cell>
          <cell r="E53" t="str">
            <v>Barbi</v>
          </cell>
          <cell r="F53" t="str">
            <v>529 Four Mile Road</v>
          </cell>
          <cell r="H53" t="str">
            <v>Braemeadows</v>
          </cell>
          <cell r="I53" t="str">
            <v>Qld</v>
          </cell>
          <cell r="J53">
            <v>4850</v>
          </cell>
          <cell r="K53" t="e">
            <v>#N/A</v>
          </cell>
          <cell r="L53" t="str">
            <v>0419 710 075</v>
          </cell>
          <cell r="M53" t="str">
            <v>All Souls School</v>
          </cell>
          <cell r="N53">
            <v>9505081</v>
          </cell>
          <cell r="P53">
            <v>44899</v>
          </cell>
          <cell r="Q53" t="str">
            <v>HomeField; FriPM;SatAM;SunAM;PlayVictoria Mill</v>
          </cell>
          <cell r="R53" t="str">
            <v>bbarbi@gmail.com</v>
          </cell>
        </row>
        <row r="54">
          <cell r="A54">
            <v>53</v>
          </cell>
          <cell r="B54" t="str">
            <v>Crakacan</v>
          </cell>
          <cell r="C54" t="str">
            <v>B2</v>
          </cell>
          <cell r="D54" t="str">
            <v>Ty</v>
          </cell>
          <cell r="E54" t="str">
            <v>Stainkey</v>
          </cell>
          <cell r="F54" t="str">
            <v>71 Marina Parade</v>
          </cell>
          <cell r="G54" t="str">
            <v>Bushland Beach</v>
          </cell>
          <cell r="H54" t="str">
            <v>Townsville</v>
          </cell>
          <cell r="I54" t="str">
            <v>Qld</v>
          </cell>
          <cell r="J54">
            <v>4818</v>
          </cell>
          <cell r="K54" t="e">
            <v>#N/A</v>
          </cell>
          <cell r="L54" t="str">
            <v>0459 906 822</v>
          </cell>
          <cell r="M54" t="e">
            <v>#N/A</v>
          </cell>
          <cell r="N54">
            <v>9505084</v>
          </cell>
          <cell r="P54">
            <v>44899</v>
          </cell>
          <cell r="Q54" t="str">
            <v>Home field Mosman Park</v>
          </cell>
          <cell r="R54" t="str">
            <v>tjstainkey@gmail.com</v>
          </cell>
        </row>
        <row r="55">
          <cell r="A55">
            <v>54</v>
          </cell>
          <cell r="B55" t="str">
            <v>Cunning Stumpz</v>
          </cell>
          <cell r="C55" t="str">
            <v>B2</v>
          </cell>
          <cell r="D55" t="str">
            <v>Tony</v>
          </cell>
          <cell r="E55" t="str">
            <v>Brazier</v>
          </cell>
          <cell r="F55" t="str">
            <v>32 Bluf Road</v>
          </cell>
          <cell r="H55" t="str">
            <v>Charters Towers</v>
          </cell>
          <cell r="I55" t="str">
            <v>Qld</v>
          </cell>
          <cell r="J55">
            <v>4820</v>
          </cell>
          <cell r="K55" t="e">
            <v>#N/A</v>
          </cell>
          <cell r="L55" t="e">
            <v>#N/A</v>
          </cell>
          <cell r="M55" t="e">
            <v>#N/A</v>
          </cell>
          <cell r="N55">
            <v>9505085</v>
          </cell>
          <cell r="P55">
            <v>44899</v>
          </cell>
          <cell r="Q55" t="str">
            <v>Home Field 50; FriPM; SatAM</v>
          </cell>
          <cell r="R55" t="str">
            <v>tonyandshanene@bigpond.com</v>
          </cell>
        </row>
        <row r="56">
          <cell r="A56">
            <v>55</v>
          </cell>
          <cell r="B56" t="str">
            <v>D.E.T.A. Wallabies</v>
          </cell>
          <cell r="C56" t="str">
            <v>B2</v>
          </cell>
          <cell r="D56" t="str">
            <v>Gary</v>
          </cell>
          <cell r="E56" t="str">
            <v>Thomson</v>
          </cell>
          <cell r="F56" t="str">
            <v>37/18 High Vista Drive</v>
          </cell>
          <cell r="G56" t="str">
            <v>Mt Louisa</v>
          </cell>
          <cell r="H56" t="str">
            <v>Townsville</v>
          </cell>
          <cell r="I56" t="str">
            <v>Qld</v>
          </cell>
          <cell r="J56">
            <v>4814</v>
          </cell>
          <cell r="K56" t="e">
            <v>#N/A</v>
          </cell>
          <cell r="L56" t="str">
            <v>0409 890 216</v>
          </cell>
          <cell r="M56" t="e">
            <v>#N/A</v>
          </cell>
          <cell r="N56">
            <v>9505087</v>
          </cell>
          <cell r="P56">
            <v>44899</v>
          </cell>
          <cell r="Q56" t="str">
            <v>FriPM; SunAM</v>
          </cell>
          <cell r="R56" t="str">
            <v>garythomson56@yahoo.com.au</v>
          </cell>
        </row>
        <row r="57">
          <cell r="A57">
            <v>56</v>
          </cell>
          <cell r="B57" t="str">
            <v>Dirty Dogs</v>
          </cell>
          <cell r="C57" t="str">
            <v>B2</v>
          </cell>
          <cell r="D57" t="str">
            <v>Geoff</v>
          </cell>
          <cell r="E57" t="str">
            <v>Smith</v>
          </cell>
          <cell r="F57" t="str">
            <v>6 Coleus Court</v>
          </cell>
          <cell r="G57" t="str">
            <v>Annandale</v>
          </cell>
          <cell r="H57" t="str">
            <v>Townsville</v>
          </cell>
          <cell r="I57" t="str">
            <v>Qld</v>
          </cell>
          <cell r="J57">
            <v>4814</v>
          </cell>
          <cell r="K57" t="e">
            <v>#N/A</v>
          </cell>
          <cell r="L57" t="str">
            <v>0419 794 886</v>
          </cell>
          <cell r="M57" t="str">
            <v>Charters Towers Tourist Park</v>
          </cell>
          <cell r="N57">
            <v>9505088</v>
          </cell>
          <cell r="P57">
            <v>44899</v>
          </cell>
          <cell r="Q57" t="str">
            <v>SunAM</v>
          </cell>
          <cell r="R57" t="str">
            <v>geoffrey.g.smith@outlook.com</v>
          </cell>
        </row>
        <row r="58">
          <cell r="A58">
            <v>57</v>
          </cell>
          <cell r="B58" t="str">
            <v>Dreaded Creeping Bumrashers</v>
          </cell>
          <cell r="C58" t="str">
            <v>B2</v>
          </cell>
          <cell r="D58" t="str">
            <v>Mark</v>
          </cell>
          <cell r="E58" t="str">
            <v>Chappel</v>
          </cell>
          <cell r="F58" t="str">
            <v>6 Mount Cradle Court</v>
          </cell>
          <cell r="G58" t="str">
            <v>Alligator Creek</v>
          </cell>
          <cell r="H58" t="str">
            <v>Townsville</v>
          </cell>
          <cell r="I58" t="str">
            <v>Qld</v>
          </cell>
          <cell r="J58">
            <v>4816</v>
          </cell>
          <cell r="K58" t="e">
            <v>#N/A</v>
          </cell>
          <cell r="L58" t="str">
            <v>0423 744 292</v>
          </cell>
          <cell r="M58" t="e">
            <v>#N/A</v>
          </cell>
          <cell r="N58">
            <v>9505090</v>
          </cell>
          <cell r="P58">
            <v>44899</v>
          </cell>
          <cell r="Q58" t="str">
            <v>SunAM</v>
          </cell>
          <cell r="R58" t="str">
            <v>markchappel77@gmail.com</v>
          </cell>
        </row>
        <row r="59">
          <cell r="A59">
            <v>58</v>
          </cell>
          <cell r="B59" t="str">
            <v>Ducken Useless</v>
          </cell>
          <cell r="C59" t="str">
            <v>B2</v>
          </cell>
          <cell r="D59" t="str">
            <v>Daniel</v>
          </cell>
          <cell r="E59" t="str">
            <v>Smith</v>
          </cell>
          <cell r="F59" t="str">
            <v>138 Daintree Drive</v>
          </cell>
          <cell r="G59" t="str">
            <v>Bushland Beach</v>
          </cell>
          <cell r="H59" t="str">
            <v>Townsville</v>
          </cell>
          <cell r="I59" t="str">
            <v>Qld</v>
          </cell>
          <cell r="J59">
            <v>4818</v>
          </cell>
          <cell r="K59" t="e">
            <v>#N/A</v>
          </cell>
          <cell r="L59" t="str">
            <v>0409 472 479</v>
          </cell>
          <cell r="M59" t="str">
            <v>Aussie Outback Oasis</v>
          </cell>
          <cell r="N59">
            <v>9505091</v>
          </cell>
          <cell r="P59">
            <v>44899</v>
          </cell>
          <cell r="Q59" t="e">
            <v>#N/A</v>
          </cell>
          <cell r="R59" t="str">
            <v>smith.danielk@gmail.com</v>
          </cell>
        </row>
        <row r="60">
          <cell r="A60">
            <v>60</v>
          </cell>
          <cell r="B60" t="str">
            <v>Dufflebags</v>
          </cell>
          <cell r="C60" t="str">
            <v>B2</v>
          </cell>
          <cell r="D60" t="str">
            <v>Ben</v>
          </cell>
          <cell r="E60" t="str">
            <v>Bebendorf</v>
          </cell>
          <cell r="F60" t="str">
            <v>45 Grant Crescent</v>
          </cell>
          <cell r="H60" t="str">
            <v>Townsville</v>
          </cell>
          <cell r="I60" t="str">
            <v>Qld</v>
          </cell>
          <cell r="J60">
            <v>4817</v>
          </cell>
          <cell r="K60" t="e">
            <v>#N/A</v>
          </cell>
          <cell r="L60" t="str">
            <v>0431 793 814</v>
          </cell>
          <cell r="M60" t="e">
            <v>#N/A</v>
          </cell>
          <cell r="N60">
            <v>9505093</v>
          </cell>
          <cell r="P60">
            <v>44899</v>
          </cell>
          <cell r="Q60" t="e">
            <v>#N/A</v>
          </cell>
          <cell r="R60" t="str">
            <v>ben@lancinihomes.com.au</v>
          </cell>
        </row>
        <row r="61">
          <cell r="A61">
            <v>61</v>
          </cell>
          <cell r="B61" t="str">
            <v>Expendaballs</v>
          </cell>
          <cell r="C61" t="str">
            <v>B2</v>
          </cell>
          <cell r="D61" t="str">
            <v>Troy</v>
          </cell>
          <cell r="E61" t="str">
            <v>Costello</v>
          </cell>
          <cell r="F61" t="str">
            <v>45 Elton Dr</v>
          </cell>
          <cell r="G61" t="str">
            <v>Kelso</v>
          </cell>
          <cell r="H61" t="str">
            <v>Townsville</v>
          </cell>
          <cell r="I61" t="str">
            <v>Qld</v>
          </cell>
          <cell r="J61">
            <v>4815</v>
          </cell>
          <cell r="K61" t="e">
            <v>#N/A</v>
          </cell>
          <cell r="L61" t="str">
            <v>0499 117 332</v>
          </cell>
          <cell r="M61" t="e">
            <v>#N/A</v>
          </cell>
          <cell r="N61">
            <v>9505094</v>
          </cell>
          <cell r="P61">
            <v>44899</v>
          </cell>
          <cell r="Q61" t="e">
            <v>#N/A</v>
          </cell>
          <cell r="R61" t="str">
            <v>rise.n.shine@outlook.com</v>
          </cell>
        </row>
        <row r="62">
          <cell r="A62">
            <v>62</v>
          </cell>
          <cell r="B62" t="str">
            <v>Far Canal</v>
          </cell>
          <cell r="C62" t="str">
            <v>B2</v>
          </cell>
          <cell r="D62" t="str">
            <v xml:space="preserve">Kevin </v>
          </cell>
          <cell r="E62" t="str">
            <v>Marty</v>
          </cell>
          <cell r="F62" t="str">
            <v>6 Florentor Court</v>
          </cell>
          <cell r="H62" t="str">
            <v>Townsville</v>
          </cell>
          <cell r="I62" t="str">
            <v>Qld</v>
          </cell>
          <cell r="J62">
            <v>4815</v>
          </cell>
          <cell r="K62" t="e">
            <v>#N/A</v>
          </cell>
          <cell r="L62" t="str">
            <v>0400 269 269</v>
          </cell>
          <cell r="M62" t="str">
            <v>Golf Club</v>
          </cell>
          <cell r="N62">
            <v>9505097</v>
          </cell>
          <cell r="P62">
            <v>44899</v>
          </cell>
          <cell r="Q62" t="str">
            <v>Home Field; FriPM</v>
          </cell>
          <cell r="R62" t="str">
            <v>martyk@cowboys.com.au</v>
          </cell>
        </row>
        <row r="63">
          <cell r="A63">
            <v>63</v>
          </cell>
          <cell r="B63" t="str">
            <v>Far-Kenworth-It</v>
          </cell>
          <cell r="C63" t="str">
            <v>B2</v>
          </cell>
          <cell r="D63" t="str">
            <v>Keegan</v>
          </cell>
          <cell r="E63" t="str">
            <v>Keane</v>
          </cell>
          <cell r="F63" t="str">
            <v>842 Black River Rd</v>
          </cell>
          <cell r="H63" t="str">
            <v>Black River</v>
          </cell>
          <cell r="I63" t="str">
            <v>Qld</v>
          </cell>
          <cell r="J63">
            <v>4818</v>
          </cell>
          <cell r="K63" t="e">
            <v>#N/A</v>
          </cell>
          <cell r="L63" t="str">
            <v>0437 888 261</v>
          </cell>
          <cell r="M63" t="e">
            <v>#N/A</v>
          </cell>
          <cell r="N63">
            <v>9505098</v>
          </cell>
          <cell r="P63">
            <v>44899</v>
          </cell>
          <cell r="Q63" t="str">
            <v>FriPM; SunAM</v>
          </cell>
          <cell r="R63" t="str">
            <v>keegan.keane@hotmail.com</v>
          </cell>
        </row>
        <row r="64">
          <cell r="A64">
            <v>64</v>
          </cell>
          <cell r="B64" t="str">
            <v>Farmers XI</v>
          </cell>
          <cell r="C64" t="str">
            <v>B2</v>
          </cell>
          <cell r="D64" t="str">
            <v>Melanie</v>
          </cell>
          <cell r="E64" t="str">
            <v>Walker</v>
          </cell>
          <cell r="F64" t="str">
            <v>PO Box 1046</v>
          </cell>
          <cell r="H64" t="str">
            <v>Charters Towers</v>
          </cell>
          <cell r="I64" t="str">
            <v>Qld</v>
          </cell>
          <cell r="J64">
            <v>4820</v>
          </cell>
          <cell r="K64" t="e">
            <v>#N/A</v>
          </cell>
          <cell r="L64" t="str">
            <v>0437 871 323</v>
          </cell>
          <cell r="M64" t="e">
            <v>#N/A</v>
          </cell>
          <cell r="P64">
            <v>44906</v>
          </cell>
          <cell r="Q64" t="str">
            <v>Home Field; PM games; SatPMPlayBingtang Boys</v>
          </cell>
          <cell r="R64" t="str">
            <v>glenmel08@bigpond.com</v>
          </cell>
        </row>
        <row r="65">
          <cell r="A65">
            <v>65</v>
          </cell>
          <cell r="B65" t="str">
            <v>Fruit Pies</v>
          </cell>
          <cell r="C65" t="str">
            <v>B2</v>
          </cell>
          <cell r="D65" t="str">
            <v>Luke</v>
          </cell>
          <cell r="E65" t="str">
            <v>Maccarone</v>
          </cell>
          <cell r="F65" t="str">
            <v>7 Kosciusko Way</v>
          </cell>
          <cell r="H65" t="str">
            <v>Townsville</v>
          </cell>
          <cell r="I65" t="str">
            <v>Qld</v>
          </cell>
          <cell r="J65">
            <v>4814</v>
          </cell>
          <cell r="K65" t="e">
            <v>#N/A</v>
          </cell>
          <cell r="L65" t="str">
            <v>0410 608 578</v>
          </cell>
          <cell r="M65" t="str">
            <v>Aussie Outback Oasis</v>
          </cell>
          <cell r="N65">
            <v>9505101</v>
          </cell>
          <cell r="P65">
            <v>44906</v>
          </cell>
          <cell r="Q65" t="str">
            <v>All AM games</v>
          </cell>
          <cell r="R65" t="str">
            <v>lukendee@exemail.com.au</v>
          </cell>
        </row>
        <row r="66">
          <cell r="A66">
            <v>66</v>
          </cell>
          <cell r="B66" t="str">
            <v>Garbutt Jets</v>
          </cell>
          <cell r="C66" t="str">
            <v>B2</v>
          </cell>
          <cell r="D66" t="str">
            <v>Craig</v>
          </cell>
          <cell r="E66" t="str">
            <v>Currie</v>
          </cell>
          <cell r="F66" t="str">
            <v>6 Rose Street</v>
          </cell>
          <cell r="H66" t="str">
            <v>Murgon</v>
          </cell>
          <cell r="I66" t="str">
            <v>Qld</v>
          </cell>
          <cell r="J66">
            <v>4605</v>
          </cell>
          <cell r="K66" t="e">
            <v>#N/A</v>
          </cell>
          <cell r="L66" t="str">
            <v>0473 115 224</v>
          </cell>
          <cell r="M66" t="e">
            <v>#N/A</v>
          </cell>
          <cell r="N66">
            <v>9505103</v>
          </cell>
          <cell r="P66">
            <v>44906</v>
          </cell>
          <cell r="Q66" t="e">
            <v>#N/A</v>
          </cell>
          <cell r="R66" t="str">
            <v>craig_currie79@yahoo.com</v>
          </cell>
        </row>
        <row r="67">
          <cell r="A67">
            <v>67</v>
          </cell>
          <cell r="B67" t="str">
            <v>Garbutt Magpies</v>
          </cell>
          <cell r="C67" t="str">
            <v>B2</v>
          </cell>
          <cell r="D67" t="str">
            <v xml:space="preserve">Awaiting </v>
          </cell>
          <cell r="E67" t="str">
            <v>Form</v>
          </cell>
          <cell r="I67" t="e">
            <v>#N/A</v>
          </cell>
          <cell r="J67" t="e">
            <v>#N/A</v>
          </cell>
          <cell r="K67" t="e">
            <v>#N/A</v>
          </cell>
          <cell r="L67" t="e">
            <v>#N/A</v>
          </cell>
          <cell r="M67" t="e">
            <v>#N/A</v>
          </cell>
          <cell r="P67">
            <v>44907</v>
          </cell>
          <cell r="Q67" t="e">
            <v>#N/A</v>
          </cell>
          <cell r="R67" t="e">
            <v>#N/A</v>
          </cell>
        </row>
        <row r="68">
          <cell r="A68">
            <v>68</v>
          </cell>
          <cell r="B68" t="str">
            <v>Garry's Mob</v>
          </cell>
          <cell r="C68" t="str">
            <v>B2</v>
          </cell>
          <cell r="D68" t="str">
            <v>Awaiting</v>
          </cell>
          <cell r="E68" t="str">
            <v>Form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P68">
            <v>44907</v>
          </cell>
          <cell r="Q68" t="e">
            <v>#N/A</v>
          </cell>
          <cell r="R68" t="e">
            <v>#N/A</v>
          </cell>
        </row>
        <row r="69">
          <cell r="A69">
            <v>69</v>
          </cell>
          <cell r="B69" t="str">
            <v>Georgetown Joes</v>
          </cell>
          <cell r="C69" t="str">
            <v>B2</v>
          </cell>
          <cell r="D69" t="str">
            <v>Darren</v>
          </cell>
          <cell r="E69" t="str">
            <v>Pedracini</v>
          </cell>
          <cell r="F69" t="str">
            <v>PMB222</v>
          </cell>
          <cell r="H69" t="str">
            <v>Georgetown</v>
          </cell>
          <cell r="I69" t="str">
            <v>Qld</v>
          </cell>
          <cell r="J69">
            <v>4860</v>
          </cell>
          <cell r="K69" t="e">
            <v>#N/A</v>
          </cell>
          <cell r="L69" t="str">
            <v>0438 621 140</v>
          </cell>
          <cell r="M69" t="str">
            <v>The Rix</v>
          </cell>
          <cell r="N69">
            <v>9505104</v>
          </cell>
          <cell r="P69">
            <v>44906</v>
          </cell>
          <cell r="Q69" t="e">
            <v>#N/A</v>
          </cell>
          <cell r="R69" t="str">
            <v>melissapedracini@gmail.com</v>
          </cell>
        </row>
        <row r="70">
          <cell r="A70">
            <v>70</v>
          </cell>
          <cell r="B70" t="str">
            <v>Gibby's Greenants</v>
          </cell>
          <cell r="C70" t="str">
            <v>B2</v>
          </cell>
          <cell r="D70" t="str">
            <v>Andrew</v>
          </cell>
          <cell r="E70" t="str">
            <v>Barry</v>
          </cell>
          <cell r="F70" t="str">
            <v>8 Marchwood Avenue</v>
          </cell>
          <cell r="G70" t="str">
            <v>Kirwan</v>
          </cell>
          <cell r="H70" t="str">
            <v>Townsville</v>
          </cell>
          <cell r="I70" t="str">
            <v>Qld</v>
          </cell>
          <cell r="J70">
            <v>4817</v>
          </cell>
          <cell r="K70" t="e">
            <v>#N/A</v>
          </cell>
          <cell r="L70" t="str">
            <v>0400 774 210</v>
          </cell>
          <cell r="M70" t="e">
            <v>#N/A</v>
          </cell>
          <cell r="N70">
            <v>9505106</v>
          </cell>
          <cell r="P70">
            <v>44899</v>
          </cell>
          <cell r="Q70" t="e">
            <v>#N/A</v>
          </cell>
          <cell r="R70" t="str">
            <v>acbcabinets@gmail.com</v>
          </cell>
        </row>
        <row r="71">
          <cell r="A71">
            <v>71</v>
          </cell>
          <cell r="B71" t="str">
            <v>Gone Fishin'</v>
          </cell>
          <cell r="C71" t="str">
            <v>B2</v>
          </cell>
          <cell r="D71" t="str">
            <v>Justine</v>
          </cell>
          <cell r="E71" t="str">
            <v>Walsh</v>
          </cell>
          <cell r="F71" t="str">
            <v>PO Box 497</v>
          </cell>
          <cell r="H71" t="str">
            <v>Charters Towers</v>
          </cell>
          <cell r="I71" t="str">
            <v>Qld</v>
          </cell>
          <cell r="J71">
            <v>4820</v>
          </cell>
          <cell r="K71" t="e">
            <v>#N/A</v>
          </cell>
          <cell r="L71" t="str">
            <v>0438 780 382</v>
          </cell>
          <cell r="M71" t="e">
            <v>#N/A</v>
          </cell>
          <cell r="N71">
            <v>9505107</v>
          </cell>
          <cell r="P71">
            <v>44899</v>
          </cell>
          <cell r="Q71" t="str">
            <v>Home Field</v>
          </cell>
          <cell r="R71" t="str">
            <v>justine_furber@hotmail.com</v>
          </cell>
        </row>
        <row r="72">
          <cell r="A72">
            <v>72</v>
          </cell>
          <cell r="B72" t="str">
            <v>Good As Gold</v>
          </cell>
          <cell r="C72" t="str">
            <v>B2</v>
          </cell>
          <cell r="D72" t="str">
            <v>David</v>
          </cell>
          <cell r="E72" t="str">
            <v>Smith</v>
          </cell>
          <cell r="F72" t="str">
            <v>35 Oysterlee Street</v>
          </cell>
          <cell r="G72" t="str">
            <v>Beaconsfield</v>
          </cell>
          <cell r="H72" t="str">
            <v>Mackay</v>
          </cell>
          <cell r="I72" t="str">
            <v>Qld</v>
          </cell>
          <cell r="J72">
            <v>4740</v>
          </cell>
          <cell r="K72" t="e">
            <v>#N/A</v>
          </cell>
          <cell r="L72" t="str">
            <v>0407 672 083</v>
          </cell>
          <cell r="M72" t="e">
            <v>#N/A</v>
          </cell>
          <cell r="N72">
            <v>9505108</v>
          </cell>
          <cell r="P72">
            <v>44899</v>
          </cell>
          <cell r="Q72" t="str">
            <v xml:space="preserve">All PM games  </v>
          </cell>
          <cell r="R72" t="str">
            <v>kelchucky@hotmail.com</v>
          </cell>
        </row>
        <row r="73">
          <cell r="A73">
            <v>73</v>
          </cell>
          <cell r="B73" t="str">
            <v>Grandstanders</v>
          </cell>
          <cell r="C73" t="str">
            <v>B2</v>
          </cell>
          <cell r="D73" t="str">
            <v xml:space="preserve">Anton </v>
          </cell>
          <cell r="E73" t="str">
            <v>Booy</v>
          </cell>
          <cell r="F73" t="str">
            <v>PO Box 6332</v>
          </cell>
          <cell r="H73" t="str">
            <v>Cairns</v>
          </cell>
          <cell r="I73" t="str">
            <v>Qld</v>
          </cell>
          <cell r="J73">
            <v>4870</v>
          </cell>
          <cell r="K73" t="e">
            <v>#N/A</v>
          </cell>
          <cell r="L73" t="str">
            <v>0418 183 007</v>
          </cell>
          <cell r="M73" t="e">
            <v>#N/A</v>
          </cell>
          <cell r="N73">
            <v>9505110</v>
          </cell>
          <cell r="P73">
            <v>44899</v>
          </cell>
          <cell r="Q73" t="str">
            <v>Home Field Burry Oval</v>
          </cell>
          <cell r="R73" t="str">
            <v>anton@aabequipment.com.au</v>
          </cell>
        </row>
        <row r="74">
          <cell r="A74">
            <v>74</v>
          </cell>
          <cell r="B74" t="str">
            <v>Grandstanders II</v>
          </cell>
          <cell r="C74" t="str">
            <v>B2</v>
          </cell>
          <cell r="D74" t="str">
            <v>William</v>
          </cell>
          <cell r="E74" t="str">
            <v>Urquhart</v>
          </cell>
          <cell r="F74" t="str">
            <v>106 Range Road</v>
          </cell>
          <cell r="H74" t="str">
            <v>Charters Towers</v>
          </cell>
          <cell r="I74" t="str">
            <v>Qld</v>
          </cell>
          <cell r="J74">
            <v>4820</v>
          </cell>
          <cell r="K74" t="e">
            <v>#N/A</v>
          </cell>
          <cell r="L74" t="str">
            <v>0448 508 581</v>
          </cell>
          <cell r="M74" t="e">
            <v>#N/A</v>
          </cell>
          <cell r="P74">
            <v>44906</v>
          </cell>
          <cell r="Q74" t="str">
            <v xml:space="preserve">Home field 50 </v>
          </cell>
          <cell r="R74" t="str">
            <v>williamurquhart@icloud.com</v>
          </cell>
        </row>
        <row r="75">
          <cell r="A75">
            <v>75</v>
          </cell>
          <cell r="B75" t="str">
            <v>Grazed Anatomy</v>
          </cell>
          <cell r="C75" t="str">
            <v>B2</v>
          </cell>
          <cell r="D75" t="str">
            <v xml:space="preserve">Dylan </v>
          </cell>
          <cell r="E75" t="str">
            <v>Furnell</v>
          </cell>
          <cell r="F75" t="str">
            <v>41 Park Street</v>
          </cell>
          <cell r="H75" t="str">
            <v>Townsville</v>
          </cell>
          <cell r="I75" t="str">
            <v>Qld</v>
          </cell>
          <cell r="J75">
            <v>4812</v>
          </cell>
          <cell r="K75" t="e">
            <v>#N/A</v>
          </cell>
          <cell r="L75" t="str">
            <v>0403 729 824</v>
          </cell>
          <cell r="M75" t="e">
            <v>#N/A</v>
          </cell>
          <cell r="N75">
            <v>9505111</v>
          </cell>
          <cell r="P75">
            <v>44899</v>
          </cell>
          <cell r="Q75" t="str">
            <v>AM Game on Sunday / Play one game against Pentland</v>
          </cell>
          <cell r="R75" t="str">
            <v>grazedanatomyct@gmail.com</v>
          </cell>
        </row>
        <row r="76">
          <cell r="A76">
            <v>76</v>
          </cell>
          <cell r="B76" t="str">
            <v>Grog Monsters</v>
          </cell>
          <cell r="C76" t="str">
            <v>B2</v>
          </cell>
          <cell r="D76" t="str">
            <v>Jodie &amp; Paul</v>
          </cell>
          <cell r="E76" t="str">
            <v>Polinelli</v>
          </cell>
          <cell r="F76" t="str">
            <v>PO Box 258</v>
          </cell>
          <cell r="H76" t="str">
            <v>Homestead</v>
          </cell>
          <cell r="I76" t="str">
            <v>Qld</v>
          </cell>
          <cell r="J76">
            <v>4816</v>
          </cell>
          <cell r="K76" t="e">
            <v>#N/A</v>
          </cell>
          <cell r="L76" t="str">
            <v>0418 238 115</v>
          </cell>
          <cell r="M76" t="e">
            <v>#N/A</v>
          </cell>
          <cell r="N76">
            <v>9505114</v>
          </cell>
          <cell r="P76">
            <v>44899</v>
          </cell>
          <cell r="Q76" t="e">
            <v>#N/A</v>
          </cell>
          <cell r="R76" t="str">
            <v>lingard85@hotmail.com</v>
          </cell>
        </row>
        <row r="77">
          <cell r="A77">
            <v>77</v>
          </cell>
          <cell r="B77" t="str">
            <v>Here for the Beer</v>
          </cell>
          <cell r="C77" t="str">
            <v>B2</v>
          </cell>
          <cell r="D77" t="str">
            <v>David</v>
          </cell>
          <cell r="E77" t="str">
            <v>Jayo</v>
          </cell>
          <cell r="F77" t="str">
            <v>6 Tilanus Street</v>
          </cell>
          <cell r="H77" t="str">
            <v>Heatley</v>
          </cell>
          <cell r="I77" t="str">
            <v>Qld</v>
          </cell>
          <cell r="J77">
            <v>4814</v>
          </cell>
          <cell r="K77" t="e">
            <v>#N/A</v>
          </cell>
          <cell r="L77" t="str">
            <v>0447 688 223</v>
          </cell>
          <cell r="M77" t="str">
            <v>Miners Football Club</v>
          </cell>
          <cell r="N77">
            <v>9505117</v>
          </cell>
          <cell r="P77">
            <v>44899</v>
          </cell>
          <cell r="Q77" t="str">
            <v>All AM games</v>
          </cell>
          <cell r="R77" t="str">
            <v>crazyjayo@hotmail.com</v>
          </cell>
        </row>
        <row r="78">
          <cell r="A78">
            <v>78</v>
          </cell>
          <cell r="B78" t="str">
            <v>Home Hill Bandits</v>
          </cell>
          <cell r="C78" t="str">
            <v>B2</v>
          </cell>
          <cell r="D78" t="str">
            <v>Joshua</v>
          </cell>
          <cell r="E78" t="str">
            <v>Sherrington</v>
          </cell>
          <cell r="F78" t="str">
            <v>85 Harley Drive</v>
          </cell>
          <cell r="H78" t="str">
            <v>Ayr</v>
          </cell>
          <cell r="I78" t="str">
            <v>Qld</v>
          </cell>
          <cell r="J78">
            <v>4807</v>
          </cell>
          <cell r="K78" t="e">
            <v>#N/A</v>
          </cell>
          <cell r="L78" t="str">
            <v>0439 927 791</v>
          </cell>
          <cell r="M78" t="e">
            <v>#N/A</v>
          </cell>
          <cell r="N78">
            <v>9505119</v>
          </cell>
          <cell r="P78">
            <v>44906</v>
          </cell>
          <cell r="Q78" t="e">
            <v>#N/A</v>
          </cell>
          <cell r="R78" t="str">
            <v>sherringtonjosh477@gmail.com</v>
          </cell>
        </row>
        <row r="79">
          <cell r="A79">
            <v>79</v>
          </cell>
          <cell r="B79" t="str">
            <v>Hornets Old Boys</v>
          </cell>
          <cell r="C79" t="str">
            <v>B2</v>
          </cell>
          <cell r="D79" t="str">
            <v>Nathan</v>
          </cell>
          <cell r="E79" t="str">
            <v>McLachlan</v>
          </cell>
          <cell r="F79" t="str">
            <v>9 Shoalmarra Drive</v>
          </cell>
          <cell r="G79" t="str">
            <v>Mount Low</v>
          </cell>
          <cell r="H79" t="str">
            <v>Townsville</v>
          </cell>
          <cell r="I79" t="str">
            <v>Qld</v>
          </cell>
          <cell r="J79">
            <v>4818</v>
          </cell>
          <cell r="K79" t="e">
            <v>#N/A</v>
          </cell>
          <cell r="L79" t="str">
            <v>0448 840 055</v>
          </cell>
          <cell r="M79" t="str">
            <v>Athletics Club</v>
          </cell>
          <cell r="N79">
            <v>9505121</v>
          </cell>
          <cell r="P79">
            <v>44906</v>
          </cell>
          <cell r="Q79" t="str">
            <v>Home field Athletics</v>
          </cell>
          <cell r="R79" t="str">
            <v>pudd04@bigpond.com</v>
          </cell>
        </row>
        <row r="80">
          <cell r="A80">
            <v>80</v>
          </cell>
          <cell r="B80" t="str">
            <v>Hughenden Grog Monsters</v>
          </cell>
          <cell r="C80" t="str">
            <v>B2</v>
          </cell>
          <cell r="D80" t="str">
            <v>Leslie</v>
          </cell>
          <cell r="E80" t="str">
            <v>Carter</v>
          </cell>
          <cell r="F80" t="str">
            <v>PO Box 210</v>
          </cell>
          <cell r="H80" t="str">
            <v>Hughenden</v>
          </cell>
          <cell r="I80" t="str">
            <v>Qld</v>
          </cell>
          <cell r="J80">
            <v>4821</v>
          </cell>
          <cell r="K80" t="e">
            <v>#N/A</v>
          </cell>
          <cell r="L80" t="str">
            <v>0429 411 689</v>
          </cell>
          <cell r="M80" t="e">
            <v>#N/A</v>
          </cell>
          <cell r="N80">
            <v>9505122</v>
          </cell>
          <cell r="P80">
            <v>44899</v>
          </cell>
          <cell r="Q80" t="e">
            <v>#N/A</v>
          </cell>
          <cell r="R80" t="str">
            <v>kelly@cartersheds.com.au</v>
          </cell>
        </row>
        <row r="81">
          <cell r="A81">
            <v>81</v>
          </cell>
          <cell r="B81" t="str">
            <v>Jungle Patrol 1</v>
          </cell>
          <cell r="C81" t="str">
            <v>B2</v>
          </cell>
          <cell r="D81" t="str">
            <v>Rod</v>
          </cell>
          <cell r="E81" t="str">
            <v>Rackley</v>
          </cell>
          <cell r="F81" t="str">
            <v>PO Box 301</v>
          </cell>
          <cell r="H81" t="str">
            <v>Mission Beach</v>
          </cell>
          <cell r="I81" t="str">
            <v>Qld</v>
          </cell>
          <cell r="J81">
            <v>4852</v>
          </cell>
          <cell r="K81" t="e">
            <v>#N/A</v>
          </cell>
          <cell r="L81" t="str">
            <v>0417 606 525</v>
          </cell>
          <cell r="M81" t="e">
            <v>#N/A</v>
          </cell>
          <cell r="N81">
            <v>9505127</v>
          </cell>
          <cell r="P81">
            <v>44899</v>
          </cell>
          <cell r="Q81" t="str">
            <v>FriAM; SunAM</v>
          </cell>
          <cell r="R81" t="str">
            <v>rrr59@bigpond.com</v>
          </cell>
        </row>
        <row r="82">
          <cell r="A82">
            <v>82</v>
          </cell>
          <cell r="B82" t="str">
            <v>Jungle Patrol 2</v>
          </cell>
          <cell r="C82" t="str">
            <v>B2</v>
          </cell>
          <cell r="D82" t="str">
            <v>Jacob</v>
          </cell>
          <cell r="E82" t="str">
            <v>Topliss</v>
          </cell>
          <cell r="F82" t="str">
            <v>37 West Parkridge Dr</v>
          </cell>
          <cell r="H82" t="str">
            <v>Cairns</v>
          </cell>
          <cell r="I82" t="str">
            <v>Qld</v>
          </cell>
          <cell r="J82">
            <v>4870</v>
          </cell>
          <cell r="K82" t="e">
            <v>#N/A</v>
          </cell>
          <cell r="L82" t="str">
            <v>0439 746 509</v>
          </cell>
          <cell r="M82" t="e">
            <v>#N/A</v>
          </cell>
          <cell r="N82">
            <v>9505128</v>
          </cell>
          <cell r="P82">
            <v>44899</v>
          </cell>
          <cell r="Q82" t="str">
            <v>FriPM; Sat PlayWestern Pickets</v>
          </cell>
          <cell r="R82" t="str">
            <v>toplissjacob@gmail.com</v>
          </cell>
        </row>
        <row r="83">
          <cell r="A83">
            <v>83</v>
          </cell>
          <cell r="B83" t="str">
            <v>Kick Back Kangaroos</v>
          </cell>
          <cell r="C83" t="str">
            <v>B2</v>
          </cell>
          <cell r="D83" t="str">
            <v>Braithen</v>
          </cell>
          <cell r="E83" t="str">
            <v>Knox</v>
          </cell>
          <cell r="F83" t="str">
            <v>14 Welsh Street</v>
          </cell>
          <cell r="G83" t="str">
            <v>Rosslea</v>
          </cell>
          <cell r="H83" t="str">
            <v>Townsville</v>
          </cell>
          <cell r="I83" t="str">
            <v>Qld</v>
          </cell>
          <cell r="J83">
            <v>4812</v>
          </cell>
          <cell r="K83" t="e">
            <v>#N/A</v>
          </cell>
          <cell r="L83" t="str">
            <v>0456 382 988</v>
          </cell>
          <cell r="M83" t="e">
            <v>#N/A</v>
          </cell>
          <cell r="N83">
            <v>9505129</v>
          </cell>
          <cell r="P83">
            <v>44899</v>
          </cell>
          <cell r="Q83" t="e">
            <v>#N/A</v>
          </cell>
          <cell r="R83" t="str">
            <v>brizzlejohnson13@gmail.com</v>
          </cell>
        </row>
        <row r="84">
          <cell r="A84">
            <v>84</v>
          </cell>
          <cell r="B84" t="str">
            <v>Lager Louts</v>
          </cell>
          <cell r="C84" t="str">
            <v>B2</v>
          </cell>
          <cell r="D84" t="str">
            <v>Darren</v>
          </cell>
          <cell r="E84" t="str">
            <v xml:space="preserve">Land </v>
          </cell>
          <cell r="F84" t="str">
            <v>9 Highgrove Avenue</v>
          </cell>
          <cell r="H84" t="str">
            <v>Shaw</v>
          </cell>
          <cell r="I84" t="str">
            <v>Qld</v>
          </cell>
          <cell r="J84">
            <v>4818</v>
          </cell>
          <cell r="K84" t="e">
            <v>#N/A</v>
          </cell>
          <cell r="L84" t="str">
            <v>0439 775 439</v>
          </cell>
          <cell r="M84" t="e">
            <v>#N/A</v>
          </cell>
          <cell r="N84">
            <v>9505130</v>
          </cell>
          <cell r="P84">
            <v>44906</v>
          </cell>
          <cell r="Q84" t="str">
            <v>SunAM PlayDreaded Creeping</v>
          </cell>
          <cell r="R84" t="str">
            <v>darrenland83@gmail.com</v>
          </cell>
        </row>
        <row r="85">
          <cell r="A85">
            <v>85</v>
          </cell>
          <cell r="B85" t="str">
            <v>Malcheks CC</v>
          </cell>
          <cell r="C85" t="str">
            <v>B2</v>
          </cell>
          <cell r="D85" t="str">
            <v>Mitch</v>
          </cell>
          <cell r="E85" t="str">
            <v>Rawlins</v>
          </cell>
          <cell r="F85" t="str">
            <v>7 Clayton Street</v>
          </cell>
          <cell r="G85" t="str">
            <v>Hermit Park</v>
          </cell>
          <cell r="H85" t="str">
            <v>Townsville</v>
          </cell>
          <cell r="I85" t="str">
            <v>Qld</v>
          </cell>
          <cell r="J85">
            <v>4812</v>
          </cell>
          <cell r="K85" t="e">
            <v>#N/A</v>
          </cell>
          <cell r="L85" t="str">
            <v>0478 011 003</v>
          </cell>
          <cell r="M85" t="str">
            <v>Charters Towers Motel</v>
          </cell>
          <cell r="N85">
            <v>9505135</v>
          </cell>
          <cell r="P85">
            <v>44899</v>
          </cell>
          <cell r="Q85" t="e">
            <v>#N/A</v>
          </cell>
          <cell r="R85" t="str">
            <v>mitchell.rawlins@outlook.com</v>
          </cell>
        </row>
        <row r="86">
          <cell r="A86">
            <v>86</v>
          </cell>
          <cell r="B86" t="str">
            <v>Mareeba Bandits</v>
          </cell>
          <cell r="C86" t="str">
            <v>B2</v>
          </cell>
          <cell r="D86" t="str">
            <v xml:space="preserve">Jackson </v>
          </cell>
          <cell r="E86" t="str">
            <v>Brown</v>
          </cell>
          <cell r="F86" t="str">
            <v>3B Kearney Street</v>
          </cell>
          <cell r="H86" t="str">
            <v>Mareeba</v>
          </cell>
          <cell r="I86" t="str">
            <v>Qld</v>
          </cell>
          <cell r="J86">
            <v>4880</v>
          </cell>
          <cell r="K86" t="e">
            <v>#N/A</v>
          </cell>
          <cell r="L86" t="str">
            <v>0457 196 426</v>
          </cell>
          <cell r="M86" t="str">
            <v>Aussie Outback Oasis</v>
          </cell>
          <cell r="N86">
            <v>9505136</v>
          </cell>
          <cell r="P86">
            <v>44899</v>
          </cell>
          <cell r="Q86" t="e">
            <v>#N/A</v>
          </cell>
          <cell r="R86" t="str">
            <v>jacksonbrown998@outlook.com</v>
          </cell>
        </row>
        <row r="87">
          <cell r="A87">
            <v>87</v>
          </cell>
          <cell r="B87" t="str">
            <v>Masterbatters</v>
          </cell>
          <cell r="C87" t="str">
            <v>B2</v>
          </cell>
          <cell r="D87" t="str">
            <v>Brooke</v>
          </cell>
          <cell r="E87" t="str">
            <v>Stevenson</v>
          </cell>
          <cell r="F87" t="str">
            <v>79 Stubley Street</v>
          </cell>
          <cell r="H87" t="str">
            <v>Charters Towers</v>
          </cell>
          <cell r="I87" t="str">
            <v>Qld</v>
          </cell>
          <cell r="J87">
            <v>4820</v>
          </cell>
          <cell r="K87" t="e">
            <v>#N/A</v>
          </cell>
          <cell r="L87" t="str">
            <v>0447 539 403</v>
          </cell>
          <cell r="M87" t="e">
            <v>#N/A</v>
          </cell>
          <cell r="N87">
            <v>9505137</v>
          </cell>
          <cell r="P87">
            <v>44899</v>
          </cell>
          <cell r="Q87" t="str">
            <v>Home Field - Taipans Soccer</v>
          </cell>
          <cell r="R87" t="str">
            <v>brooke.stevenson98@gmail.com</v>
          </cell>
        </row>
        <row r="88">
          <cell r="A88">
            <v>88</v>
          </cell>
          <cell r="B88" t="str">
            <v>Mendi's Mob</v>
          </cell>
          <cell r="C88" t="str">
            <v>B2</v>
          </cell>
          <cell r="D88" t="str">
            <v>Selena</v>
          </cell>
          <cell r="E88" t="str">
            <v>Moore</v>
          </cell>
          <cell r="F88" t="str">
            <v>PO Box 5162</v>
          </cell>
          <cell r="H88" t="str">
            <v>Townsville</v>
          </cell>
          <cell r="I88" t="str">
            <v>Qld</v>
          </cell>
          <cell r="J88">
            <v>4810</v>
          </cell>
          <cell r="K88" t="str">
            <v>4774 4175</v>
          </cell>
          <cell r="L88" t="str">
            <v>0417 731 688</v>
          </cell>
          <cell r="M88" t="e">
            <v>#N/A</v>
          </cell>
          <cell r="N88">
            <v>9505139</v>
          </cell>
          <cell r="P88">
            <v>44899</v>
          </cell>
          <cell r="Q88" t="e">
            <v>#N/A</v>
          </cell>
          <cell r="R88" t="str">
            <v>smoore@mendi.com.au</v>
          </cell>
        </row>
        <row r="89">
          <cell r="A89">
            <v>89</v>
          </cell>
          <cell r="B89" t="str">
            <v>Milk Run</v>
          </cell>
          <cell r="C89" t="str">
            <v>B2</v>
          </cell>
          <cell r="D89" t="str">
            <v>Damon</v>
          </cell>
          <cell r="E89" t="str">
            <v>Thorn</v>
          </cell>
          <cell r="F89" t="str">
            <v>PO Box 1861</v>
          </cell>
          <cell r="H89" t="str">
            <v>Charters Towers</v>
          </cell>
          <cell r="I89" t="str">
            <v>Qld</v>
          </cell>
          <cell r="J89">
            <v>4820</v>
          </cell>
          <cell r="K89" t="e">
            <v>#N/A</v>
          </cell>
          <cell r="L89" t="str">
            <v>0474 561 334</v>
          </cell>
          <cell r="M89" t="e">
            <v>#N/A</v>
          </cell>
          <cell r="N89">
            <v>9505140</v>
          </cell>
          <cell r="P89">
            <v>44899</v>
          </cell>
          <cell r="Q89" t="e">
            <v>#N/A</v>
          </cell>
          <cell r="R89" t="str">
            <v>damonthorn@yahoo.com</v>
          </cell>
        </row>
        <row r="90">
          <cell r="A90">
            <v>90</v>
          </cell>
          <cell r="B90" t="str">
            <v>Mingela</v>
          </cell>
          <cell r="C90" t="str">
            <v>B2</v>
          </cell>
          <cell r="D90" t="str">
            <v>Rhonda</v>
          </cell>
          <cell r="E90" t="str">
            <v>Murphy</v>
          </cell>
          <cell r="F90" t="str">
            <v>16 Pasteur Street</v>
          </cell>
          <cell r="G90" t="str">
            <v>Wulguru</v>
          </cell>
          <cell r="H90" t="str">
            <v>Townsville</v>
          </cell>
          <cell r="I90" t="str">
            <v>Qld</v>
          </cell>
          <cell r="J90">
            <v>4811</v>
          </cell>
          <cell r="K90" t="e">
            <v>#N/A</v>
          </cell>
          <cell r="L90" t="str">
            <v>0431 091 197</v>
          </cell>
          <cell r="M90" t="e">
            <v>#N/A</v>
          </cell>
          <cell r="N90">
            <v>9505141</v>
          </cell>
          <cell r="P90">
            <v>44899</v>
          </cell>
          <cell r="Q90" t="e">
            <v>#N/A</v>
          </cell>
          <cell r="R90" t="str">
            <v>rhonda.murphy66@outlook.com</v>
          </cell>
        </row>
        <row r="91">
          <cell r="A91">
            <v>91</v>
          </cell>
          <cell r="B91" t="str">
            <v>Nanna Meryl's XI</v>
          </cell>
          <cell r="C91" t="str">
            <v>B2</v>
          </cell>
          <cell r="D91" t="str">
            <v>John</v>
          </cell>
          <cell r="E91" t="str">
            <v>Salmond</v>
          </cell>
          <cell r="F91" t="str">
            <v>2329 Mt McConnel Road</v>
          </cell>
          <cell r="H91" t="str">
            <v>Collinsville</v>
          </cell>
          <cell r="I91" t="str">
            <v>Qld</v>
          </cell>
          <cell r="J91">
            <v>4804</v>
          </cell>
          <cell r="K91" t="e">
            <v>#N/A</v>
          </cell>
          <cell r="L91" t="str">
            <v>0427 060 026</v>
          </cell>
          <cell r="M91" t="e">
            <v>#N/A</v>
          </cell>
          <cell r="N91">
            <v>9505143</v>
          </cell>
          <cell r="P91">
            <v>44906</v>
          </cell>
          <cell r="Q91" t="str">
            <v>Home Field; PlayNormantonRoguesFri</v>
          </cell>
          <cell r="R91" t="str">
            <v>jg.salmond84@gmail.com</v>
          </cell>
        </row>
        <row r="92">
          <cell r="A92">
            <v>92</v>
          </cell>
          <cell r="B92" t="str">
            <v>Neville's Nomads</v>
          </cell>
          <cell r="C92" t="str">
            <v>B2</v>
          </cell>
          <cell r="D92" t="str">
            <v>Richard</v>
          </cell>
          <cell r="E92" t="str">
            <v>Samwell</v>
          </cell>
          <cell r="F92" t="str">
            <v>104 Fourteenth Avenue</v>
          </cell>
          <cell r="H92" t="str">
            <v>Home Hill</v>
          </cell>
          <cell r="I92" t="str">
            <v>Qld</v>
          </cell>
          <cell r="J92">
            <v>4806</v>
          </cell>
          <cell r="K92" t="e">
            <v>#N/A</v>
          </cell>
          <cell r="L92" t="str">
            <v>0488 255 688</v>
          </cell>
          <cell r="M92" t="str">
            <v>Aussie Outback Oasis</v>
          </cell>
          <cell r="N92">
            <v>9505144</v>
          </cell>
          <cell r="P92">
            <v>44899</v>
          </cell>
          <cell r="Q92" t="e">
            <v>#N/A</v>
          </cell>
          <cell r="R92" t="str">
            <v>richard@hallerwealth.com.au</v>
          </cell>
        </row>
        <row r="93">
          <cell r="A93">
            <v>93</v>
          </cell>
          <cell r="B93" t="str">
            <v>NHS Camels</v>
          </cell>
          <cell r="C93" t="str">
            <v>B2</v>
          </cell>
          <cell r="D93" t="str">
            <v>Gavin</v>
          </cell>
          <cell r="E93" t="str">
            <v>Maughan</v>
          </cell>
          <cell r="F93" t="str">
            <v>7 Carmel Street</v>
          </cell>
          <cell r="G93" t="str">
            <v>Garbutt</v>
          </cell>
          <cell r="H93" t="str">
            <v>Townsville</v>
          </cell>
          <cell r="I93" t="str">
            <v>Qld</v>
          </cell>
          <cell r="J93">
            <v>4814</v>
          </cell>
          <cell r="K93" t="e">
            <v>#N/A</v>
          </cell>
          <cell r="L93" t="str">
            <v>0417 779 331</v>
          </cell>
          <cell r="M93" t="e">
            <v>#N/A</v>
          </cell>
          <cell r="N93">
            <v>9505145</v>
          </cell>
          <cell r="P93">
            <v>44899</v>
          </cell>
          <cell r="Q93" t="e">
            <v>#N/A</v>
          </cell>
          <cell r="R93" t="str">
            <v>gavinmaughan@hotmail.com</v>
          </cell>
        </row>
        <row r="94">
          <cell r="A94">
            <v>94</v>
          </cell>
          <cell r="B94" t="str">
            <v>Norths FATS</v>
          </cell>
          <cell r="C94" t="str">
            <v>B2</v>
          </cell>
          <cell r="D94" t="str">
            <v>Wade</v>
          </cell>
          <cell r="E94" t="str">
            <v>Sadler</v>
          </cell>
          <cell r="F94" t="str">
            <v>36 Bayswater Terrace</v>
          </cell>
          <cell r="G94" t="str">
            <v>Hyde Park</v>
          </cell>
          <cell r="H94" t="str">
            <v>Townsville</v>
          </cell>
          <cell r="I94" t="str">
            <v>Qld</v>
          </cell>
          <cell r="J94">
            <v>4812</v>
          </cell>
          <cell r="L94" t="str">
            <v>0400 798 869</v>
          </cell>
          <cell r="M94" t="e">
            <v>#N/A</v>
          </cell>
          <cell r="N94">
            <v>9505146</v>
          </cell>
          <cell r="P94">
            <v>44899</v>
          </cell>
          <cell r="Q94" t="e">
            <v>#N/A</v>
          </cell>
          <cell r="R94" t="str">
            <v>wade@reldas.com.au</v>
          </cell>
        </row>
        <row r="95">
          <cell r="A95">
            <v>95</v>
          </cell>
          <cell r="B95" t="str">
            <v>Nudeballers</v>
          </cell>
          <cell r="C95" t="str">
            <v>B2</v>
          </cell>
          <cell r="D95" t="str">
            <v>Gianfranco</v>
          </cell>
          <cell r="E95" t="str">
            <v>Taviani</v>
          </cell>
          <cell r="F95" t="str">
            <v>PO Box 6233</v>
          </cell>
          <cell r="H95" t="str">
            <v>Upper Mt Gravatt</v>
          </cell>
          <cell r="I95" t="str">
            <v>Qld</v>
          </cell>
          <cell r="J95">
            <v>4122</v>
          </cell>
          <cell r="K95" t="e">
            <v>#N/A</v>
          </cell>
          <cell r="L95" t="str">
            <v>0401 878 986</v>
          </cell>
          <cell r="M95" t="str">
            <v>Heritage Lodge</v>
          </cell>
          <cell r="N95">
            <v>9505149</v>
          </cell>
          <cell r="P95">
            <v>44899</v>
          </cell>
          <cell r="Q95" t="str">
            <v>All AM games</v>
          </cell>
          <cell r="R95" t="str">
            <v>gian.taviani@gmail.com</v>
          </cell>
        </row>
        <row r="96">
          <cell r="A96">
            <v>96</v>
          </cell>
          <cell r="B96" t="str">
            <v>Pentland</v>
          </cell>
          <cell r="C96" t="str">
            <v>B2</v>
          </cell>
          <cell r="D96" t="str">
            <v>Graham</v>
          </cell>
          <cell r="E96" t="str">
            <v>Peagham</v>
          </cell>
          <cell r="F96" t="str">
            <v>24393 Flinders Highway</v>
          </cell>
          <cell r="H96" t="str">
            <v>Pentland</v>
          </cell>
          <cell r="I96" t="str">
            <v>Qld</v>
          </cell>
          <cell r="J96">
            <v>4816</v>
          </cell>
          <cell r="K96" t="e">
            <v>#N/A</v>
          </cell>
          <cell r="L96" t="str">
            <v>0402 800 568</v>
          </cell>
          <cell r="M96" t="e">
            <v>#N/A</v>
          </cell>
          <cell r="P96">
            <v>44906</v>
          </cell>
          <cell r="Q96" t="str">
            <v>Play one game against Grazed Anatomy</v>
          </cell>
          <cell r="R96" t="str">
            <v>lpeag1@eq.edu.au</v>
          </cell>
        </row>
        <row r="97">
          <cell r="A97">
            <v>97</v>
          </cell>
          <cell r="B97" t="str">
            <v>Piston Broke XI</v>
          </cell>
          <cell r="C97" t="str">
            <v>B2</v>
          </cell>
          <cell r="D97" t="str">
            <v>Jake</v>
          </cell>
          <cell r="E97" t="str">
            <v>Risdale</v>
          </cell>
          <cell r="F97" t="str">
            <v>PO Box 540</v>
          </cell>
          <cell r="H97" t="str">
            <v>Charters Towers</v>
          </cell>
          <cell r="I97" t="str">
            <v>Qld</v>
          </cell>
          <cell r="J97">
            <v>4820</v>
          </cell>
          <cell r="K97" t="e">
            <v>#N/A</v>
          </cell>
          <cell r="L97" t="str">
            <v>0427 726 245</v>
          </cell>
          <cell r="M97" t="e">
            <v>#N/A</v>
          </cell>
          <cell r="N97">
            <v>9505155</v>
          </cell>
          <cell r="P97">
            <v>44899</v>
          </cell>
          <cell r="Q97" t="str">
            <v>HomeField; AM games; SatXXXXFloorBeers; 1game per day</v>
          </cell>
          <cell r="R97" t="str">
            <v>jake_risdale@outlook.com</v>
          </cell>
        </row>
        <row r="98">
          <cell r="A98">
            <v>98</v>
          </cell>
          <cell r="B98" t="str">
            <v>Poked United</v>
          </cell>
          <cell r="C98" t="str">
            <v>B2</v>
          </cell>
          <cell r="D98" t="str">
            <v>Michael</v>
          </cell>
          <cell r="E98" t="str">
            <v>Rosemond</v>
          </cell>
          <cell r="F98" t="str">
            <v>8 O'Dowd Street</v>
          </cell>
          <cell r="H98" t="str">
            <v>Mundingburra</v>
          </cell>
          <cell r="I98" t="str">
            <v>Qld</v>
          </cell>
          <cell r="J98">
            <v>4812</v>
          </cell>
          <cell r="K98" t="e">
            <v>#N/A</v>
          </cell>
          <cell r="L98" t="str">
            <v>0400 640 554</v>
          </cell>
          <cell r="M98" t="e">
            <v>#N/A</v>
          </cell>
          <cell r="N98">
            <v>9505156</v>
          </cell>
          <cell r="P98">
            <v>44906</v>
          </cell>
          <cell r="Q98" t="str">
            <v>PlayAirport; SunAM</v>
          </cell>
          <cell r="R98" t="str">
            <v>magicrosey58@bigpond.com</v>
          </cell>
        </row>
        <row r="99">
          <cell r="A99">
            <v>99</v>
          </cell>
          <cell r="B99" t="str">
            <v>Politically Incorrect</v>
          </cell>
          <cell r="C99" t="str">
            <v>B2</v>
          </cell>
          <cell r="D99" t="str">
            <v>Matthew</v>
          </cell>
          <cell r="E99" t="str">
            <v>Potter</v>
          </cell>
          <cell r="F99" t="str">
            <v>17 Cornford Crescent</v>
          </cell>
          <cell r="H99" t="str">
            <v>Ayr</v>
          </cell>
          <cell r="I99" t="str">
            <v>Qld</v>
          </cell>
          <cell r="J99">
            <v>4807</v>
          </cell>
          <cell r="K99" t="e">
            <v>#N/A</v>
          </cell>
          <cell r="L99" t="str">
            <v>0457 071 878</v>
          </cell>
          <cell r="M99" t="str">
            <v>Bivouac Junction</v>
          </cell>
          <cell r="P99">
            <v>44899</v>
          </cell>
          <cell r="Q99" t="e">
            <v>#N/A</v>
          </cell>
          <cell r="R99" t="str">
            <v>mpotter83@ymail.com</v>
          </cell>
        </row>
        <row r="100">
          <cell r="A100">
            <v>100</v>
          </cell>
          <cell r="B100" t="str">
            <v>Popatop XI</v>
          </cell>
          <cell r="C100" t="str">
            <v>B2</v>
          </cell>
          <cell r="D100" t="str">
            <v>Joanne</v>
          </cell>
          <cell r="E100" t="str">
            <v>Walker</v>
          </cell>
          <cell r="F100" t="str">
            <v>31 Country Road</v>
          </cell>
          <cell r="G100" t="str">
            <v>Nome</v>
          </cell>
          <cell r="H100" t="str">
            <v>Townsville</v>
          </cell>
          <cell r="I100" t="str">
            <v>Qld</v>
          </cell>
          <cell r="J100">
            <v>4816</v>
          </cell>
          <cell r="K100" t="e">
            <v>#N/A</v>
          </cell>
          <cell r="L100" t="str">
            <v>0447 388 327</v>
          </cell>
          <cell r="M100" t="e">
            <v>#N/A</v>
          </cell>
          <cell r="N100">
            <v>9505157</v>
          </cell>
          <cell r="P100">
            <v>44899</v>
          </cell>
          <cell r="Q100" t="str">
            <v>Home Field</v>
          </cell>
          <cell r="R100" t="str">
            <v>joannewalker7@bigpond.com</v>
          </cell>
        </row>
        <row r="101">
          <cell r="A101">
            <v>101</v>
          </cell>
          <cell r="B101" t="str">
            <v>Salisbury Boys Collective</v>
          </cell>
          <cell r="C101" t="str">
            <v>B2</v>
          </cell>
          <cell r="D101" t="str">
            <v xml:space="preserve">Ben </v>
          </cell>
          <cell r="E101" t="str">
            <v>Carr</v>
          </cell>
          <cell r="F101" t="str">
            <v>PO Box 327</v>
          </cell>
          <cell r="H101" t="str">
            <v>Charters Towers</v>
          </cell>
          <cell r="I101" t="str">
            <v>Qld</v>
          </cell>
          <cell r="J101">
            <v>4820</v>
          </cell>
          <cell r="K101" t="e">
            <v>#N/A</v>
          </cell>
          <cell r="L101" t="str">
            <v>0419 429 729</v>
          </cell>
          <cell r="M101" t="e">
            <v>#N/A</v>
          </cell>
          <cell r="N101">
            <v>9505165</v>
          </cell>
          <cell r="P101">
            <v>44906</v>
          </cell>
          <cell r="Q101" t="str">
            <v>Home field 68</v>
          </cell>
          <cell r="R101" t="str">
            <v>ben83carr@live.com.au</v>
          </cell>
        </row>
        <row r="102">
          <cell r="A102">
            <v>102</v>
          </cell>
          <cell r="B102" t="str">
            <v>Shaggers XI</v>
          </cell>
          <cell r="C102" t="str">
            <v>B2</v>
          </cell>
          <cell r="D102" t="str">
            <v>Russell</v>
          </cell>
          <cell r="E102" t="str">
            <v>Hall</v>
          </cell>
          <cell r="F102" t="str">
            <v>PO Box 1358</v>
          </cell>
          <cell r="H102" t="str">
            <v>Ayr</v>
          </cell>
          <cell r="I102" t="str">
            <v>Qld</v>
          </cell>
          <cell r="J102">
            <v>4807</v>
          </cell>
          <cell r="K102" t="e">
            <v>#N/A</v>
          </cell>
          <cell r="L102" t="str">
            <v>0427 827 212</v>
          </cell>
          <cell r="M102" t="str">
            <v>Charters Towers Tourist Park</v>
          </cell>
          <cell r="N102">
            <v>9505170</v>
          </cell>
          <cell r="P102">
            <v>44899</v>
          </cell>
          <cell r="Q102" t="str">
            <v>All AM games</v>
          </cell>
          <cell r="R102" t="str">
            <v>lorus93@bigpond.com</v>
          </cell>
        </row>
        <row r="103">
          <cell r="A103">
            <v>103</v>
          </cell>
          <cell r="B103" t="str">
            <v>Sharks</v>
          </cell>
          <cell r="C103" t="str">
            <v>B2</v>
          </cell>
          <cell r="D103" t="str">
            <v>Tony</v>
          </cell>
          <cell r="E103" t="str">
            <v>Mitchell</v>
          </cell>
          <cell r="F103" t="str">
            <v>36 Sanctuary Drive</v>
          </cell>
          <cell r="G103" t="str">
            <v>Idalia</v>
          </cell>
          <cell r="H103" t="str">
            <v>Townsville</v>
          </cell>
          <cell r="I103" t="str">
            <v>Qld</v>
          </cell>
          <cell r="J103">
            <v>4811</v>
          </cell>
          <cell r="K103" t="e">
            <v>#N/A</v>
          </cell>
          <cell r="L103" t="str">
            <v>0407 784 179</v>
          </cell>
          <cell r="M103" t="e">
            <v>#N/A</v>
          </cell>
          <cell r="N103">
            <v>9505171</v>
          </cell>
          <cell r="P103">
            <v>44899</v>
          </cell>
          <cell r="Q103" t="str">
            <v>Home field Eventide; AM games</v>
          </cell>
          <cell r="R103" t="str">
            <v>ehlca@live.com.au</v>
          </cell>
        </row>
        <row r="104">
          <cell r="A104">
            <v>104</v>
          </cell>
          <cell r="B104" t="str">
            <v>Smackedaround</v>
          </cell>
          <cell r="C104" t="str">
            <v>B2</v>
          </cell>
          <cell r="D104" t="str">
            <v>Jarrod</v>
          </cell>
          <cell r="E104" t="str">
            <v>Power</v>
          </cell>
          <cell r="F104" t="str">
            <v>40 Eleventh Av</v>
          </cell>
          <cell r="H104" t="str">
            <v>Townsville</v>
          </cell>
          <cell r="I104" t="str">
            <v>Qld</v>
          </cell>
          <cell r="J104">
            <v>4810</v>
          </cell>
          <cell r="K104" t="e">
            <v>#N/A</v>
          </cell>
          <cell r="L104" t="str">
            <v>0417 222 553</v>
          </cell>
          <cell r="M104" t="e">
            <v>#N/A</v>
          </cell>
          <cell r="N104">
            <v>9505175</v>
          </cell>
          <cell r="P104">
            <v>44899</v>
          </cell>
          <cell r="Q104" t="e">
            <v>#N/A</v>
          </cell>
          <cell r="R104" t="str">
            <v>jarrodpower_82@hotmail.com</v>
          </cell>
        </row>
        <row r="105">
          <cell r="A105">
            <v>105</v>
          </cell>
          <cell r="B105" t="str">
            <v>Stiff Members</v>
          </cell>
          <cell r="C105" t="str">
            <v>B2</v>
          </cell>
          <cell r="D105" t="str">
            <v>Troy</v>
          </cell>
          <cell r="E105" t="str">
            <v>Stubbins</v>
          </cell>
          <cell r="F105" t="str">
            <v>46 Atkinson Street</v>
          </cell>
          <cell r="H105" t="str">
            <v>Ingham</v>
          </cell>
          <cell r="I105" t="str">
            <v>Qld</v>
          </cell>
          <cell r="J105">
            <v>4850</v>
          </cell>
          <cell r="K105" t="e">
            <v>#N/A</v>
          </cell>
          <cell r="L105" t="str">
            <v>0408 157 485</v>
          </cell>
          <cell r="M105" t="str">
            <v>Charters Towers Tourist Park</v>
          </cell>
          <cell r="N105">
            <v>9505178</v>
          </cell>
          <cell r="P105">
            <v>44899</v>
          </cell>
          <cell r="Q105" t="str">
            <v>SunAM; PlayMosmanPark</v>
          </cell>
          <cell r="R105" t="str">
            <v>troystubbins@hotmail.com</v>
          </cell>
        </row>
        <row r="106">
          <cell r="A106">
            <v>106</v>
          </cell>
          <cell r="B106" t="str">
            <v>Sugar Daddies</v>
          </cell>
          <cell r="C106" t="str">
            <v>B2</v>
          </cell>
          <cell r="D106" t="str">
            <v>Daniel</v>
          </cell>
          <cell r="E106" t="str">
            <v>Bradford</v>
          </cell>
          <cell r="F106" t="str">
            <v>16 Bella Vista Avenue</v>
          </cell>
          <cell r="H106" t="str">
            <v>Belvedere</v>
          </cell>
          <cell r="I106" t="str">
            <v>Qld</v>
          </cell>
          <cell r="J106">
            <v>4860</v>
          </cell>
          <cell r="K106" t="e">
            <v>#N/A</v>
          </cell>
          <cell r="L106" t="str">
            <v>0438 145 581</v>
          </cell>
          <cell r="M106" t="str">
            <v>Dalrymple Tourist Van Park</v>
          </cell>
          <cell r="N106">
            <v>9505179</v>
          </cell>
          <cell r="P106">
            <v>44899</v>
          </cell>
          <cell r="Q106" t="e">
            <v>#N/A</v>
          </cell>
          <cell r="R106" t="str">
            <v>danbradford14@gmail.com</v>
          </cell>
        </row>
        <row r="107">
          <cell r="A107">
            <v>107</v>
          </cell>
          <cell r="B107" t="str">
            <v>Swing Both Ways</v>
          </cell>
          <cell r="C107" t="str">
            <v>B2</v>
          </cell>
          <cell r="D107" t="str">
            <v>Liam</v>
          </cell>
          <cell r="E107" t="str">
            <v>Brown</v>
          </cell>
          <cell r="F107" t="str">
            <v>PO Box 1917</v>
          </cell>
          <cell r="H107" t="str">
            <v>Charters Towers</v>
          </cell>
          <cell r="I107" t="str">
            <v>Qld</v>
          </cell>
          <cell r="J107">
            <v>4820</v>
          </cell>
          <cell r="L107" t="str">
            <v>0401 130 311</v>
          </cell>
          <cell r="M107" t="e">
            <v>#N/A</v>
          </cell>
          <cell r="N107">
            <v>9505180</v>
          </cell>
          <cell r="P107">
            <v>44899</v>
          </cell>
          <cell r="Q107" t="e">
            <v>#N/A</v>
          </cell>
          <cell r="R107" t="str">
            <v>brownie10404@gmail.com</v>
          </cell>
        </row>
        <row r="108">
          <cell r="A108">
            <v>108</v>
          </cell>
          <cell r="B108" t="str">
            <v>Swinging Outside Yah Crease</v>
          </cell>
          <cell r="C108" t="str">
            <v>B2</v>
          </cell>
          <cell r="D108" t="str">
            <v>Lochlan</v>
          </cell>
          <cell r="E108" t="str">
            <v>Solari</v>
          </cell>
          <cell r="F108" t="str">
            <v>31 Prior Street</v>
          </cell>
          <cell r="H108" t="str">
            <v>Charters Towers</v>
          </cell>
          <cell r="I108" t="str">
            <v>Qld</v>
          </cell>
          <cell r="J108">
            <v>4820</v>
          </cell>
          <cell r="K108" t="e">
            <v>#N/A</v>
          </cell>
          <cell r="L108" t="str">
            <v>0437 991 704</v>
          </cell>
          <cell r="M108" t="e">
            <v>#N/A</v>
          </cell>
          <cell r="N108">
            <v>9505182</v>
          </cell>
          <cell r="P108">
            <v>44899</v>
          </cell>
          <cell r="Q108" t="e">
            <v>#N/A</v>
          </cell>
          <cell r="R108" t="str">
            <v>lochlan_locky05@hotmail.com</v>
          </cell>
        </row>
        <row r="109">
          <cell r="A109">
            <v>109</v>
          </cell>
          <cell r="B109" t="str">
            <v>Team Ramrod</v>
          </cell>
          <cell r="C109" t="str">
            <v>B2</v>
          </cell>
          <cell r="D109" t="str">
            <v>Darren</v>
          </cell>
          <cell r="E109" t="str">
            <v>O'Neill</v>
          </cell>
          <cell r="F109" t="str">
            <v>PO Box 1974</v>
          </cell>
          <cell r="H109" t="str">
            <v>Charters Towers</v>
          </cell>
          <cell r="I109" t="str">
            <v>Qld</v>
          </cell>
          <cell r="J109">
            <v>4820</v>
          </cell>
          <cell r="K109" t="e">
            <v>#N/A</v>
          </cell>
          <cell r="L109" t="str">
            <v>0409 829 658</v>
          </cell>
          <cell r="M109" t="e">
            <v>#N/A</v>
          </cell>
          <cell r="N109">
            <v>9505184</v>
          </cell>
          <cell r="P109">
            <v>44899</v>
          </cell>
          <cell r="Q109" t="e">
            <v>#N/A</v>
          </cell>
          <cell r="R109" t="str">
            <v>darren@lontrans.com</v>
          </cell>
        </row>
        <row r="110">
          <cell r="A110">
            <v>110</v>
          </cell>
          <cell r="B110" t="str">
            <v>The Bam-Boozlers</v>
          </cell>
          <cell r="C110" t="str">
            <v>B2</v>
          </cell>
          <cell r="D110" t="str">
            <v>Wade</v>
          </cell>
          <cell r="E110" t="str">
            <v>Cook</v>
          </cell>
          <cell r="F110" t="str">
            <v>110 Thirteenth Ave</v>
          </cell>
          <cell r="H110" t="str">
            <v>Home Hill</v>
          </cell>
          <cell r="I110" t="str">
            <v>Qld</v>
          </cell>
          <cell r="J110">
            <v>4806</v>
          </cell>
          <cell r="K110" t="e">
            <v>#N/A</v>
          </cell>
          <cell r="L110" t="str">
            <v>0438 989 939</v>
          </cell>
          <cell r="M110" t="e">
            <v>#N/A</v>
          </cell>
          <cell r="N110">
            <v>9505186</v>
          </cell>
          <cell r="P110">
            <v>44906</v>
          </cell>
          <cell r="Q110" t="str">
            <v>Homefield - DrinkAStubbie</v>
          </cell>
          <cell r="R110" t="str">
            <v>wcook4196@gmail.com</v>
          </cell>
        </row>
        <row r="111">
          <cell r="A111">
            <v>111</v>
          </cell>
          <cell r="B111" t="str">
            <v>The Blind Mullets</v>
          </cell>
          <cell r="C111" t="str">
            <v>B2</v>
          </cell>
          <cell r="D111" t="str">
            <v xml:space="preserve">Jaxson </v>
          </cell>
          <cell r="E111" t="str">
            <v>Gallagher</v>
          </cell>
          <cell r="F111" t="str">
            <v>52 Plant Street</v>
          </cell>
          <cell r="H111" t="str">
            <v>Charters Towers</v>
          </cell>
          <cell r="I111" t="str">
            <v>Qld</v>
          </cell>
          <cell r="J111">
            <v>4820</v>
          </cell>
          <cell r="K111" t="e">
            <v>#N/A</v>
          </cell>
          <cell r="L111" t="str">
            <v>0439 839 690</v>
          </cell>
          <cell r="M111" t="e">
            <v>#N/A</v>
          </cell>
          <cell r="N111">
            <v>9505187</v>
          </cell>
          <cell r="P111">
            <v>44899</v>
          </cell>
          <cell r="Q111" t="str">
            <v>PlayGarrysMob</v>
          </cell>
          <cell r="R111" t="str">
            <v>jaxson3103@gmail.com</v>
          </cell>
        </row>
        <row r="112">
          <cell r="A112">
            <v>112</v>
          </cell>
          <cell r="B112" t="str">
            <v>The Dirty Rats</v>
          </cell>
          <cell r="C112" t="str">
            <v>B2</v>
          </cell>
          <cell r="D112" t="str">
            <v>Shane</v>
          </cell>
          <cell r="E112" t="str">
            <v>Herschfield</v>
          </cell>
          <cell r="F112" t="str">
            <v>3 Saunders Beach Rd</v>
          </cell>
          <cell r="H112" t="str">
            <v>Townsville</v>
          </cell>
          <cell r="I112" t="str">
            <v>Qld</v>
          </cell>
          <cell r="J112">
            <v>4818</v>
          </cell>
          <cell r="K112" t="str">
            <v>0466 035 205</v>
          </cell>
          <cell r="L112" t="str">
            <v>0421 144 958</v>
          </cell>
          <cell r="M112" t="e">
            <v>#N/A</v>
          </cell>
          <cell r="P112">
            <v>44899</v>
          </cell>
          <cell r="Q112" t="e">
            <v>#N/A</v>
          </cell>
          <cell r="R112" t="str">
            <v>shaneherschfield@bigpond.com</v>
          </cell>
        </row>
        <row r="113">
          <cell r="A113">
            <v>113</v>
          </cell>
          <cell r="B113" t="str">
            <v>The Herd XI</v>
          </cell>
          <cell r="C113" t="str">
            <v>B2</v>
          </cell>
          <cell r="D113" t="str">
            <v>Patrick</v>
          </cell>
          <cell r="E113" t="str">
            <v>Kenna</v>
          </cell>
          <cell r="F113" t="str">
            <v>10 Lancaster Street</v>
          </cell>
          <cell r="G113" t="str">
            <v>Garbutt</v>
          </cell>
          <cell r="H113" t="str">
            <v>Townsville</v>
          </cell>
          <cell r="I113" t="str">
            <v xml:space="preserve">Qld </v>
          </cell>
          <cell r="J113">
            <v>4814</v>
          </cell>
          <cell r="K113" t="e">
            <v>#N/A</v>
          </cell>
          <cell r="L113" t="str">
            <v>0427 712 397</v>
          </cell>
          <cell r="M113" t="e">
            <v>#N/A</v>
          </cell>
          <cell r="N113">
            <v>9505188</v>
          </cell>
          <cell r="P113">
            <v>44899</v>
          </cell>
          <cell r="Q113" t="e">
            <v>#N/A</v>
          </cell>
          <cell r="R113" t="str">
            <v>patrick@jkcbuilding.com.au</v>
          </cell>
        </row>
        <row r="114">
          <cell r="A114">
            <v>114</v>
          </cell>
          <cell r="B114" t="str">
            <v>The Silver Chickens</v>
          </cell>
          <cell r="C114" t="str">
            <v>B2</v>
          </cell>
          <cell r="D114" t="str">
            <v>Vishal</v>
          </cell>
          <cell r="E114" t="str">
            <v>Singh</v>
          </cell>
          <cell r="F114" t="str">
            <v>7 Robin Crt</v>
          </cell>
          <cell r="G114" t="str">
            <v>Kirwan</v>
          </cell>
          <cell r="H114" t="str">
            <v>Townsville</v>
          </cell>
          <cell r="I114" t="str">
            <v>Qld</v>
          </cell>
          <cell r="J114">
            <v>4817</v>
          </cell>
          <cell r="K114" t="e">
            <v>#N/A</v>
          </cell>
          <cell r="L114" t="str">
            <v>0428 445 525</v>
          </cell>
          <cell r="M114" t="str">
            <v>Charters Towers Tourist Park</v>
          </cell>
          <cell r="N114">
            <v>9505189</v>
          </cell>
          <cell r="P114">
            <v>44899</v>
          </cell>
          <cell r="Q114" t="str">
            <v>AM Game on Sunday</v>
          </cell>
          <cell r="R114" t="str">
            <v>vishsingh@bpsautomotive.com</v>
          </cell>
        </row>
        <row r="115">
          <cell r="A115">
            <v>115</v>
          </cell>
          <cell r="B115" t="str">
            <v>The Smashed Crabs</v>
          </cell>
          <cell r="C115" t="str">
            <v>B2</v>
          </cell>
          <cell r="D115" t="str">
            <v>Robert</v>
          </cell>
          <cell r="E115" t="str">
            <v>Brimble</v>
          </cell>
          <cell r="F115" t="str">
            <v>16 Weaver Street</v>
          </cell>
          <cell r="G115" t="str">
            <v>Heatley</v>
          </cell>
          <cell r="H115" t="str">
            <v>Townsville</v>
          </cell>
          <cell r="I115" t="str">
            <v>Qld</v>
          </cell>
          <cell r="J115">
            <v>4814</v>
          </cell>
          <cell r="K115" t="str">
            <v>4723 2399</v>
          </cell>
          <cell r="L115" t="str">
            <v>0475 375 500</v>
          </cell>
          <cell r="M115" t="e">
            <v>#N/A</v>
          </cell>
          <cell r="N115">
            <v>9505190</v>
          </cell>
          <cell r="P115">
            <v>44899</v>
          </cell>
          <cell r="Q115" t="str">
            <v>No Home Field in 2023</v>
          </cell>
          <cell r="R115" t="str">
            <v>rdbrimble@iprimus.com.au</v>
          </cell>
        </row>
        <row r="116">
          <cell r="A116">
            <v>116</v>
          </cell>
          <cell r="B116" t="str">
            <v>Thirsty Rhinos</v>
          </cell>
          <cell r="C116" t="str">
            <v>B2</v>
          </cell>
          <cell r="D116" t="str">
            <v>Steven</v>
          </cell>
          <cell r="E116" t="str">
            <v>Homan</v>
          </cell>
          <cell r="F116" t="str">
            <v>78 Poinsettia Drive</v>
          </cell>
          <cell r="G116" t="str">
            <v>Bohle Plains</v>
          </cell>
          <cell r="H116" t="str">
            <v>Townsville</v>
          </cell>
          <cell r="I116" t="str">
            <v>Qld</v>
          </cell>
          <cell r="J116">
            <v>4817</v>
          </cell>
          <cell r="K116" t="e">
            <v>#N/A</v>
          </cell>
          <cell r="L116" t="str">
            <v>0412 091 346</v>
          </cell>
          <cell r="M116" t="str">
            <v>Charters Towers Tourist Park</v>
          </cell>
          <cell r="N116">
            <v>9505193</v>
          </cell>
          <cell r="P116">
            <v>44906</v>
          </cell>
          <cell r="Q116" t="e">
            <v>#N/A</v>
          </cell>
          <cell r="R116" t="str">
            <v>homan87@hotmail.com</v>
          </cell>
        </row>
        <row r="117">
          <cell r="A117">
            <v>117</v>
          </cell>
          <cell r="B117" t="str">
            <v>Thuringowa Bulldogs</v>
          </cell>
          <cell r="C117" t="str">
            <v>B2</v>
          </cell>
          <cell r="D117" t="str">
            <v>John</v>
          </cell>
          <cell r="E117" t="str">
            <v>Finn</v>
          </cell>
          <cell r="F117" t="str">
            <v>10 Calliandra Ct</v>
          </cell>
          <cell r="G117" t="str">
            <v>Mount Louisa</v>
          </cell>
          <cell r="H117" t="str">
            <v>Townsville</v>
          </cell>
          <cell r="I117" t="str">
            <v>Qld</v>
          </cell>
          <cell r="J117">
            <v>4814</v>
          </cell>
          <cell r="K117" t="e">
            <v>#N/A</v>
          </cell>
          <cell r="L117" t="str">
            <v>0439 640 432</v>
          </cell>
          <cell r="M117" t="str">
            <v>Charters Towers Tourist Park</v>
          </cell>
          <cell r="P117">
            <v>44906</v>
          </cell>
          <cell r="Q117" t="str">
            <v>SatAM play Bumbos</v>
          </cell>
          <cell r="R117" t="str">
            <v>johnfinn@internode.on.net</v>
          </cell>
        </row>
        <row r="118">
          <cell r="A118">
            <v>118</v>
          </cell>
          <cell r="B118" t="str">
            <v>Tinned Up</v>
          </cell>
          <cell r="C118" t="str">
            <v>B2</v>
          </cell>
          <cell r="D118" t="str">
            <v>Connor</v>
          </cell>
          <cell r="E118" t="str">
            <v>Neville</v>
          </cell>
          <cell r="F118" t="str">
            <v>PO Box 776</v>
          </cell>
          <cell r="H118" t="str">
            <v>Charters Towers</v>
          </cell>
          <cell r="I118" t="str">
            <v>Qld</v>
          </cell>
          <cell r="J118">
            <v>4820</v>
          </cell>
          <cell r="K118" t="e">
            <v>#N/A</v>
          </cell>
          <cell r="L118" t="str">
            <v>0497 731 063</v>
          </cell>
          <cell r="M118" t="e">
            <v>#N/A</v>
          </cell>
          <cell r="N118">
            <v>9505194</v>
          </cell>
          <cell r="P118">
            <v>44899</v>
          </cell>
          <cell r="Q118" t="e">
            <v>#N/A</v>
          </cell>
          <cell r="R118" t="str">
            <v>nevilleconnorjohn@gmail.com</v>
          </cell>
        </row>
        <row r="119">
          <cell r="A119">
            <v>119</v>
          </cell>
          <cell r="B119" t="str">
            <v>Treasury Cricket Club</v>
          </cell>
          <cell r="C119" t="str">
            <v>B2</v>
          </cell>
          <cell r="D119" t="str">
            <v>Glen</v>
          </cell>
          <cell r="E119" t="str">
            <v>Watson</v>
          </cell>
          <cell r="F119" t="str">
            <v>46 Hasty Street</v>
          </cell>
          <cell r="G119" t="str">
            <v>Mt Louisa</v>
          </cell>
          <cell r="H119" t="str">
            <v>Townsville</v>
          </cell>
          <cell r="I119" t="str">
            <v>Qld</v>
          </cell>
          <cell r="J119">
            <v>4814</v>
          </cell>
          <cell r="K119" t="e">
            <v>#N/A</v>
          </cell>
          <cell r="L119" t="str">
            <v>0408 885 231</v>
          </cell>
          <cell r="M119" t="e">
            <v>#N/A</v>
          </cell>
          <cell r="N119">
            <v>9505198</v>
          </cell>
          <cell r="P119">
            <v>44899</v>
          </cell>
          <cell r="Q119" t="e">
            <v>#N/A</v>
          </cell>
          <cell r="R119" t="str">
            <v>watto.64@bigpond.com</v>
          </cell>
        </row>
        <row r="120">
          <cell r="A120">
            <v>120</v>
          </cell>
          <cell r="B120" t="str">
            <v>Trev's XI</v>
          </cell>
          <cell r="C120" t="str">
            <v>B2</v>
          </cell>
          <cell r="D120" t="str">
            <v>Daniel</v>
          </cell>
          <cell r="E120" t="str">
            <v>Humphreys</v>
          </cell>
          <cell r="F120" t="str">
            <v>690-694 Ingham Rd</v>
          </cell>
          <cell r="G120" t="str">
            <v>Mt Louisa</v>
          </cell>
          <cell r="H120" t="str">
            <v>Townsville</v>
          </cell>
          <cell r="I120" t="str">
            <v>Qld</v>
          </cell>
          <cell r="J120">
            <v>4814</v>
          </cell>
          <cell r="K120" t="e">
            <v>#N/A</v>
          </cell>
          <cell r="L120" t="str">
            <v>0438 107 134</v>
          </cell>
          <cell r="M120" t="e">
            <v>#N/A</v>
          </cell>
          <cell r="N120">
            <v>9505199</v>
          </cell>
          <cell r="P120">
            <v>44899</v>
          </cell>
          <cell r="Q120" t="str">
            <v>Home Field RHSS</v>
          </cell>
          <cell r="R120" t="e">
            <v>#N/A</v>
          </cell>
        </row>
        <row r="121">
          <cell r="A121">
            <v>121</v>
          </cell>
          <cell r="B121" t="str">
            <v>U12's PCYC</v>
          </cell>
          <cell r="C121" t="str">
            <v>B2</v>
          </cell>
          <cell r="D121" t="str">
            <v>Troy</v>
          </cell>
          <cell r="E121" t="str">
            <v>Bullen</v>
          </cell>
          <cell r="F121" t="str">
            <v>130 Twelfth Avenue</v>
          </cell>
          <cell r="G121" t="str">
            <v>Railway Estate</v>
          </cell>
          <cell r="H121" t="str">
            <v>Townsville</v>
          </cell>
          <cell r="I121" t="str">
            <v>Qld</v>
          </cell>
          <cell r="J121">
            <v>4810</v>
          </cell>
          <cell r="K121" t="e">
            <v>#N/A</v>
          </cell>
          <cell r="L121" t="str">
            <v>0437 827 992</v>
          </cell>
          <cell r="M121" t="e">
            <v>#N/A</v>
          </cell>
          <cell r="N121">
            <v>9505202</v>
          </cell>
          <cell r="P121">
            <v>44899</v>
          </cell>
          <cell r="Q121" t="e">
            <v>#N/A</v>
          </cell>
          <cell r="R121" t="str">
            <v>troybullen21@hotmail.com</v>
          </cell>
        </row>
        <row r="122">
          <cell r="A122">
            <v>122</v>
          </cell>
          <cell r="B122" t="str">
            <v>Urkels XI</v>
          </cell>
          <cell r="C122" t="str">
            <v>B2</v>
          </cell>
          <cell r="D122" t="str">
            <v>Russell</v>
          </cell>
          <cell r="E122" t="str">
            <v>Ross</v>
          </cell>
          <cell r="F122" t="str">
            <v>3/6 Pope Street</v>
          </cell>
          <cell r="G122" t="str">
            <v>Aitkenvale</v>
          </cell>
          <cell r="H122" t="str">
            <v>Townsville</v>
          </cell>
          <cell r="I122" t="str">
            <v>Qld</v>
          </cell>
          <cell r="J122">
            <v>4814</v>
          </cell>
          <cell r="K122" t="e">
            <v>#N/A</v>
          </cell>
          <cell r="L122" t="str">
            <v>0475 804 998</v>
          </cell>
          <cell r="M122" t="e">
            <v>#N/A</v>
          </cell>
          <cell r="N122">
            <v>9505203</v>
          </cell>
          <cell r="P122">
            <v>44899</v>
          </cell>
          <cell r="Q122" t="e">
            <v>#N/A</v>
          </cell>
          <cell r="R122" t="str">
            <v>aaron_kwong@hotmail.com</v>
          </cell>
        </row>
        <row r="123">
          <cell r="A123">
            <v>123</v>
          </cell>
          <cell r="B123" t="str">
            <v>Victoria Mill</v>
          </cell>
          <cell r="C123" t="str">
            <v>B2</v>
          </cell>
          <cell r="D123" t="str">
            <v>Stephen</v>
          </cell>
          <cell r="E123" t="str">
            <v>Mendiolea</v>
          </cell>
          <cell r="F123" t="str">
            <v>37 Birrabang St</v>
          </cell>
          <cell r="H123" t="str">
            <v>Townsville</v>
          </cell>
          <cell r="I123" t="str">
            <v>Qld</v>
          </cell>
          <cell r="J123">
            <v>4817</v>
          </cell>
          <cell r="K123" t="e">
            <v>#N/A</v>
          </cell>
          <cell r="L123" t="str">
            <v>0438 284 794</v>
          </cell>
          <cell r="M123" t="str">
            <v>All Souls School</v>
          </cell>
          <cell r="N123">
            <v>9505204</v>
          </cell>
          <cell r="P123">
            <v>44906</v>
          </cell>
          <cell r="Q123" t="str">
            <v>Home Field; PlayCoenHeroes; AM games</v>
          </cell>
          <cell r="R123" t="str">
            <v>mendi385@gmail.com</v>
          </cell>
        </row>
        <row r="124">
          <cell r="A124">
            <v>124</v>
          </cell>
          <cell r="B124" t="str">
            <v>Wanderers Cricket Club</v>
          </cell>
          <cell r="C124" t="str">
            <v>B2</v>
          </cell>
          <cell r="D124" t="str">
            <v xml:space="preserve">Wanderers </v>
          </cell>
          <cell r="E124" t="str">
            <v>Cricket Club</v>
          </cell>
          <cell r="F124" t="str">
            <v>PO Box 960</v>
          </cell>
          <cell r="H124" t="str">
            <v>Aitkenvale</v>
          </cell>
          <cell r="I124" t="str">
            <v>Qld</v>
          </cell>
          <cell r="J124">
            <v>4814</v>
          </cell>
          <cell r="K124" t="e">
            <v>#N/A</v>
          </cell>
          <cell r="L124" t="str">
            <v>0427 275 732</v>
          </cell>
          <cell r="M124" t="str">
            <v>Pony Club</v>
          </cell>
          <cell r="N124">
            <v>9505205</v>
          </cell>
          <cell r="P124">
            <v>44906</v>
          </cell>
          <cell r="Q124" t="e">
            <v>#N/A</v>
          </cell>
          <cell r="R124" t="str">
            <v>wandereerscctreasurer@gmail.com</v>
          </cell>
        </row>
        <row r="125">
          <cell r="A125">
            <v>125</v>
          </cell>
          <cell r="B125" t="str">
            <v>Wannabie's</v>
          </cell>
          <cell r="C125" t="str">
            <v>B2</v>
          </cell>
          <cell r="D125" t="str">
            <v>Shane</v>
          </cell>
          <cell r="E125" t="str">
            <v>Coventry</v>
          </cell>
          <cell r="F125" t="str">
            <v>PO Box 1375</v>
          </cell>
          <cell r="H125" t="str">
            <v>Bowen</v>
          </cell>
          <cell r="I125" t="str">
            <v>Qld</v>
          </cell>
          <cell r="J125">
            <v>4805</v>
          </cell>
          <cell r="K125" t="e">
            <v>#N/A</v>
          </cell>
          <cell r="L125" t="str">
            <v>0432 274 375</v>
          </cell>
          <cell r="M125" t="e">
            <v>#N/A</v>
          </cell>
          <cell r="N125">
            <v>9505206</v>
          </cell>
          <cell r="P125">
            <v>44899</v>
          </cell>
          <cell r="Q125" t="str">
            <v>Home field; All AM games</v>
          </cell>
          <cell r="R125" t="e">
            <v>#N/A</v>
          </cell>
        </row>
        <row r="126">
          <cell r="A126">
            <v>126</v>
          </cell>
          <cell r="B126" t="str">
            <v>Wattle Boys</v>
          </cell>
          <cell r="C126" t="str">
            <v>B2</v>
          </cell>
          <cell r="D126" t="str">
            <v>Bill</v>
          </cell>
          <cell r="E126" t="str">
            <v>Pemble</v>
          </cell>
          <cell r="F126" t="str">
            <v>PO Box 1906</v>
          </cell>
          <cell r="H126" t="str">
            <v>Charters Towers</v>
          </cell>
          <cell r="I126" t="str">
            <v>Qld</v>
          </cell>
          <cell r="J126">
            <v>4820</v>
          </cell>
          <cell r="K126" t="e">
            <v>#N/A</v>
          </cell>
          <cell r="L126" t="str">
            <v>0487 606 861</v>
          </cell>
          <cell r="M126" t="e">
            <v>#N/A</v>
          </cell>
          <cell r="N126">
            <v>9505208</v>
          </cell>
          <cell r="P126">
            <v>44899</v>
          </cell>
          <cell r="Q126" t="e">
            <v>#N/A</v>
          </cell>
          <cell r="R126" t="str">
            <v>jop@activ8.net.au</v>
          </cell>
        </row>
        <row r="127">
          <cell r="A127">
            <v>127</v>
          </cell>
          <cell r="B127" t="str">
            <v>Weak Gutted Slogs</v>
          </cell>
          <cell r="C127" t="str">
            <v>B2</v>
          </cell>
          <cell r="D127" t="str">
            <v>David Timothy</v>
          </cell>
          <cell r="E127" t="str">
            <v>Axton</v>
          </cell>
          <cell r="F127" t="str">
            <v>U1 72 Railway Avenue</v>
          </cell>
          <cell r="H127" t="str">
            <v>Townsville</v>
          </cell>
          <cell r="I127" t="str">
            <v>Qld</v>
          </cell>
          <cell r="J127">
            <v>4810</v>
          </cell>
          <cell r="K127" t="e">
            <v>#N/A</v>
          </cell>
          <cell r="L127" t="str">
            <v>0458 230 245</v>
          </cell>
          <cell r="M127" t="str">
            <v>Dalrymple Tourist Van Park</v>
          </cell>
          <cell r="N127">
            <v>9505210</v>
          </cell>
          <cell r="P127">
            <v>44899</v>
          </cell>
          <cell r="Q127" t="str">
            <v>FriPM</v>
          </cell>
          <cell r="R127" t="str">
            <v>taxton89@gmail.com</v>
          </cell>
        </row>
        <row r="128">
          <cell r="A128">
            <v>128</v>
          </cell>
          <cell r="B128" t="str">
            <v>Weekend Wariyas</v>
          </cell>
          <cell r="C128" t="str">
            <v>B2</v>
          </cell>
          <cell r="D128" t="str">
            <v>Trevor</v>
          </cell>
          <cell r="E128" t="str">
            <v>Major</v>
          </cell>
          <cell r="F128" t="str">
            <v>12 Little Avenue</v>
          </cell>
          <cell r="H128" t="str">
            <v>Hughenden</v>
          </cell>
          <cell r="I128" t="str">
            <v>Qld</v>
          </cell>
          <cell r="J128">
            <v>4821</v>
          </cell>
          <cell r="K128" t="e">
            <v>#N/A</v>
          </cell>
          <cell r="L128" t="str">
            <v>0455 593 758</v>
          </cell>
          <cell r="M128" t="str">
            <v>Courthouse Hotel</v>
          </cell>
          <cell r="N128">
            <v>9505211</v>
          </cell>
          <cell r="P128">
            <v>44906</v>
          </cell>
          <cell r="Q128" t="str">
            <v>All AM at Airport</v>
          </cell>
          <cell r="R128" t="str">
            <v>nwdiesel1@gmail.com</v>
          </cell>
        </row>
        <row r="129">
          <cell r="A129">
            <v>129</v>
          </cell>
          <cell r="B129" t="str">
            <v>Weipa Crocs</v>
          </cell>
          <cell r="C129" t="str">
            <v>B2</v>
          </cell>
          <cell r="D129" t="str">
            <v>Clair</v>
          </cell>
          <cell r="E129" t="str">
            <v>Johnson</v>
          </cell>
          <cell r="F129" t="str">
            <v>PO Box 345</v>
          </cell>
          <cell r="H129" t="str">
            <v>Weipa</v>
          </cell>
          <cell r="I129" t="str">
            <v>Qld</v>
          </cell>
          <cell r="J129">
            <v>4874</v>
          </cell>
          <cell r="K129" t="e">
            <v>#N/A</v>
          </cell>
          <cell r="L129" t="str">
            <v>0429 699 169</v>
          </cell>
          <cell r="M129" t="str">
            <v>Blackheath &amp; Thornburgh</v>
          </cell>
          <cell r="N129">
            <v>9505212</v>
          </cell>
          <cell r="P129">
            <v>44906</v>
          </cell>
          <cell r="Q129" t="str">
            <v>PlayBTC; SunAM</v>
          </cell>
          <cell r="R129" t="str">
            <v>johnson.ac@bigpond.com</v>
          </cell>
        </row>
        <row r="130">
          <cell r="A130">
            <v>130</v>
          </cell>
          <cell r="B130" t="str">
            <v>West Indigies</v>
          </cell>
          <cell r="C130" t="str">
            <v>B2</v>
          </cell>
          <cell r="D130" t="str">
            <v>Glenn</v>
          </cell>
          <cell r="E130" t="str">
            <v>Butler</v>
          </cell>
          <cell r="F130" t="str">
            <v>27 Brookhurst Avenue</v>
          </cell>
          <cell r="G130" t="str">
            <v>Kirwan</v>
          </cell>
          <cell r="H130" t="str">
            <v>Townsville</v>
          </cell>
          <cell r="I130" t="str">
            <v>Qld</v>
          </cell>
          <cell r="J130">
            <v>4817</v>
          </cell>
          <cell r="K130" t="e">
            <v>#N/A</v>
          </cell>
          <cell r="L130" t="str">
            <v>0410 123 004</v>
          </cell>
          <cell r="M130" t="str">
            <v>Country Road Motel</v>
          </cell>
          <cell r="P130">
            <v>44899</v>
          </cell>
          <cell r="Q130" t="e">
            <v>#N/A</v>
          </cell>
          <cell r="R130" t="str">
            <v>glenn.butler74@hotmail.com</v>
          </cell>
        </row>
        <row r="131">
          <cell r="A131">
            <v>131</v>
          </cell>
          <cell r="B131" t="str">
            <v>Western Star Pickets 1</v>
          </cell>
          <cell r="C131" t="str">
            <v>B2</v>
          </cell>
          <cell r="D131" t="str">
            <v>Jonathan</v>
          </cell>
          <cell r="E131" t="str">
            <v>Crawley</v>
          </cell>
          <cell r="F131" t="str">
            <v>5 Milgate Crescent</v>
          </cell>
          <cell r="H131" t="str">
            <v>Kirwan</v>
          </cell>
          <cell r="I131" t="str">
            <v>Qld</v>
          </cell>
          <cell r="J131">
            <v>4817</v>
          </cell>
          <cell r="K131" t="e">
            <v>#N/A</v>
          </cell>
          <cell r="L131" t="str">
            <v>0428 742 757</v>
          </cell>
          <cell r="M131" t="e">
            <v>#N/A</v>
          </cell>
          <cell r="N131">
            <v>9505213</v>
          </cell>
          <cell r="P131">
            <v>44899</v>
          </cell>
          <cell r="Q131" t="str">
            <v>Home Field</v>
          </cell>
          <cell r="R131" t="str">
            <v>joncrawley85@gmail.com</v>
          </cell>
        </row>
        <row r="132">
          <cell r="A132">
            <v>132</v>
          </cell>
          <cell r="B132" t="str">
            <v>Western Star Pickets 2</v>
          </cell>
          <cell r="C132" t="str">
            <v>B2</v>
          </cell>
          <cell r="D132" t="str">
            <v>Jonathan</v>
          </cell>
          <cell r="E132" t="str">
            <v>Crawley</v>
          </cell>
          <cell r="F132" t="str">
            <v>5 Milgate Crescent</v>
          </cell>
          <cell r="H132" t="str">
            <v>Kirwan</v>
          </cell>
          <cell r="I132" t="str">
            <v>Qld</v>
          </cell>
          <cell r="J132">
            <v>4817</v>
          </cell>
          <cell r="K132" t="e">
            <v>#N/A</v>
          </cell>
          <cell r="L132" t="str">
            <v>0428 742 757</v>
          </cell>
          <cell r="M132" t="e">
            <v>#N/A</v>
          </cell>
          <cell r="N132">
            <v>9505213</v>
          </cell>
          <cell r="P132">
            <v>44899</v>
          </cell>
          <cell r="Q132" t="str">
            <v>Home Field</v>
          </cell>
          <cell r="R132" t="str">
            <v>joncrawley85@gmail.com</v>
          </cell>
        </row>
        <row r="133">
          <cell r="A133">
            <v>133</v>
          </cell>
          <cell r="B133" t="str">
            <v>Wristy Strokes</v>
          </cell>
          <cell r="C133" t="str">
            <v>B2</v>
          </cell>
          <cell r="D133" t="str">
            <v>Ashley</v>
          </cell>
          <cell r="E133" t="str">
            <v>Corrie</v>
          </cell>
          <cell r="F133" t="str">
            <v>4 Bottlebrush Ct</v>
          </cell>
          <cell r="G133" t="str">
            <v>Nome</v>
          </cell>
          <cell r="H133" t="str">
            <v>Townsville</v>
          </cell>
          <cell r="I133" t="str">
            <v>Qld</v>
          </cell>
          <cell r="J133">
            <v>4816</v>
          </cell>
          <cell r="K133" t="e">
            <v>#N/A</v>
          </cell>
          <cell r="L133" t="str">
            <v>0400 794 320</v>
          </cell>
          <cell r="M133" t="str">
            <v>Charters Towers Motel</v>
          </cell>
          <cell r="N133">
            <v>9505216</v>
          </cell>
          <cell r="P133">
            <v>44899</v>
          </cell>
          <cell r="Q133" t="e">
            <v>#N/A</v>
          </cell>
          <cell r="R133" t="str">
            <v>ashley.corrie@yahoo.com</v>
          </cell>
        </row>
        <row r="134">
          <cell r="A134">
            <v>134</v>
          </cell>
          <cell r="B134" t="str">
            <v>XXXX Floor Beers</v>
          </cell>
          <cell r="C134" t="str">
            <v>B2</v>
          </cell>
          <cell r="D134" t="str">
            <v>Ken</v>
          </cell>
          <cell r="E134" t="str">
            <v>Gleeson</v>
          </cell>
          <cell r="F134" t="str">
            <v>PO Box 1763</v>
          </cell>
          <cell r="H134" t="str">
            <v>Charters Towers</v>
          </cell>
          <cell r="I134" t="str">
            <v>Qld</v>
          </cell>
          <cell r="J134">
            <v>4820</v>
          </cell>
          <cell r="K134" t="e">
            <v>#N/A</v>
          </cell>
          <cell r="L134" t="str">
            <v>0400 575 636</v>
          </cell>
          <cell r="M134" t="e">
            <v>#N/A</v>
          </cell>
          <cell r="P134">
            <v>44899</v>
          </cell>
          <cell r="Q134" t="str">
            <v>All AM games; Sat play Piston Broke</v>
          </cell>
          <cell r="R134" t="str">
            <v>kennethbgleeson@gmail.com</v>
          </cell>
        </row>
        <row r="135">
          <cell r="A135">
            <v>135</v>
          </cell>
          <cell r="B135" t="str">
            <v>Yabulu</v>
          </cell>
          <cell r="C135" t="str">
            <v>B2</v>
          </cell>
          <cell r="D135" t="str">
            <v>Ross</v>
          </cell>
          <cell r="E135" t="str">
            <v>Goodwin</v>
          </cell>
          <cell r="F135" t="str">
            <v>1/9 Little Street</v>
          </cell>
          <cell r="G135" t="str">
            <v>Belgian Gardens</v>
          </cell>
          <cell r="H135" t="str">
            <v>Townsville</v>
          </cell>
          <cell r="I135" t="str">
            <v>Qld</v>
          </cell>
          <cell r="J135">
            <v>4810</v>
          </cell>
          <cell r="K135" t="e">
            <v>#N/A</v>
          </cell>
          <cell r="L135" t="str">
            <v>0419 746 043</v>
          </cell>
          <cell r="M135" t="str">
            <v>Golf Club</v>
          </cell>
          <cell r="N135">
            <v>9505218</v>
          </cell>
          <cell r="P135">
            <v>44907</v>
          </cell>
          <cell r="Q135" t="str">
            <v>FriPM; Sat &amp; Sund AM</v>
          </cell>
          <cell r="R135" t="str">
            <v>rossgoodwin59@gmail.com</v>
          </cell>
        </row>
        <row r="136">
          <cell r="A136">
            <v>136</v>
          </cell>
          <cell r="B136" t="str">
            <v>Yogi's Eleven</v>
          </cell>
          <cell r="C136" t="str">
            <v>B2</v>
          </cell>
          <cell r="D136" t="str">
            <v>Robert</v>
          </cell>
          <cell r="E136" t="str">
            <v>Shegog</v>
          </cell>
          <cell r="F136" t="str">
            <v>PO Box 34</v>
          </cell>
          <cell r="H136" t="str">
            <v>Upper Stone</v>
          </cell>
          <cell r="I136" t="str">
            <v>Qld</v>
          </cell>
          <cell r="J136">
            <v>4850</v>
          </cell>
          <cell r="K136" t="e">
            <v>#N/A</v>
          </cell>
          <cell r="L136" t="str">
            <v>0487 858 577</v>
          </cell>
          <cell r="M136" t="e">
            <v>#N/A</v>
          </cell>
          <cell r="N136">
            <v>9505219</v>
          </cell>
          <cell r="P136">
            <v>44906</v>
          </cell>
          <cell r="Q136" t="str">
            <v>Home field 45; SunAM</v>
          </cell>
          <cell r="R136" t="str">
            <v>rjmjshegog@skymesh.com.au</v>
          </cell>
        </row>
        <row r="137">
          <cell r="A137">
            <v>137</v>
          </cell>
          <cell r="B137" t="str">
            <v>Youngy's XI</v>
          </cell>
          <cell r="C137" t="str">
            <v>B2</v>
          </cell>
          <cell r="D137" t="str">
            <v>Paul</v>
          </cell>
          <cell r="E137" t="str">
            <v>Martin</v>
          </cell>
          <cell r="F137" t="str">
            <v>5 Bladon Court</v>
          </cell>
          <cell r="H137" t="str">
            <v>Townsville</v>
          </cell>
          <cell r="I137" t="str">
            <v>Qld</v>
          </cell>
          <cell r="J137">
            <v>4817</v>
          </cell>
          <cell r="K137" t="e">
            <v>#N/A</v>
          </cell>
          <cell r="L137" t="str">
            <v>0409 201 212</v>
          </cell>
          <cell r="M137" t="e">
            <v>#N/A</v>
          </cell>
          <cell r="N137">
            <v>9505220</v>
          </cell>
          <cell r="P137">
            <v>44899</v>
          </cell>
          <cell r="Q137" t="e">
            <v>#N/A</v>
          </cell>
          <cell r="R137" t="str">
            <v>pajmartin70@gmail.com</v>
          </cell>
        </row>
        <row r="138">
          <cell r="A138">
            <v>138</v>
          </cell>
          <cell r="B138" t="str">
            <v>Zarsoff Brothers</v>
          </cell>
          <cell r="C138" t="str">
            <v>B2</v>
          </cell>
          <cell r="D138" t="str">
            <v>Keith</v>
          </cell>
          <cell r="E138" t="str">
            <v>Wilson</v>
          </cell>
          <cell r="F138" t="str">
            <v>PO Box 2423</v>
          </cell>
          <cell r="G138" t="str">
            <v>Idalia</v>
          </cell>
          <cell r="H138" t="str">
            <v>Townsville</v>
          </cell>
          <cell r="I138" t="str">
            <v>Qld</v>
          </cell>
          <cell r="J138">
            <v>4811</v>
          </cell>
          <cell r="K138" t="e">
            <v>#N/A</v>
          </cell>
          <cell r="L138" t="str">
            <v>0448 010 148</v>
          </cell>
          <cell r="M138" t="str">
            <v>Commercial Hotel</v>
          </cell>
          <cell r="N138">
            <v>9505221</v>
          </cell>
          <cell r="P138">
            <v>44899</v>
          </cell>
          <cell r="Q138" t="e">
            <v>#N/A</v>
          </cell>
          <cell r="R138" t="str">
            <v>keith@ninthavenueconstructions.com.au</v>
          </cell>
        </row>
        <row r="139">
          <cell r="A139">
            <v>139</v>
          </cell>
          <cell r="B139" t="str">
            <v>99 Problems but a pitch ain't one</v>
          </cell>
          <cell r="C139" t="str">
            <v>Ladies</v>
          </cell>
          <cell r="D139" t="str">
            <v>Kerri</v>
          </cell>
          <cell r="E139" t="str">
            <v>Barrett</v>
          </cell>
          <cell r="F139" t="str">
            <v>PO Box 425</v>
          </cell>
          <cell r="H139" t="str">
            <v>Charters Towers</v>
          </cell>
          <cell r="I139" t="str">
            <v>Qld</v>
          </cell>
          <cell r="J139">
            <v>4820</v>
          </cell>
          <cell r="K139" t="e">
            <v>#N/A</v>
          </cell>
          <cell r="L139" t="str">
            <v>0421 859 946</v>
          </cell>
          <cell r="M139" t="e">
            <v>#N/A</v>
          </cell>
          <cell r="N139">
            <v>9505042</v>
          </cell>
          <cell r="P139">
            <v>44899</v>
          </cell>
          <cell r="Q139" t="e">
            <v>#N/A</v>
          </cell>
          <cell r="R139" t="str">
            <v>cib2882@hotmail.com</v>
          </cell>
        </row>
        <row r="140">
          <cell r="A140">
            <v>140</v>
          </cell>
          <cell r="B140" t="str">
            <v>Black Bream</v>
          </cell>
          <cell r="C140" t="str">
            <v>Ladies</v>
          </cell>
          <cell r="D140" t="str">
            <v>Lillian</v>
          </cell>
          <cell r="E140" t="str">
            <v>Davidson</v>
          </cell>
          <cell r="F140" t="str">
            <v>PO Box 423</v>
          </cell>
          <cell r="H140" t="str">
            <v>Charters Towers</v>
          </cell>
          <cell r="I140" t="str">
            <v>Qld</v>
          </cell>
          <cell r="J140">
            <v>4820</v>
          </cell>
          <cell r="K140" t="e">
            <v>#N/A</v>
          </cell>
          <cell r="L140" t="str">
            <v>0428 291 604</v>
          </cell>
          <cell r="M140" t="e">
            <v>#N/A</v>
          </cell>
          <cell r="N140">
            <v>9505058</v>
          </cell>
          <cell r="P140">
            <v>44899</v>
          </cell>
          <cell r="Q140" t="e">
            <v>#N/A</v>
          </cell>
          <cell r="R140" t="str">
            <v>lillcfreeman@hotmail.com</v>
          </cell>
        </row>
        <row r="141">
          <cell r="A141">
            <v>141</v>
          </cell>
          <cell r="B141" t="str">
            <v>Bottoms Up</v>
          </cell>
          <cell r="C141" t="str">
            <v>Ladies</v>
          </cell>
          <cell r="D141" t="str">
            <v>Hanna</v>
          </cell>
          <cell r="E141" t="str">
            <v>Burton</v>
          </cell>
          <cell r="F141" t="str">
            <v>PO Box 853</v>
          </cell>
          <cell r="H141" t="str">
            <v>Charters Towers</v>
          </cell>
          <cell r="I141" t="str">
            <v>Qld</v>
          </cell>
          <cell r="J141">
            <v>4820</v>
          </cell>
          <cell r="K141" t="e">
            <v>#N/A</v>
          </cell>
          <cell r="L141" t="str">
            <v>0428 000 016</v>
          </cell>
          <cell r="M141" t="e">
            <v>#N/A</v>
          </cell>
          <cell r="N141">
            <v>9505062</v>
          </cell>
          <cell r="P141">
            <v>44899</v>
          </cell>
          <cell r="Q141" t="e">
            <v>#N/A</v>
          </cell>
          <cell r="R141" t="str">
            <v>hanna.burton18@gmail.com</v>
          </cell>
        </row>
        <row r="142">
          <cell r="A142">
            <v>142</v>
          </cell>
          <cell r="B142" t="str">
            <v>Bro's Hos</v>
          </cell>
          <cell r="C142" t="str">
            <v>Ladies</v>
          </cell>
          <cell r="D142" t="str">
            <v>Shellee</v>
          </cell>
          <cell r="E142" t="str">
            <v>Sullivan</v>
          </cell>
          <cell r="F142" t="str">
            <v>72 Phillipson Road</v>
          </cell>
          <cell r="H142" t="str">
            <v>Charters Towers</v>
          </cell>
          <cell r="I142" t="str">
            <v>Qld</v>
          </cell>
          <cell r="J142">
            <v>4820</v>
          </cell>
          <cell r="K142" t="e">
            <v>#N/A</v>
          </cell>
          <cell r="L142" t="str">
            <v>0427 571 532</v>
          </cell>
          <cell r="M142" t="e">
            <v>#N/A</v>
          </cell>
          <cell r="N142">
            <v>9505068</v>
          </cell>
          <cell r="P142">
            <v>44899</v>
          </cell>
          <cell r="Q142" t="e">
            <v>#N/A</v>
          </cell>
          <cell r="R142" t="str">
            <v>shelleesullivan@bigpond.com</v>
          </cell>
        </row>
        <row r="143">
          <cell r="A143">
            <v>143</v>
          </cell>
          <cell r="B143" t="str">
            <v>Chix with Stix</v>
          </cell>
          <cell r="C143" t="str">
            <v>Ladies</v>
          </cell>
          <cell r="D143" t="str">
            <v>Jess</v>
          </cell>
          <cell r="E143" t="str">
            <v>Castellani</v>
          </cell>
          <cell r="F143" t="str">
            <v>56 Lannercost Street</v>
          </cell>
          <cell r="H143" t="str">
            <v>Ingham</v>
          </cell>
          <cell r="I143" t="str">
            <v>Qld</v>
          </cell>
          <cell r="J143" t="e">
            <v>#N/A</v>
          </cell>
          <cell r="K143" t="e">
            <v>#N/A</v>
          </cell>
          <cell r="L143" t="str">
            <v>0487 500 939</v>
          </cell>
          <cell r="M143" t="str">
            <v>The Rix</v>
          </cell>
          <cell r="N143">
            <v>9505078</v>
          </cell>
          <cell r="P143">
            <v>44906</v>
          </cell>
          <cell r="Q143" t="e">
            <v>#N/A</v>
          </cell>
          <cell r="R143" t="str">
            <v>jessicacastellani@outlook.com</v>
          </cell>
        </row>
        <row r="144">
          <cell r="A144">
            <v>144</v>
          </cell>
          <cell r="B144" t="str">
            <v>Cleanskin Cows</v>
          </cell>
          <cell r="C144" t="str">
            <v>Ladies</v>
          </cell>
          <cell r="D144" t="str">
            <v>Jane</v>
          </cell>
          <cell r="E144" t="str">
            <v>Kirkwood</v>
          </cell>
          <cell r="F144" t="str">
            <v>Disney Station</v>
          </cell>
          <cell r="H144" t="str">
            <v>Clermont</v>
          </cell>
          <cell r="I144" t="str">
            <v>Qld</v>
          </cell>
          <cell r="J144">
            <v>4728</v>
          </cell>
          <cell r="K144" t="e">
            <v>#N/A</v>
          </cell>
          <cell r="L144" t="e">
            <v>#N/A</v>
          </cell>
          <cell r="M144" t="e">
            <v>#N/A</v>
          </cell>
          <cell r="N144">
            <v>9505080</v>
          </cell>
          <cell r="P144">
            <v>44899</v>
          </cell>
          <cell r="Q144" t="e">
            <v>#N/A</v>
          </cell>
          <cell r="R144" t="e">
            <v>#N/A</v>
          </cell>
        </row>
        <row r="145">
          <cell r="A145">
            <v>145</v>
          </cell>
          <cell r="B145" t="str">
            <v>FBI</v>
          </cell>
          <cell r="C145" t="str">
            <v>Ladies</v>
          </cell>
          <cell r="D145" t="str">
            <v>Bev</v>
          </cell>
          <cell r="E145" t="str">
            <v>Peters</v>
          </cell>
          <cell r="F145" t="str">
            <v>20 Twenty First Ave</v>
          </cell>
          <cell r="H145" t="str">
            <v>Mount Isa</v>
          </cell>
          <cell r="I145" t="str">
            <v>Qld</v>
          </cell>
          <cell r="J145">
            <v>4825</v>
          </cell>
          <cell r="K145" t="e">
            <v>#N/A</v>
          </cell>
          <cell r="L145" t="str">
            <v>0401 507 612</v>
          </cell>
          <cell r="M145" t="e">
            <v>#N/A</v>
          </cell>
          <cell r="P145">
            <v>44917</v>
          </cell>
          <cell r="Q145" t="str">
            <v>All AM Games</v>
          </cell>
          <cell r="R145" t="str">
            <v>wdpmtisa@hotmail.com</v>
          </cell>
        </row>
        <row r="146">
          <cell r="A146">
            <v>146</v>
          </cell>
          <cell r="B146" t="str">
            <v>Get'mOut</v>
          </cell>
          <cell r="C146" t="str">
            <v>Ladies</v>
          </cell>
          <cell r="D146" t="str">
            <v>Julie</v>
          </cell>
          <cell r="E146" t="str">
            <v>Thomas</v>
          </cell>
          <cell r="F146" t="str">
            <v>PO Box 1919</v>
          </cell>
          <cell r="H146" t="str">
            <v>Mareeba</v>
          </cell>
          <cell r="I146" t="str">
            <v>Qld</v>
          </cell>
          <cell r="J146">
            <v>4880</v>
          </cell>
          <cell r="K146" t="e">
            <v>#N/A</v>
          </cell>
          <cell r="L146" t="str">
            <v>0432 404 462</v>
          </cell>
          <cell r="M146" t="e">
            <v>#N/A</v>
          </cell>
          <cell r="N146">
            <v>9505105</v>
          </cell>
          <cell r="P146">
            <v>44906</v>
          </cell>
          <cell r="Q146" t="e">
            <v>#N/A</v>
          </cell>
          <cell r="R146" t="str">
            <v>julsruls66@gmail.com</v>
          </cell>
        </row>
        <row r="147">
          <cell r="A147">
            <v>147</v>
          </cell>
          <cell r="B147" t="str">
            <v>Got the Runs</v>
          </cell>
          <cell r="C147" t="str">
            <v>Ladies</v>
          </cell>
          <cell r="D147" t="str">
            <v>Sally</v>
          </cell>
          <cell r="E147" t="str">
            <v>Bull</v>
          </cell>
          <cell r="F147" t="str">
            <v>7 Drift Street</v>
          </cell>
          <cell r="H147" t="str">
            <v>Bargara</v>
          </cell>
          <cell r="I147" t="str">
            <v>Qld</v>
          </cell>
          <cell r="J147">
            <v>4670</v>
          </cell>
          <cell r="K147" t="e">
            <v>#N/A</v>
          </cell>
          <cell r="L147" t="str">
            <v>0439 741 989</v>
          </cell>
          <cell r="M147" t="e">
            <v>#N/A</v>
          </cell>
          <cell r="N147">
            <v>9505109</v>
          </cell>
          <cell r="P147">
            <v>44899</v>
          </cell>
          <cell r="Q147" t="str">
            <v>Home Field Central SS</v>
          </cell>
          <cell r="R147" t="str">
            <v>sallyxwatson@hotmail.com</v>
          </cell>
        </row>
        <row r="148">
          <cell r="A148">
            <v>148</v>
          </cell>
          <cell r="B148" t="str">
            <v>Hits N Miss's</v>
          </cell>
          <cell r="C148" t="str">
            <v>Ladies</v>
          </cell>
          <cell r="D148" t="str">
            <v>Holly</v>
          </cell>
          <cell r="E148" t="str">
            <v>McHugh</v>
          </cell>
          <cell r="F148" t="str">
            <v>PO Box 603</v>
          </cell>
          <cell r="H148" t="str">
            <v>Charters Towers</v>
          </cell>
          <cell r="I148" t="str">
            <v>Qld</v>
          </cell>
          <cell r="J148">
            <v>4820</v>
          </cell>
          <cell r="K148" t="e">
            <v>#N/A</v>
          </cell>
          <cell r="L148" t="str">
            <v>0475 109 820</v>
          </cell>
          <cell r="M148" t="e">
            <v>#N/A</v>
          </cell>
          <cell r="P148">
            <v>44914</v>
          </cell>
          <cell r="Q148" t="e">
            <v>#N/A</v>
          </cell>
          <cell r="R148" t="str">
            <v>hannrose24@icloud.com</v>
          </cell>
        </row>
        <row r="149">
          <cell r="A149">
            <v>149</v>
          </cell>
          <cell r="B149" t="str">
            <v>Hormoans</v>
          </cell>
          <cell r="C149" t="str">
            <v>Ladies</v>
          </cell>
          <cell r="D149" t="str">
            <v>Fay</v>
          </cell>
          <cell r="E149" t="str">
            <v>Staub</v>
          </cell>
          <cell r="F149" t="str">
            <v>PO Box 1642</v>
          </cell>
          <cell r="H149" t="str">
            <v>Charters Towers</v>
          </cell>
          <cell r="I149" t="str">
            <v>Qld</v>
          </cell>
          <cell r="J149">
            <v>4820</v>
          </cell>
          <cell r="K149" t="e">
            <v>#N/A</v>
          </cell>
          <cell r="L149" t="str">
            <v>0417 784 833</v>
          </cell>
          <cell r="M149" t="e">
            <v>#N/A</v>
          </cell>
          <cell r="N149">
            <v>9505120</v>
          </cell>
          <cell r="P149">
            <v>44906</v>
          </cell>
          <cell r="Q149" t="str">
            <v>Home Field Central SS</v>
          </cell>
          <cell r="R149" t="str">
            <v>faystaub@gmail.com</v>
          </cell>
        </row>
        <row r="150">
          <cell r="A150">
            <v>150</v>
          </cell>
          <cell r="B150" t="str">
            <v>Lady Magpies</v>
          </cell>
          <cell r="C150" t="str">
            <v>Ladies</v>
          </cell>
          <cell r="D150" t="str">
            <v>Awaiting</v>
          </cell>
          <cell r="E150" t="str">
            <v>Form</v>
          </cell>
          <cell r="I150" t="e">
            <v>#N/A</v>
          </cell>
          <cell r="J150" t="e">
            <v>#N/A</v>
          </cell>
          <cell r="K150" t="e">
            <v>#N/A</v>
          </cell>
          <cell r="L150" t="e">
            <v>#N/A</v>
          </cell>
          <cell r="M150" t="e">
            <v>#N/A</v>
          </cell>
          <cell r="P150">
            <v>44907</v>
          </cell>
          <cell r="Q150" t="e">
            <v>#N/A</v>
          </cell>
          <cell r="R150" t="e">
            <v>#N/A</v>
          </cell>
        </row>
        <row r="151">
          <cell r="A151">
            <v>151</v>
          </cell>
          <cell r="B151" t="str">
            <v>One Hit Wonders</v>
          </cell>
          <cell r="C151" t="str">
            <v>Ladies</v>
          </cell>
          <cell r="D151" t="str">
            <v xml:space="preserve">Kerry </v>
          </cell>
          <cell r="E151" t="str">
            <v>Dallachy</v>
          </cell>
          <cell r="F151" t="str">
            <v>43 Sarina Beach</v>
          </cell>
          <cell r="H151" t="str">
            <v>Sarina</v>
          </cell>
          <cell r="I151" t="str">
            <v>Qld</v>
          </cell>
          <cell r="J151">
            <v>4737</v>
          </cell>
          <cell r="K151" t="e">
            <v>#N/A</v>
          </cell>
          <cell r="L151" t="str">
            <v>0402 235 811</v>
          </cell>
          <cell r="M151" t="e">
            <v>#N/A</v>
          </cell>
          <cell r="N151">
            <v>9505041</v>
          </cell>
          <cell r="P151">
            <v>44899</v>
          </cell>
          <cell r="R151" t="str">
            <v>kerrydallachy@hotmail.com</v>
          </cell>
        </row>
        <row r="152">
          <cell r="A152">
            <v>152</v>
          </cell>
          <cell r="B152" t="str">
            <v>Pitches Be Crazy</v>
          </cell>
          <cell r="C152" t="str">
            <v>Ladies</v>
          </cell>
          <cell r="D152" t="str">
            <v>Keri</v>
          </cell>
          <cell r="E152" t="str">
            <v>Ramsay</v>
          </cell>
          <cell r="F152" t="str">
            <v>PO Box 310</v>
          </cell>
          <cell r="H152" t="str">
            <v>Charters Towers</v>
          </cell>
          <cell r="I152" t="str">
            <v>Qld</v>
          </cell>
          <cell r="J152">
            <v>4820</v>
          </cell>
          <cell r="K152" t="e">
            <v>#N/A</v>
          </cell>
          <cell r="L152" t="str">
            <v>0408 423 474</v>
          </cell>
          <cell r="M152" t="e">
            <v>#N/A</v>
          </cell>
          <cell r="P152">
            <v>44906</v>
          </cell>
          <cell r="Q152" t="str">
            <v>Home Field Sari Ramsay block</v>
          </cell>
          <cell r="R152" t="str">
            <v>knr91@live.com.au</v>
          </cell>
        </row>
        <row r="153">
          <cell r="A153">
            <v>153</v>
          </cell>
          <cell r="B153" t="str">
            <v>Run for Rum</v>
          </cell>
          <cell r="C153" t="str">
            <v>Ladies</v>
          </cell>
          <cell r="D153" t="str">
            <v>Jahana</v>
          </cell>
          <cell r="E153" t="str">
            <v>Critchley</v>
          </cell>
          <cell r="F153" t="str">
            <v>PO Box 1650</v>
          </cell>
          <cell r="H153" t="str">
            <v>Charters Towers</v>
          </cell>
          <cell r="I153" t="str">
            <v>Qld</v>
          </cell>
          <cell r="J153">
            <v>4820</v>
          </cell>
          <cell r="K153" t="e">
            <v>#N/A</v>
          </cell>
          <cell r="L153" t="str">
            <v>0476 274 064</v>
          </cell>
          <cell r="M153" t="e">
            <v>#N/A</v>
          </cell>
          <cell r="N153">
            <v>9505164</v>
          </cell>
          <cell r="P153">
            <v>44906</v>
          </cell>
          <cell r="Q153" t="e">
            <v>#N/A</v>
          </cell>
          <cell r="R153" t="str">
            <v>jahanalouise20@gmail.com</v>
          </cell>
        </row>
        <row r="154">
          <cell r="A154">
            <v>154</v>
          </cell>
          <cell r="B154" t="str">
            <v>Slippery Pitches</v>
          </cell>
          <cell r="C154" t="str">
            <v>Ladies</v>
          </cell>
          <cell r="D154" t="str">
            <v>Karin</v>
          </cell>
          <cell r="E154" t="str">
            <v>Robinson</v>
          </cell>
          <cell r="F154" t="str">
            <v>138 Morran Road</v>
          </cell>
          <cell r="H154" t="str">
            <v>Charters Towers</v>
          </cell>
          <cell r="I154" t="str">
            <v>Qld</v>
          </cell>
          <cell r="J154">
            <v>4820</v>
          </cell>
          <cell r="K154" t="e">
            <v>#N/A</v>
          </cell>
          <cell r="L154" t="str">
            <v>0428 154 169</v>
          </cell>
          <cell r="M154" t="e">
            <v>#N/A</v>
          </cell>
          <cell r="N154">
            <v>9505174</v>
          </cell>
          <cell r="P154">
            <v>44906</v>
          </cell>
          <cell r="Q154" t="e">
            <v>#N/A</v>
          </cell>
          <cell r="R154" t="str">
            <v>kk1.robinson@live.com.au</v>
          </cell>
        </row>
        <row r="155">
          <cell r="A155">
            <v>155</v>
          </cell>
          <cell r="B155" t="str">
            <v>The Lost Boys</v>
          </cell>
          <cell r="C155" t="str">
            <v>Ladies</v>
          </cell>
          <cell r="D155" t="str">
            <v>Catherine</v>
          </cell>
          <cell r="E155" t="str">
            <v>Purcell</v>
          </cell>
          <cell r="F155" t="str">
            <v>35 Boundary Road</v>
          </cell>
          <cell r="H155" t="str">
            <v>Paget</v>
          </cell>
          <cell r="I155" t="str">
            <v>Qld</v>
          </cell>
          <cell r="J155">
            <v>4740</v>
          </cell>
          <cell r="K155" t="e">
            <v>#N/A</v>
          </cell>
          <cell r="L155" t="str">
            <v>0417 286 570</v>
          </cell>
          <cell r="M155" t="e">
            <v>#N/A</v>
          </cell>
          <cell r="P155">
            <v>44906</v>
          </cell>
          <cell r="Q155" t="e">
            <v>#N/A</v>
          </cell>
          <cell r="R155" t="str">
            <v>catpurcell@78gmail.com</v>
          </cell>
        </row>
        <row r="156">
          <cell r="A156">
            <v>156</v>
          </cell>
          <cell r="B156" t="str">
            <v>The Townsville Dingoes</v>
          </cell>
          <cell r="C156" t="str">
            <v>Ladies</v>
          </cell>
          <cell r="D156" t="str">
            <v>Jess</v>
          </cell>
          <cell r="E156" t="str">
            <v>Kostin</v>
          </cell>
          <cell r="F156" t="str">
            <v>75 Ninth Avenue</v>
          </cell>
          <cell r="G156" t="str">
            <v>Railway Estate</v>
          </cell>
          <cell r="H156" t="str">
            <v>Townsville</v>
          </cell>
          <cell r="I156" t="str">
            <v>Qld</v>
          </cell>
          <cell r="J156">
            <v>4810</v>
          </cell>
          <cell r="K156" t="e">
            <v>#N/A</v>
          </cell>
          <cell r="L156" t="str">
            <v>0416 676 076</v>
          </cell>
          <cell r="M156" t="str">
            <v>Aussie Outback Oasis</v>
          </cell>
          <cell r="N156">
            <v>9505191</v>
          </cell>
          <cell r="P156">
            <v>44899</v>
          </cell>
          <cell r="Q156" t="e">
            <v>#N/A</v>
          </cell>
          <cell r="R156" t="str">
            <v>jesskostin@hotmail.com</v>
          </cell>
        </row>
        <row r="157">
          <cell r="A157">
            <v>157</v>
          </cell>
          <cell r="B157" t="str">
            <v>Travelbugs</v>
          </cell>
          <cell r="C157" t="str">
            <v>Ladies</v>
          </cell>
          <cell r="D157" t="str">
            <v>Kay</v>
          </cell>
          <cell r="E157" t="str">
            <v>Lenitschek</v>
          </cell>
          <cell r="F157" t="str">
            <v>18 Gordon Street</v>
          </cell>
          <cell r="H157" t="str">
            <v>Charters Towers</v>
          </cell>
          <cell r="I157" t="str">
            <v>Qld</v>
          </cell>
          <cell r="J157">
            <v>4820</v>
          </cell>
          <cell r="K157" t="e">
            <v>#N/A</v>
          </cell>
          <cell r="L157" t="str">
            <v>0438 183 408</v>
          </cell>
          <cell r="M157" t="e">
            <v>#N/A</v>
          </cell>
          <cell r="N157">
            <v>9505197</v>
          </cell>
          <cell r="P157">
            <v>44899</v>
          </cell>
          <cell r="Q157" t="e">
            <v>#N/A</v>
          </cell>
          <cell r="R157" t="str">
            <v>kaylenitschek@gmail.com</v>
          </cell>
        </row>
        <row r="158">
          <cell r="A158">
            <v>158</v>
          </cell>
          <cell r="B158" t="str">
            <v>West Indigies</v>
          </cell>
          <cell r="C158" t="str">
            <v>Ladies</v>
          </cell>
          <cell r="D158" t="str">
            <v>Glenn</v>
          </cell>
          <cell r="E158" t="str">
            <v>Butler</v>
          </cell>
          <cell r="F158" t="str">
            <v>27 Brookhurst Avenue</v>
          </cell>
          <cell r="G158" t="str">
            <v>Kirwan</v>
          </cell>
          <cell r="H158" t="str">
            <v>Townsville</v>
          </cell>
          <cell r="I158" t="str">
            <v>Qld</v>
          </cell>
          <cell r="J158">
            <v>4817</v>
          </cell>
          <cell r="K158" t="e">
            <v>#N/A</v>
          </cell>
          <cell r="L158" t="str">
            <v>0410 123 004</v>
          </cell>
          <cell r="M158" t="e">
            <v>#N/A</v>
          </cell>
          <cell r="P158">
            <v>44899</v>
          </cell>
          <cell r="Q158" t="e">
            <v>#N/A</v>
          </cell>
          <cell r="R158" t="e">
            <v>#N/A</v>
          </cell>
        </row>
        <row r="159">
          <cell r="A159">
            <v>159</v>
          </cell>
          <cell r="B159" t="str">
            <v>Wildflowers</v>
          </cell>
          <cell r="C159" t="str">
            <v>Ladies</v>
          </cell>
          <cell r="D159" t="str">
            <v>Kada</v>
          </cell>
          <cell r="E159" t="str">
            <v>Jodrell</v>
          </cell>
          <cell r="F159" t="str">
            <v>PO Box 674</v>
          </cell>
          <cell r="H159" t="str">
            <v>Mingela</v>
          </cell>
          <cell r="I159" t="str">
            <v>Qld</v>
          </cell>
          <cell r="J159">
            <v>4816</v>
          </cell>
          <cell r="K159" t="e">
            <v>#N/A</v>
          </cell>
          <cell r="L159" t="str">
            <v>0437 793 004</v>
          </cell>
          <cell r="M159" t="e">
            <v>#N/A</v>
          </cell>
          <cell r="N159">
            <v>9505214</v>
          </cell>
          <cell r="P159">
            <v>44906</v>
          </cell>
          <cell r="Q159" t="e">
            <v>#N/A</v>
          </cell>
          <cell r="R159" t="str">
            <v>kaljodrell96@gmail.com</v>
          </cell>
        </row>
        <row r="160">
          <cell r="A160">
            <v>160</v>
          </cell>
          <cell r="B160" t="str">
            <v>Ando's Duckwitts</v>
          </cell>
          <cell r="C160" t="str">
            <v>Social</v>
          </cell>
          <cell r="D160" t="str">
            <v>Scott</v>
          </cell>
          <cell r="E160" t="str">
            <v>Anderson</v>
          </cell>
          <cell r="F160" t="str">
            <v>PO Box 922</v>
          </cell>
          <cell r="H160" t="str">
            <v>Charters Towers</v>
          </cell>
          <cell r="I160" t="str">
            <v>Qld</v>
          </cell>
          <cell r="J160">
            <v>4820</v>
          </cell>
          <cell r="K160" t="e">
            <v>#N/A</v>
          </cell>
          <cell r="L160" t="str">
            <v>0408 168 484</v>
          </cell>
          <cell r="M160" t="e">
            <v>#N/A</v>
          </cell>
          <cell r="N160">
            <v>9505044</v>
          </cell>
          <cell r="P160">
            <v>44899</v>
          </cell>
          <cell r="Q160" t="str">
            <v>Home Field - Golf Club</v>
          </cell>
          <cell r="R160" t="str">
            <v>scottyanderson1990@yahoo.com.au</v>
          </cell>
        </row>
        <row r="161">
          <cell r="A161">
            <v>161</v>
          </cell>
          <cell r="B161" t="str">
            <v>Balls, Beers and Bowl 5417</v>
          </cell>
          <cell r="C161" t="str">
            <v>Social</v>
          </cell>
          <cell r="D161" t="str">
            <v>Katey</v>
          </cell>
          <cell r="E161" t="str">
            <v>Loudon</v>
          </cell>
          <cell r="F161" t="str">
            <v>4 Jane Street</v>
          </cell>
          <cell r="H161" t="str">
            <v>Charters Towers</v>
          </cell>
          <cell r="I161" t="str">
            <v>Qld</v>
          </cell>
          <cell r="J161">
            <v>4820</v>
          </cell>
          <cell r="K161" t="e">
            <v>#N/A</v>
          </cell>
          <cell r="L161" t="str">
            <v>0439 782 035</v>
          </cell>
          <cell r="M161" t="e">
            <v>#N/A</v>
          </cell>
          <cell r="N161">
            <v>9505047</v>
          </cell>
          <cell r="P161">
            <v>44899</v>
          </cell>
          <cell r="Q161" t="e">
            <v>#N/A</v>
          </cell>
          <cell r="R161" t="str">
            <v>kmlitunes@hotmail.com</v>
          </cell>
        </row>
        <row r="162">
          <cell r="A162">
            <v>162</v>
          </cell>
          <cell r="B162" t="str">
            <v>Bangers and Smash</v>
          </cell>
          <cell r="C162" t="str">
            <v>Social</v>
          </cell>
          <cell r="D162" t="str">
            <v>Casey</v>
          </cell>
          <cell r="E162" t="str">
            <v>Mulligan</v>
          </cell>
          <cell r="F162" t="str">
            <v>PO Box 453</v>
          </cell>
          <cell r="H162" t="str">
            <v>Charters Towers</v>
          </cell>
          <cell r="I162" t="str">
            <v>Qld</v>
          </cell>
          <cell r="J162">
            <v>4820</v>
          </cell>
          <cell r="K162" t="e">
            <v>#N/A</v>
          </cell>
          <cell r="L162" t="str">
            <v>0407 090 980</v>
          </cell>
          <cell r="M162" t="e">
            <v>#N/A</v>
          </cell>
          <cell r="N162">
            <v>9505048</v>
          </cell>
          <cell r="P162">
            <v>44899</v>
          </cell>
          <cell r="Q162" t="e">
            <v>#N/A</v>
          </cell>
          <cell r="R162" t="str">
            <v>case.lawlor89@gmail.com</v>
          </cell>
        </row>
        <row r="163">
          <cell r="A163">
            <v>163</v>
          </cell>
          <cell r="B163" t="str">
            <v>Beers Balls &amp; Bats</v>
          </cell>
          <cell r="C163" t="str">
            <v>Social</v>
          </cell>
          <cell r="D163" t="str">
            <v>Chloe</v>
          </cell>
          <cell r="E163" t="str">
            <v>Cain</v>
          </cell>
          <cell r="F163" t="str">
            <v>PO Box 138</v>
          </cell>
          <cell r="H163" t="str">
            <v>Charters Towers</v>
          </cell>
          <cell r="I163" t="str">
            <v>Qld</v>
          </cell>
          <cell r="J163">
            <v>4820</v>
          </cell>
          <cell r="K163" t="e">
            <v>#N/A</v>
          </cell>
          <cell r="L163" t="str">
            <v>0428 218 198</v>
          </cell>
          <cell r="M163" t="e">
            <v>#N/A</v>
          </cell>
          <cell r="N163">
            <v>9505054</v>
          </cell>
          <cell r="P163">
            <v>44899</v>
          </cell>
          <cell r="Q163" t="e">
            <v>#N/A</v>
          </cell>
          <cell r="R163" t="str">
            <v>chloe.cain@y7mail.com</v>
          </cell>
        </row>
        <row r="164">
          <cell r="A164">
            <v>164</v>
          </cell>
          <cell r="B164" t="str">
            <v>Black Soil Banditz</v>
          </cell>
          <cell r="C164" t="str">
            <v>Social</v>
          </cell>
          <cell r="D164" t="str">
            <v>Holly</v>
          </cell>
          <cell r="E164" t="str">
            <v>Forster</v>
          </cell>
          <cell r="F164" t="str">
            <v>578 Wokingham Stock Rout Rd</v>
          </cell>
          <cell r="H164" t="str">
            <v>Winton</v>
          </cell>
          <cell r="I164" t="str">
            <v>Qld</v>
          </cell>
          <cell r="J164">
            <v>4735</v>
          </cell>
          <cell r="K164" t="e">
            <v>#N/A</v>
          </cell>
          <cell r="L164" t="str">
            <v>0438 267 733</v>
          </cell>
          <cell r="M164" t="e">
            <v>#N/A</v>
          </cell>
          <cell r="N164">
            <v>9505059</v>
          </cell>
          <cell r="P164">
            <v>44906</v>
          </cell>
          <cell r="Q164" t="e">
            <v>#N/A</v>
          </cell>
          <cell r="R164" t="str">
            <v>wfcattle@outlook.com</v>
          </cell>
        </row>
        <row r="165">
          <cell r="A165">
            <v>165</v>
          </cell>
          <cell r="B165" t="str">
            <v>Bowled &amp; Beautiful</v>
          </cell>
          <cell r="C165" t="str">
            <v>Social</v>
          </cell>
          <cell r="D165" t="str">
            <v>Tracy</v>
          </cell>
          <cell r="E165" t="str">
            <v>Frohloff</v>
          </cell>
          <cell r="F165" t="str">
            <v>Starbright Station</v>
          </cell>
          <cell r="H165" t="str">
            <v>Charters Towers</v>
          </cell>
          <cell r="I165" t="str">
            <v>Qld</v>
          </cell>
          <cell r="J165">
            <v>4820</v>
          </cell>
          <cell r="K165" t="e">
            <v>#N/A</v>
          </cell>
          <cell r="L165" t="str">
            <v>0458 985 512</v>
          </cell>
          <cell r="M165" t="e">
            <v>#N/A</v>
          </cell>
          <cell r="N165">
            <v>9505064</v>
          </cell>
          <cell r="P165">
            <v>44899</v>
          </cell>
          <cell r="Q165" t="e">
            <v>#N/A</v>
          </cell>
          <cell r="R165" t="str">
            <v>thfrohloff@gmail.com</v>
          </cell>
        </row>
        <row r="166">
          <cell r="A166">
            <v>166</v>
          </cell>
          <cell r="B166" t="str">
            <v>Bunch of Carnts</v>
          </cell>
          <cell r="C166" t="str">
            <v>Social</v>
          </cell>
          <cell r="D166" t="str">
            <v>Kane</v>
          </cell>
          <cell r="E166" t="str">
            <v>Germano</v>
          </cell>
          <cell r="F166" t="str">
            <v>68 Plant Street</v>
          </cell>
          <cell r="H166" t="str">
            <v>Charters Towers</v>
          </cell>
          <cell r="I166" t="str">
            <v>Qld</v>
          </cell>
          <cell r="J166">
            <v>4820</v>
          </cell>
          <cell r="K166" t="e">
            <v>#N/A</v>
          </cell>
          <cell r="L166" t="str">
            <v>0418 797 550</v>
          </cell>
          <cell r="M166" t="e">
            <v>#N/A</v>
          </cell>
          <cell r="N166">
            <v>9505070</v>
          </cell>
          <cell r="P166">
            <v>44899</v>
          </cell>
          <cell r="Q166" t="e">
            <v>#N/A</v>
          </cell>
          <cell r="R166" t="str">
            <v>dunmedoo70@gmail.com</v>
          </cell>
        </row>
        <row r="167">
          <cell r="A167">
            <v>167</v>
          </cell>
          <cell r="B167" t="str">
            <v>Carl's XI</v>
          </cell>
          <cell r="C167" t="str">
            <v>Social</v>
          </cell>
          <cell r="D167" t="str">
            <v>Carl M.</v>
          </cell>
          <cell r="E167" t="str">
            <v>Collins</v>
          </cell>
          <cell r="F167" t="str">
            <v>Leura Station</v>
          </cell>
          <cell r="G167" t="str">
            <v>3535Apis Ck Road</v>
          </cell>
          <cell r="H167" t="str">
            <v>Marlborough</v>
          </cell>
          <cell r="I167" t="str">
            <v>Qld</v>
          </cell>
          <cell r="J167">
            <v>4705</v>
          </cell>
          <cell r="K167" t="e">
            <v>#N/A</v>
          </cell>
          <cell r="L167" t="str">
            <v>0429 885 567</v>
          </cell>
          <cell r="M167" t="e">
            <v>#N/A</v>
          </cell>
          <cell r="P167">
            <v>44906</v>
          </cell>
          <cell r="Q167" t="str">
            <v>Home Field; All PM games</v>
          </cell>
          <cell r="R167" t="str">
            <v>catherinecollins424@gmail.com</v>
          </cell>
        </row>
        <row r="168">
          <cell r="A168">
            <v>168</v>
          </cell>
          <cell r="B168" t="str">
            <v>Charters Towers Country Club</v>
          </cell>
          <cell r="C168" t="str">
            <v>Social</v>
          </cell>
          <cell r="D168" t="str">
            <v>Chris</v>
          </cell>
          <cell r="E168" t="str">
            <v>Weston</v>
          </cell>
          <cell r="F168" t="str">
            <v>Lonsdale Stn</v>
          </cell>
          <cell r="H168" t="str">
            <v xml:space="preserve">Richmond </v>
          </cell>
          <cell r="I168" t="str">
            <v>Qld</v>
          </cell>
          <cell r="J168">
            <v>4822</v>
          </cell>
          <cell r="K168" t="str">
            <v>4741 8760</v>
          </cell>
          <cell r="L168" t="str">
            <v>0412 733 000</v>
          </cell>
          <cell r="M168" t="e">
            <v>#N/A</v>
          </cell>
          <cell r="N168">
            <v>9505076</v>
          </cell>
          <cell r="P168">
            <v>44899</v>
          </cell>
          <cell r="Q168" t="e">
            <v>#N/A</v>
          </cell>
          <cell r="R168" t="str">
            <v>melza_tick@bigpond.com</v>
          </cell>
        </row>
        <row r="169">
          <cell r="A169">
            <v>169</v>
          </cell>
          <cell r="B169" t="str">
            <v>CT 4X4 Club Muddy Ducks</v>
          </cell>
          <cell r="C169" t="str">
            <v>Social</v>
          </cell>
          <cell r="D169" t="str">
            <v>Ashley</v>
          </cell>
          <cell r="E169" t="str">
            <v>Blokland</v>
          </cell>
          <cell r="F169" t="str">
            <v>PO Box 1135</v>
          </cell>
          <cell r="H169" t="str">
            <v>Charters Towers</v>
          </cell>
          <cell r="I169" t="str">
            <v>Qld</v>
          </cell>
          <cell r="J169">
            <v>4820</v>
          </cell>
          <cell r="K169" t="e">
            <v>#N/A</v>
          </cell>
          <cell r="L169" t="str">
            <v>0418 290 387</v>
          </cell>
          <cell r="M169" t="e">
            <v>#N/A</v>
          </cell>
          <cell r="P169">
            <v>44899</v>
          </cell>
          <cell r="Q169" t="str">
            <v>Home Field;SunAMPlayDots Lot</v>
          </cell>
          <cell r="R169" t="str">
            <v>ct4x4club@hotmail.com</v>
          </cell>
        </row>
        <row r="170">
          <cell r="A170">
            <v>170</v>
          </cell>
          <cell r="B170" t="str">
            <v>DCL Bulls</v>
          </cell>
          <cell r="C170" t="str">
            <v>Social</v>
          </cell>
          <cell r="D170" t="str">
            <v>Keeley</v>
          </cell>
          <cell r="E170" t="str">
            <v>Edwards</v>
          </cell>
          <cell r="F170" t="str">
            <v>PO Box 393</v>
          </cell>
          <cell r="H170" t="str">
            <v>Charters Towers</v>
          </cell>
          <cell r="I170" t="str">
            <v>Qld</v>
          </cell>
          <cell r="J170">
            <v>4820</v>
          </cell>
          <cell r="K170" t="e">
            <v>#N/A</v>
          </cell>
          <cell r="L170" t="str">
            <v>0439 397 504</v>
          </cell>
          <cell r="M170" t="e">
            <v>#N/A</v>
          </cell>
          <cell r="N170">
            <v>9505086</v>
          </cell>
          <cell r="P170">
            <v>44899</v>
          </cell>
          <cell r="Q170" t="e">
            <v>#N/A</v>
          </cell>
          <cell r="R170" t="str">
            <v>keeleye@teysaust.com.au</v>
          </cell>
        </row>
        <row r="171">
          <cell r="A171">
            <v>171</v>
          </cell>
          <cell r="B171" t="str">
            <v>Dots Lot</v>
          </cell>
          <cell r="C171" t="str">
            <v>Social</v>
          </cell>
          <cell r="D171" t="str">
            <v>Cathy</v>
          </cell>
          <cell r="E171" t="str">
            <v>West</v>
          </cell>
          <cell r="F171" t="str">
            <v>PO Box 1608</v>
          </cell>
          <cell r="H171" t="str">
            <v>Charters Towers</v>
          </cell>
          <cell r="I171" t="str">
            <v>Qld</v>
          </cell>
          <cell r="J171">
            <v>4820</v>
          </cell>
          <cell r="K171" t="e">
            <v>#N/A</v>
          </cell>
          <cell r="L171" t="str">
            <v>0422 123 451</v>
          </cell>
          <cell r="M171" t="e">
            <v>#N/A</v>
          </cell>
          <cell r="N171">
            <v>9505089</v>
          </cell>
          <cell r="P171">
            <v>44906</v>
          </cell>
          <cell r="Q171" t="str">
            <v>Home field;FriPM,SatAM,SunPM; PlayMuddyDucksDay3</v>
          </cell>
          <cell r="R171" t="str">
            <v>cnc.west@bigpond.com</v>
          </cell>
        </row>
        <row r="172">
          <cell r="A172">
            <v>172</v>
          </cell>
          <cell r="B172" t="str">
            <v>Duckeyed</v>
          </cell>
          <cell r="C172" t="str">
            <v>Social</v>
          </cell>
          <cell r="D172" t="str">
            <v>Pia</v>
          </cell>
          <cell r="E172" t="str">
            <v>Taylor</v>
          </cell>
          <cell r="F172" t="str">
            <v>PO Box 852</v>
          </cell>
          <cell r="H172" t="str">
            <v>Charters Towers</v>
          </cell>
          <cell r="I172" t="str">
            <v>Qld</v>
          </cell>
          <cell r="J172">
            <v>4820</v>
          </cell>
          <cell r="K172" t="e">
            <v>#N/A</v>
          </cell>
          <cell r="L172" t="str">
            <v>0423 733 263</v>
          </cell>
          <cell r="M172" t="e">
            <v>#N/A</v>
          </cell>
          <cell r="N172">
            <v>9505092</v>
          </cell>
          <cell r="P172">
            <v>44906</v>
          </cell>
          <cell r="Q172" t="e">
            <v>#N/A</v>
          </cell>
          <cell r="R172" t="str">
            <v>pia.taylor@uqconnect.edu.au</v>
          </cell>
        </row>
        <row r="173">
          <cell r="A173">
            <v>173</v>
          </cell>
          <cell r="B173" t="str">
            <v>England</v>
          </cell>
          <cell r="C173" t="str">
            <v>Social</v>
          </cell>
          <cell r="D173" t="str">
            <v>Awaiting</v>
          </cell>
          <cell r="E173" t="str">
            <v>Form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P173">
            <v>44907</v>
          </cell>
          <cell r="Q173" t="e">
            <v>#N/A</v>
          </cell>
          <cell r="R173" t="e">
            <v>#N/A</v>
          </cell>
        </row>
        <row r="174">
          <cell r="A174">
            <v>174</v>
          </cell>
          <cell r="B174" t="str">
            <v>Fairdrink'em</v>
          </cell>
          <cell r="C174" t="str">
            <v>Social</v>
          </cell>
          <cell r="D174" t="str">
            <v>Bobbie</v>
          </cell>
          <cell r="E174" t="str">
            <v>Knudsen</v>
          </cell>
          <cell r="F174" t="str">
            <v>8 Mahoney Street</v>
          </cell>
          <cell r="H174" t="str">
            <v>Charters Towers</v>
          </cell>
          <cell r="I174" t="str">
            <v>Qld</v>
          </cell>
          <cell r="J174">
            <v>4820</v>
          </cell>
          <cell r="K174" t="e">
            <v>#N/A</v>
          </cell>
          <cell r="L174" t="str">
            <v>0474 518 363</v>
          </cell>
          <cell r="M174" t="e">
            <v>#N/A</v>
          </cell>
          <cell r="N174">
            <v>9505096</v>
          </cell>
          <cell r="P174">
            <v>44906</v>
          </cell>
          <cell r="Q174" t="e">
            <v>#N/A</v>
          </cell>
          <cell r="R174" t="str">
            <v>bobbieknudsen13@gmail.com</v>
          </cell>
        </row>
        <row r="175">
          <cell r="A175">
            <v>175</v>
          </cell>
          <cell r="B175" t="str">
            <v>Fatbats</v>
          </cell>
          <cell r="C175" t="str">
            <v>Social</v>
          </cell>
          <cell r="D175" t="str">
            <v>Jason</v>
          </cell>
          <cell r="E175" t="str">
            <v>Fitzgerald</v>
          </cell>
          <cell r="F175" t="str">
            <v>13 Riviera Circuit</v>
          </cell>
          <cell r="G175" t="str">
            <v>Kirwan</v>
          </cell>
          <cell r="H175" t="str">
            <v>Townsville</v>
          </cell>
          <cell r="I175" t="str">
            <v>Qld</v>
          </cell>
          <cell r="J175">
            <v>4820</v>
          </cell>
          <cell r="K175" t="e">
            <v>#N/A</v>
          </cell>
          <cell r="L175" t="str">
            <v>0407 909 974</v>
          </cell>
          <cell r="M175" t="str">
            <v>The Rix</v>
          </cell>
          <cell r="N175">
            <v>9505099</v>
          </cell>
          <cell r="P175">
            <v>44899</v>
          </cell>
          <cell r="Q175" t="str">
            <v>All AM games</v>
          </cell>
          <cell r="R175" t="str">
            <v>jasonf@skyreach.com.au</v>
          </cell>
        </row>
        <row r="176">
          <cell r="A176">
            <v>176</v>
          </cell>
          <cell r="B176" t="str">
            <v>Filthy Animals</v>
          </cell>
          <cell r="C176" t="str">
            <v>Social</v>
          </cell>
          <cell r="D176" t="str">
            <v>Dave</v>
          </cell>
          <cell r="E176" t="str">
            <v>Taggart</v>
          </cell>
          <cell r="F176" t="str">
            <v>PO Box 1548</v>
          </cell>
          <cell r="H176" t="str">
            <v>Aitkenvale</v>
          </cell>
          <cell r="I176" t="str">
            <v>Qld</v>
          </cell>
          <cell r="J176">
            <v>4814</v>
          </cell>
          <cell r="K176" t="e">
            <v>#N/A</v>
          </cell>
          <cell r="L176" t="str">
            <v>0428 559 989</v>
          </cell>
          <cell r="M176" t="str">
            <v>Aussie Outback Oasis</v>
          </cell>
          <cell r="P176">
            <v>44899</v>
          </cell>
          <cell r="Q176" t="e">
            <v>#N/A</v>
          </cell>
          <cell r="R176" t="str">
            <v>pump.sealing@bigpond.com</v>
          </cell>
        </row>
        <row r="177">
          <cell r="A177">
            <v>177</v>
          </cell>
          <cell r="B177" t="str">
            <v>Flashing Nips In The Slips</v>
          </cell>
          <cell r="C177" t="str">
            <v>Social</v>
          </cell>
          <cell r="D177" t="str">
            <v>Jarrod</v>
          </cell>
          <cell r="E177" t="str">
            <v>Campbell</v>
          </cell>
          <cell r="F177" t="str">
            <v>28 Rio Vista Way</v>
          </cell>
          <cell r="G177" t="str">
            <v>Kirwan</v>
          </cell>
          <cell r="H177" t="str">
            <v>Townsville</v>
          </cell>
          <cell r="I177" t="str">
            <v>Qld</v>
          </cell>
          <cell r="J177">
            <v>4817</v>
          </cell>
          <cell r="K177" t="e">
            <v>#N/A</v>
          </cell>
          <cell r="L177" t="str">
            <v>0438 540 640</v>
          </cell>
          <cell r="M177" t="e">
            <v>#N/A</v>
          </cell>
          <cell r="N177">
            <v>9505100</v>
          </cell>
          <cell r="P177">
            <v>44899</v>
          </cell>
          <cell r="Q177" t="e">
            <v>#N/A</v>
          </cell>
          <cell r="R177" t="str">
            <v>jecampbell2320@hotmail.com</v>
          </cell>
        </row>
        <row r="178">
          <cell r="A178">
            <v>178</v>
          </cell>
          <cell r="B178" t="str">
            <v>Full Pelt</v>
          </cell>
          <cell r="C178" t="str">
            <v>Social</v>
          </cell>
          <cell r="D178" t="str">
            <v>Robert</v>
          </cell>
          <cell r="E178" t="str">
            <v>Ravizza</v>
          </cell>
          <cell r="F178" t="str">
            <v>262 Queen Street</v>
          </cell>
          <cell r="H178" t="str">
            <v>Ayr</v>
          </cell>
          <cell r="I178" t="str">
            <v>Qld</v>
          </cell>
          <cell r="J178">
            <v>4807</v>
          </cell>
          <cell r="K178" t="e">
            <v>#N/A</v>
          </cell>
          <cell r="L178" t="str">
            <v>0487 442 280</v>
          </cell>
          <cell r="M178" t="e">
            <v>#N/A</v>
          </cell>
          <cell r="N178">
            <v>9505102</v>
          </cell>
          <cell r="P178">
            <v>44899</v>
          </cell>
          <cell r="Q178" t="str">
            <v>Fri AM; Sat PM; Sun AM</v>
          </cell>
          <cell r="R178" t="str">
            <v>robnkari@bigpond.com</v>
          </cell>
        </row>
        <row r="179">
          <cell r="A179">
            <v>179</v>
          </cell>
          <cell r="B179" t="str">
            <v>Great Name Pending</v>
          </cell>
          <cell r="C179" t="str">
            <v>Social</v>
          </cell>
          <cell r="D179" t="str">
            <v>Tarryn</v>
          </cell>
          <cell r="E179" t="str">
            <v>Steele</v>
          </cell>
          <cell r="F179" t="str">
            <v>PO Box 820</v>
          </cell>
          <cell r="H179" t="str">
            <v>Charters Towers</v>
          </cell>
          <cell r="I179" t="str">
            <v>Qld</v>
          </cell>
          <cell r="J179">
            <v>4820</v>
          </cell>
          <cell r="K179" t="e">
            <v>#N/A</v>
          </cell>
          <cell r="M179" t="e">
            <v>#N/A</v>
          </cell>
          <cell r="N179">
            <v>9505112</v>
          </cell>
          <cell r="P179">
            <v>44899</v>
          </cell>
          <cell r="Q179" t="e">
            <v>#N/A</v>
          </cell>
          <cell r="R179" t="str">
            <v>tsteele1005@gmail.com</v>
          </cell>
        </row>
        <row r="180">
          <cell r="A180">
            <v>180</v>
          </cell>
          <cell r="B180" t="str">
            <v>Grog Boggers</v>
          </cell>
          <cell r="C180" t="str">
            <v>Social</v>
          </cell>
          <cell r="D180" t="str">
            <v>Grog Boggers</v>
          </cell>
          <cell r="E180" t="e">
            <v>#N/A</v>
          </cell>
          <cell r="F180" t="str">
            <v>PO Box 975</v>
          </cell>
          <cell r="H180" t="str">
            <v>Charters Towers</v>
          </cell>
          <cell r="I180" t="str">
            <v>Qld</v>
          </cell>
          <cell r="J180">
            <v>4820</v>
          </cell>
          <cell r="K180" t="e">
            <v>#N/A</v>
          </cell>
          <cell r="L180" t="str">
            <v>0419 792 700</v>
          </cell>
          <cell r="M180" t="e">
            <v>#N/A</v>
          </cell>
          <cell r="N180">
            <v>9505113</v>
          </cell>
          <cell r="P180">
            <v>44899</v>
          </cell>
          <cell r="Q180" t="str">
            <v>Home Field - WattleWackers</v>
          </cell>
          <cell r="R180" t="str">
            <v>tamarah8@hotmail.com</v>
          </cell>
        </row>
        <row r="181">
          <cell r="A181">
            <v>181</v>
          </cell>
          <cell r="B181" t="str">
            <v>Hardly Hitters</v>
          </cell>
          <cell r="C181" t="str">
            <v>Social</v>
          </cell>
          <cell r="D181" t="str">
            <v>Ebbannie</v>
          </cell>
          <cell r="E181" t="str">
            <v>Wood</v>
          </cell>
          <cell r="F181" t="str">
            <v>3 Whiting St</v>
          </cell>
          <cell r="H181" t="str">
            <v>Taylors Beach</v>
          </cell>
          <cell r="I181" t="str">
            <v>Qld</v>
          </cell>
          <cell r="J181">
            <v>4850</v>
          </cell>
          <cell r="K181" t="e">
            <v>#N/A</v>
          </cell>
          <cell r="L181" t="str">
            <v>0437 784 824</v>
          </cell>
          <cell r="M181" t="str">
            <v>Charters Towers Tourist Park</v>
          </cell>
          <cell r="N181">
            <v>9505115</v>
          </cell>
          <cell r="P181">
            <v>44899</v>
          </cell>
          <cell r="Q181" t="str">
            <v>AM Game on Sunday</v>
          </cell>
          <cell r="R181" t="str">
            <v>ebbannie@gmail.com</v>
          </cell>
        </row>
        <row r="182">
          <cell r="A182">
            <v>182</v>
          </cell>
          <cell r="B182" t="str">
            <v>Hittin 6 &amp; Sinkin Piss Cricket Team</v>
          </cell>
          <cell r="C182" t="str">
            <v>Social</v>
          </cell>
          <cell r="D182" t="str">
            <v>Alyssa-Jane</v>
          </cell>
          <cell r="E182" t="str">
            <v>Nichols</v>
          </cell>
          <cell r="F182" t="str">
            <v>41 Flinders Drive</v>
          </cell>
          <cell r="H182" t="str">
            <v>Moranbah</v>
          </cell>
          <cell r="I182" t="str">
            <v>Qld</v>
          </cell>
          <cell r="J182">
            <v>4744</v>
          </cell>
          <cell r="K182" t="e">
            <v>#N/A</v>
          </cell>
          <cell r="L182" t="str">
            <v>0477 242 699</v>
          </cell>
          <cell r="M182" t="e">
            <v>#N/A</v>
          </cell>
          <cell r="N182">
            <v>9505118</v>
          </cell>
          <cell r="P182">
            <v>44899</v>
          </cell>
          <cell r="Q182" t="e">
            <v>#N/A</v>
          </cell>
          <cell r="R182" t="str">
            <v>ajnichols2002@outlook.com</v>
          </cell>
        </row>
        <row r="183">
          <cell r="A183">
            <v>183</v>
          </cell>
          <cell r="B183" t="str">
            <v>Humpty Stumpedies</v>
          </cell>
          <cell r="C183" t="str">
            <v>Social</v>
          </cell>
          <cell r="D183" t="str">
            <v xml:space="preserve">Samuel </v>
          </cell>
          <cell r="E183" t="str">
            <v>Douglass</v>
          </cell>
          <cell r="F183" t="str">
            <v>36 Callistemon Cr</v>
          </cell>
          <cell r="H183" t="str">
            <v>Bohle Plains</v>
          </cell>
          <cell r="I183" t="str">
            <v>Qld</v>
          </cell>
          <cell r="J183">
            <v>4817</v>
          </cell>
          <cell r="K183" t="e">
            <v>#N/A</v>
          </cell>
          <cell r="L183" t="str">
            <v>0487 261 091</v>
          </cell>
          <cell r="M183" t="str">
            <v>Dalrymple Tourist Van Park</v>
          </cell>
          <cell r="N183">
            <v>9505123</v>
          </cell>
          <cell r="P183">
            <v>44899</v>
          </cell>
          <cell r="Q183" t="e">
            <v>#N/A</v>
          </cell>
          <cell r="R183" t="str">
            <v>samuel.douglass26@gmail.com</v>
          </cell>
        </row>
        <row r="184">
          <cell r="A184">
            <v>184</v>
          </cell>
          <cell r="B184" t="str">
            <v>Inghamvale Housos</v>
          </cell>
          <cell r="C184" t="str">
            <v>Social</v>
          </cell>
          <cell r="D184" t="str">
            <v>Debbie</v>
          </cell>
          <cell r="E184" t="str">
            <v>Camp</v>
          </cell>
          <cell r="F184" t="str">
            <v>11 Macdonald Street</v>
          </cell>
          <cell r="H184" t="str">
            <v>Ingham</v>
          </cell>
          <cell r="I184" t="str">
            <v>Qld</v>
          </cell>
          <cell r="J184">
            <v>4850</v>
          </cell>
          <cell r="K184" t="e">
            <v>#N/A</v>
          </cell>
          <cell r="L184" t="str">
            <v>0417 626 283</v>
          </cell>
          <cell r="M184" t="str">
            <v>CWA Hall</v>
          </cell>
          <cell r="N184">
            <v>9505124</v>
          </cell>
          <cell r="P184">
            <v>44906</v>
          </cell>
          <cell r="Q184" t="str">
            <v>SunAM</v>
          </cell>
          <cell r="R184" t="str">
            <v>debcamp@optusnet.com.au</v>
          </cell>
        </row>
        <row r="185">
          <cell r="A185">
            <v>185</v>
          </cell>
          <cell r="B185" t="str">
            <v>Joe</v>
          </cell>
          <cell r="C185" t="str">
            <v>Social</v>
          </cell>
          <cell r="D185" t="str">
            <v>Kimberley</v>
          </cell>
          <cell r="E185" t="str">
            <v>Rollinson</v>
          </cell>
          <cell r="F185" t="str">
            <v>12 Coolibah Court</v>
          </cell>
          <cell r="H185" t="str">
            <v>Townsville</v>
          </cell>
          <cell r="I185" t="str">
            <v>Qld</v>
          </cell>
          <cell r="J185">
            <v>4816</v>
          </cell>
          <cell r="K185" t="e">
            <v>#N/A</v>
          </cell>
          <cell r="L185" t="str">
            <v>0438 304 240</v>
          </cell>
          <cell r="M185" t="e">
            <v>#N/A</v>
          </cell>
          <cell r="N185">
            <v>9505126</v>
          </cell>
          <cell r="P185">
            <v>44899</v>
          </cell>
          <cell r="Q185" t="str">
            <v>Home Field</v>
          </cell>
          <cell r="R185" t="str">
            <v>arollinson@bigpond.com</v>
          </cell>
        </row>
        <row r="186">
          <cell r="A186">
            <v>186</v>
          </cell>
          <cell r="B186" t="str">
            <v>Johny's Mac's XI</v>
          </cell>
          <cell r="C186" t="str">
            <v>Social</v>
          </cell>
          <cell r="D186" t="str">
            <v>Stephen</v>
          </cell>
          <cell r="E186" t="str">
            <v>MacDonald</v>
          </cell>
          <cell r="F186" t="str">
            <v>3 Malaga Street</v>
          </cell>
          <cell r="G186" t="str">
            <v>Kirwan</v>
          </cell>
          <cell r="H186" t="str">
            <v>Townsville</v>
          </cell>
          <cell r="I186" t="str">
            <v>Qld</v>
          </cell>
          <cell r="J186">
            <v>4817</v>
          </cell>
          <cell r="K186" t="e">
            <v>#N/A</v>
          </cell>
          <cell r="L186" t="str">
            <v>0417 611 828</v>
          </cell>
          <cell r="M186" t="str">
            <v>Milray Construction workshop</v>
          </cell>
          <cell r="P186">
            <v>44899</v>
          </cell>
          <cell r="Q186" t="e">
            <v>#N/A</v>
          </cell>
          <cell r="R186" t="str">
            <v>s.macdonald09@outlook.com</v>
          </cell>
        </row>
        <row r="187">
          <cell r="A187">
            <v>187</v>
          </cell>
          <cell r="B187" t="str">
            <v>Lamos 11</v>
          </cell>
          <cell r="C187" t="str">
            <v>Social</v>
          </cell>
          <cell r="D187" t="str">
            <v>Andrew</v>
          </cell>
          <cell r="E187" t="str">
            <v>Symes</v>
          </cell>
          <cell r="F187" t="str">
            <v>2 Moor Court</v>
          </cell>
          <cell r="G187" t="str">
            <v>Kelso</v>
          </cell>
          <cell r="H187" t="str">
            <v>Townsville</v>
          </cell>
          <cell r="I187" t="str">
            <v>Qld</v>
          </cell>
          <cell r="J187">
            <v>4815</v>
          </cell>
          <cell r="K187" t="e">
            <v>#N/A</v>
          </cell>
          <cell r="L187" t="str">
            <v>0408 063 211</v>
          </cell>
          <cell r="M187" t="e">
            <v>#N/A</v>
          </cell>
          <cell r="N187">
            <v>9505131</v>
          </cell>
          <cell r="P187">
            <v>44899</v>
          </cell>
          <cell r="Q187" t="str">
            <v>All AM games</v>
          </cell>
          <cell r="R187" t="str">
            <v>andrew.symes@wulguru.com</v>
          </cell>
        </row>
        <row r="188">
          <cell r="A188">
            <v>188</v>
          </cell>
          <cell r="B188" t="str">
            <v>Logistics All Sorts</v>
          </cell>
          <cell r="C188" t="str">
            <v>Social</v>
          </cell>
          <cell r="D188" t="str">
            <v>Emily</v>
          </cell>
          <cell r="E188" t="str">
            <v>Nowak</v>
          </cell>
          <cell r="F188" t="str">
            <v>BLD J2640 Clude Drive</v>
          </cell>
          <cell r="G188" t="str">
            <v>Lavarack Barracks</v>
          </cell>
          <cell r="H188" t="str">
            <v>Townsville</v>
          </cell>
          <cell r="I188" t="str">
            <v>Qld</v>
          </cell>
          <cell r="J188">
            <v>4814</v>
          </cell>
          <cell r="K188" t="str">
            <v>02 5109 5926</v>
          </cell>
          <cell r="L188" t="e">
            <v>#N/A</v>
          </cell>
          <cell r="M188" t="str">
            <v>RAAF Cadets - Airport</v>
          </cell>
          <cell r="N188">
            <v>9505132</v>
          </cell>
          <cell r="P188">
            <v>44899</v>
          </cell>
          <cell r="Q188" t="e">
            <v>#N/A</v>
          </cell>
          <cell r="R188" t="str">
            <v>emily.nowak@defence.gov.au</v>
          </cell>
        </row>
        <row r="189">
          <cell r="A189">
            <v>189</v>
          </cell>
          <cell r="B189" t="str">
            <v>Mad Hatta's</v>
          </cell>
          <cell r="C189" t="str">
            <v>Social</v>
          </cell>
          <cell r="D189" t="str">
            <v>Ted</v>
          </cell>
          <cell r="E189" t="str">
            <v>Harrington</v>
          </cell>
          <cell r="F189" t="str">
            <v>PO Box 1223</v>
          </cell>
          <cell r="H189" t="str">
            <v>Charters Towers</v>
          </cell>
          <cell r="I189" t="str">
            <v>Qld</v>
          </cell>
          <cell r="J189">
            <v>4820</v>
          </cell>
          <cell r="K189" t="e">
            <v>#N/A</v>
          </cell>
          <cell r="L189" t="str">
            <v>0408 193 005</v>
          </cell>
          <cell r="M189" t="str">
            <v>Golf Club</v>
          </cell>
          <cell r="N189">
            <v>9505133</v>
          </cell>
          <cell r="P189">
            <v>44899</v>
          </cell>
          <cell r="Q189" t="e">
            <v>#N/A</v>
          </cell>
          <cell r="R189" t="str">
            <v>ejh296@bigpond.com</v>
          </cell>
        </row>
        <row r="190">
          <cell r="A190">
            <v>190</v>
          </cell>
          <cell r="B190" t="str">
            <v>Mad Men Bad Bi*ches</v>
          </cell>
          <cell r="C190" t="str">
            <v>Social</v>
          </cell>
          <cell r="D190" t="str">
            <v>Ceelena</v>
          </cell>
          <cell r="E190" t="str">
            <v>Lawrence</v>
          </cell>
          <cell r="F190" t="str">
            <v>5 Gene Street</v>
          </cell>
          <cell r="H190" t="str">
            <v>Emerald</v>
          </cell>
          <cell r="I190" t="str">
            <v>Qld</v>
          </cell>
          <cell r="J190">
            <v>4814</v>
          </cell>
          <cell r="K190" t="e">
            <v>#N/A</v>
          </cell>
          <cell r="L190" t="str">
            <v>0476 136 141</v>
          </cell>
          <cell r="M190" t="str">
            <v>Charters Towers Tourist Park</v>
          </cell>
          <cell r="N190">
            <v>9505134</v>
          </cell>
          <cell r="P190">
            <v>44906</v>
          </cell>
          <cell r="Q190" t="e">
            <v>#N/A</v>
          </cell>
          <cell r="R190" t="str">
            <v>ceelenalawrence@gmail.com</v>
          </cell>
        </row>
        <row r="191">
          <cell r="A191">
            <v>191</v>
          </cell>
          <cell r="B191" t="str">
            <v>McGovern XI</v>
          </cell>
          <cell r="C191" t="str">
            <v>Social</v>
          </cell>
          <cell r="D191" t="str">
            <v>Eddie</v>
          </cell>
          <cell r="E191" t="str">
            <v>McGovern</v>
          </cell>
          <cell r="F191" t="str">
            <v>1 Leonardi Court</v>
          </cell>
          <cell r="G191" t="str">
            <v>Kirwan</v>
          </cell>
          <cell r="H191" t="str">
            <v>Townsville</v>
          </cell>
          <cell r="I191" t="str">
            <v>Qld</v>
          </cell>
          <cell r="J191">
            <v>4817</v>
          </cell>
          <cell r="K191" t="e">
            <v>#N/A</v>
          </cell>
          <cell r="L191" t="str">
            <v>0421 450 988</v>
          </cell>
          <cell r="M191" t="str">
            <v>Golf Club</v>
          </cell>
          <cell r="N191">
            <v>9505138</v>
          </cell>
          <cell r="P191">
            <v>44899</v>
          </cell>
          <cell r="Q191" t="str">
            <v>FriPM; SatAM; SunAM</v>
          </cell>
          <cell r="R191" t="str">
            <v>edward_mcgovern@rocketmail.com</v>
          </cell>
        </row>
        <row r="192">
          <cell r="A192">
            <v>192</v>
          </cell>
          <cell r="B192" t="str">
            <v>Not Your Average Pitches</v>
          </cell>
          <cell r="C192" t="str">
            <v>Social</v>
          </cell>
          <cell r="D192" t="str">
            <v>Cara</v>
          </cell>
          <cell r="E192" t="str">
            <v>Dryden</v>
          </cell>
          <cell r="F192" t="str">
            <v>40 Lillipilli Street</v>
          </cell>
          <cell r="G192" t="str">
            <v>Vincent</v>
          </cell>
          <cell r="H192" t="str">
            <v>Townsville</v>
          </cell>
          <cell r="I192" t="str">
            <v>Qld</v>
          </cell>
          <cell r="J192">
            <v>4814</v>
          </cell>
          <cell r="K192" t="e">
            <v>#N/A</v>
          </cell>
          <cell r="L192" t="str">
            <v>0408 820 082</v>
          </cell>
          <cell r="M192" t="e">
            <v>#N/A</v>
          </cell>
          <cell r="N192">
            <v>9505148</v>
          </cell>
          <cell r="P192">
            <v>44899</v>
          </cell>
          <cell r="Q192" t="e">
            <v>#N/A</v>
          </cell>
          <cell r="R192" t="str">
            <v>carzie246@gmail.com</v>
          </cell>
        </row>
        <row r="193">
          <cell r="A193">
            <v>193</v>
          </cell>
          <cell r="B193" t="str">
            <v>Off In Church</v>
          </cell>
          <cell r="C193" t="str">
            <v>Social</v>
          </cell>
          <cell r="D193" t="str">
            <v>Tiana</v>
          </cell>
          <cell r="E193" t="str">
            <v>Kelly</v>
          </cell>
          <cell r="F193" t="str">
            <v>Old Bombandy Station</v>
          </cell>
          <cell r="H193" t="str">
            <v>Nebo</v>
          </cell>
          <cell r="I193" t="str">
            <v>Qld</v>
          </cell>
          <cell r="J193">
            <v>4742</v>
          </cell>
          <cell r="K193" t="e">
            <v>#N/A</v>
          </cell>
          <cell r="L193" t="str">
            <v>0455 896 005</v>
          </cell>
          <cell r="M193" t="e">
            <v>#N/A</v>
          </cell>
          <cell r="N193">
            <v>9505150</v>
          </cell>
          <cell r="P193">
            <v>44899</v>
          </cell>
          <cell r="Q193" t="e">
            <v>#N/A</v>
          </cell>
          <cell r="R193" t="str">
            <v>tianakelly01@gmail.com</v>
          </cell>
        </row>
        <row r="194">
          <cell r="A194">
            <v>194</v>
          </cell>
          <cell r="B194" t="str">
            <v>One Pump Chumps</v>
          </cell>
          <cell r="C194" t="str">
            <v>Social</v>
          </cell>
          <cell r="D194" t="str">
            <v xml:space="preserve">Samuel </v>
          </cell>
          <cell r="E194" t="str">
            <v>Shadbolt</v>
          </cell>
          <cell r="F194" t="str">
            <v>8A Churchill Street</v>
          </cell>
          <cell r="H194" t="str">
            <v>Charters Towers</v>
          </cell>
          <cell r="I194" t="str">
            <v>Qld</v>
          </cell>
          <cell r="J194">
            <v>4820</v>
          </cell>
          <cell r="K194" t="e">
            <v>#N/A</v>
          </cell>
          <cell r="L194" t="str">
            <v>0417 271 692</v>
          </cell>
          <cell r="M194" t="e">
            <v>#N/A</v>
          </cell>
          <cell r="N194">
            <v>9505151</v>
          </cell>
          <cell r="P194">
            <v>44899</v>
          </cell>
          <cell r="Q194" t="e">
            <v>#N/A</v>
          </cell>
          <cell r="R194" t="str">
            <v>samuelkshadbolt@gmail.com</v>
          </cell>
        </row>
        <row r="195">
          <cell r="A195">
            <v>195</v>
          </cell>
          <cell r="B195" t="str">
            <v>Piss Ups &amp; Pass Outs</v>
          </cell>
          <cell r="C195" t="str">
            <v>Social</v>
          </cell>
          <cell r="D195" t="str">
            <v>Taylar</v>
          </cell>
          <cell r="E195" t="str">
            <v>Keioskie</v>
          </cell>
          <cell r="F195" t="str">
            <v>4 Strawberry Road</v>
          </cell>
          <cell r="G195" t="str">
            <v>Kelso</v>
          </cell>
          <cell r="H195" t="str">
            <v>Townsville</v>
          </cell>
          <cell r="I195" t="str">
            <v>Qld</v>
          </cell>
          <cell r="J195">
            <v>4815</v>
          </cell>
          <cell r="K195" t="e">
            <v>#N/A</v>
          </cell>
          <cell r="L195" t="str">
            <v>0411 813 394</v>
          </cell>
          <cell r="M195" t="e">
            <v>#N/A</v>
          </cell>
          <cell r="N195">
            <v>9505154</v>
          </cell>
          <cell r="P195">
            <v>44899</v>
          </cell>
          <cell r="Q195" t="e">
            <v>#N/A</v>
          </cell>
          <cell r="R195" t="str">
            <v>taylar.keioskie95@gmail.com</v>
          </cell>
        </row>
        <row r="196">
          <cell r="A196">
            <v>196</v>
          </cell>
          <cell r="B196" t="str">
            <v>Pubgrub Hooligans</v>
          </cell>
          <cell r="C196" t="str">
            <v>Social</v>
          </cell>
          <cell r="D196" t="str">
            <v>Troy</v>
          </cell>
          <cell r="E196" t="str">
            <v>Webley</v>
          </cell>
          <cell r="F196" t="str">
            <v>28 Lillipilli Street</v>
          </cell>
          <cell r="G196" t="str">
            <v>Vincent</v>
          </cell>
          <cell r="H196" t="str">
            <v>Townsville</v>
          </cell>
          <cell r="I196" t="str">
            <v>Qld</v>
          </cell>
          <cell r="J196">
            <v>4814</v>
          </cell>
          <cell r="K196" t="e">
            <v>#N/A</v>
          </cell>
          <cell r="L196" t="str">
            <v>0437 802 777</v>
          </cell>
          <cell r="M196" t="e">
            <v>#N/A</v>
          </cell>
          <cell r="N196">
            <v>9505158</v>
          </cell>
          <cell r="P196">
            <v>44906</v>
          </cell>
          <cell r="Q196" t="str">
            <v>All AM games</v>
          </cell>
          <cell r="R196" t="str">
            <v>troywwebley@gmail.com</v>
          </cell>
        </row>
        <row r="197">
          <cell r="A197">
            <v>197</v>
          </cell>
          <cell r="B197" t="str">
            <v>Reid River Rats</v>
          </cell>
          <cell r="C197" t="str">
            <v>Social</v>
          </cell>
          <cell r="D197" t="str">
            <v>Kate</v>
          </cell>
          <cell r="E197" t="str">
            <v>Andison</v>
          </cell>
          <cell r="F197" t="str">
            <v>PO Box 1377</v>
          </cell>
          <cell r="H197" t="str">
            <v>Charters Towers</v>
          </cell>
          <cell r="I197" t="str">
            <v>Qld</v>
          </cell>
          <cell r="J197">
            <v>4820</v>
          </cell>
          <cell r="K197" t="e">
            <v>#N/A</v>
          </cell>
          <cell r="L197" t="str">
            <v>0418 208 693</v>
          </cell>
          <cell r="M197" t="e">
            <v>#N/A</v>
          </cell>
          <cell r="N197">
            <v>9505159</v>
          </cell>
          <cell r="P197">
            <v>44899</v>
          </cell>
          <cell r="Q197" t="e">
            <v>#N/A</v>
          </cell>
          <cell r="R197" t="str">
            <v>kate@reidriverexport.com.au</v>
          </cell>
        </row>
        <row r="198">
          <cell r="A198">
            <v>198</v>
          </cell>
          <cell r="B198" t="str">
            <v>Rellies</v>
          </cell>
          <cell r="C198" t="str">
            <v>Social</v>
          </cell>
          <cell r="D198" t="str">
            <v>Shane</v>
          </cell>
          <cell r="E198" t="str">
            <v>Downes</v>
          </cell>
          <cell r="F198" t="str">
            <v>70A Phllipson Road</v>
          </cell>
          <cell r="H198" t="str">
            <v>Charters Towers</v>
          </cell>
          <cell r="I198" t="str">
            <v>Qld</v>
          </cell>
          <cell r="J198">
            <v>4820</v>
          </cell>
          <cell r="K198" t="str">
            <v>4787 8782</v>
          </cell>
          <cell r="L198" t="str">
            <v>0488 773 149</v>
          </cell>
          <cell r="M198" t="e">
            <v>#N/A</v>
          </cell>
          <cell r="N198">
            <v>9505161</v>
          </cell>
          <cell r="P198">
            <v>44899</v>
          </cell>
          <cell r="Q198" t="str">
            <v>Home Field Alcheringa</v>
          </cell>
          <cell r="R198" t="str">
            <v>shane@dtsservicecentre.com.au</v>
          </cell>
        </row>
        <row r="199">
          <cell r="A199">
            <v>199</v>
          </cell>
          <cell r="B199" t="str">
            <v>Resting Pitch Faces</v>
          </cell>
          <cell r="C199" t="str">
            <v>Social</v>
          </cell>
          <cell r="D199" t="str">
            <v>Maree</v>
          </cell>
          <cell r="E199" t="str">
            <v>Trindle</v>
          </cell>
          <cell r="F199" t="str">
            <v>PO Box 112</v>
          </cell>
          <cell r="H199" t="str">
            <v>Charters Towers</v>
          </cell>
          <cell r="I199" t="str">
            <v>Qld</v>
          </cell>
          <cell r="J199">
            <v>4820</v>
          </cell>
          <cell r="K199" t="e">
            <v>#N/A</v>
          </cell>
          <cell r="L199" t="str">
            <v>0467 273 679</v>
          </cell>
          <cell r="M199" t="e">
            <v>#N/A</v>
          </cell>
          <cell r="N199">
            <v>9505162</v>
          </cell>
          <cell r="P199">
            <v>44899</v>
          </cell>
          <cell r="Q199" t="e">
            <v>#N/A</v>
          </cell>
          <cell r="R199" t="str">
            <v>mlt-96@live.com.au</v>
          </cell>
        </row>
        <row r="200">
          <cell r="A200">
            <v>200</v>
          </cell>
          <cell r="B200" t="str">
            <v>Riverside Boys</v>
          </cell>
          <cell r="C200" t="str">
            <v>Social</v>
          </cell>
          <cell r="D200" t="str">
            <v>Kellie</v>
          </cell>
          <cell r="E200" t="str">
            <v>Lewis</v>
          </cell>
          <cell r="F200" t="str">
            <v>PO Box 689</v>
          </cell>
          <cell r="H200" t="str">
            <v>Charters Towers</v>
          </cell>
          <cell r="I200" t="str">
            <v>Qld</v>
          </cell>
          <cell r="J200">
            <v>4820</v>
          </cell>
          <cell r="K200" t="str">
            <v>4787 1494</v>
          </cell>
          <cell r="L200" t="str">
            <v>0428 971 499</v>
          </cell>
          <cell r="M200" t="e">
            <v>#N/A</v>
          </cell>
          <cell r="P200">
            <v>44899</v>
          </cell>
          <cell r="Q200" t="str">
            <v>Home Field</v>
          </cell>
          <cell r="R200" t="str">
            <v>kdobbs1@bigpond.com</v>
          </cell>
        </row>
        <row r="201">
          <cell r="A201">
            <v>201</v>
          </cell>
          <cell r="B201" t="str">
            <v>Ruff Nutz</v>
          </cell>
          <cell r="C201" t="str">
            <v>Social</v>
          </cell>
          <cell r="D201" t="str">
            <v>Christopher</v>
          </cell>
          <cell r="E201" t="str">
            <v>Rainbow</v>
          </cell>
          <cell r="F201" t="str">
            <v>12 Hutchins Street</v>
          </cell>
          <cell r="G201" t="str">
            <v>Heatley</v>
          </cell>
          <cell r="H201" t="str">
            <v>Townsville</v>
          </cell>
          <cell r="I201" t="str">
            <v>Qld</v>
          </cell>
          <cell r="J201">
            <v>4814</v>
          </cell>
          <cell r="K201" t="e">
            <v>#N/A</v>
          </cell>
          <cell r="L201" t="str">
            <v>0409 138 592</v>
          </cell>
          <cell r="M201" t="e">
            <v>#N/A</v>
          </cell>
          <cell r="N201">
            <v>9505163</v>
          </cell>
          <cell r="P201">
            <v>44899</v>
          </cell>
          <cell r="Q201" t="e">
            <v>#N/A</v>
          </cell>
          <cell r="R201" t="str">
            <v>chrisrainbow95@gmail.com</v>
          </cell>
        </row>
        <row r="202">
          <cell r="A202">
            <v>202</v>
          </cell>
          <cell r="B202" t="str">
            <v>Sandpaper Bandits</v>
          </cell>
          <cell r="C202" t="str">
            <v>Social</v>
          </cell>
          <cell r="D202" t="str">
            <v>Robbie</v>
          </cell>
          <cell r="E202" t="str">
            <v xml:space="preserve">Kirk </v>
          </cell>
          <cell r="F202" t="str">
            <v>75 Ironcove Court</v>
          </cell>
          <cell r="H202" t="str">
            <v>Jensen</v>
          </cell>
          <cell r="I202" t="str">
            <v>Qld</v>
          </cell>
          <cell r="J202">
            <v>4818</v>
          </cell>
          <cell r="K202" t="e">
            <v>#N/A</v>
          </cell>
          <cell r="L202" t="str">
            <v>0428 883 565</v>
          </cell>
          <cell r="M202" t="e">
            <v>#N/A</v>
          </cell>
          <cell r="N202">
            <v>9505166</v>
          </cell>
          <cell r="P202">
            <v>44899</v>
          </cell>
          <cell r="Q202" t="e">
            <v>#N/A</v>
          </cell>
          <cell r="R202" t="str">
            <v>robbie.kirk@outlook.com</v>
          </cell>
        </row>
        <row r="203">
          <cell r="A203">
            <v>203</v>
          </cell>
          <cell r="B203" t="str">
            <v>Scorgasms</v>
          </cell>
          <cell r="C203" t="str">
            <v>Social</v>
          </cell>
          <cell r="D203" t="str">
            <v>Lee-anne</v>
          </cell>
          <cell r="E203" t="str">
            <v>Gabbana</v>
          </cell>
          <cell r="F203" t="str">
            <v>23C Baker Street</v>
          </cell>
          <cell r="H203" t="str">
            <v>Charters Towers</v>
          </cell>
          <cell r="I203" t="str">
            <v>Qld</v>
          </cell>
          <cell r="J203">
            <v>4820</v>
          </cell>
          <cell r="K203" t="e">
            <v>#N/A</v>
          </cell>
          <cell r="L203" t="str">
            <v>0428 482 271</v>
          </cell>
          <cell r="M203" t="e">
            <v>#N/A</v>
          </cell>
          <cell r="N203">
            <v>9505168</v>
          </cell>
          <cell r="P203">
            <v>44906</v>
          </cell>
          <cell r="Q203" t="e">
            <v>#N/A</v>
          </cell>
          <cell r="R203" t="str">
            <v>chuckielee17@hotmail.com</v>
          </cell>
        </row>
        <row r="204">
          <cell r="A204">
            <v>204</v>
          </cell>
          <cell r="B204" t="str">
            <v>Shamrock Schooner Skullers</v>
          </cell>
          <cell r="C204" t="str">
            <v>Social</v>
          </cell>
          <cell r="D204" t="str">
            <v>Nasser</v>
          </cell>
          <cell r="E204" t="str">
            <v>Zamara</v>
          </cell>
          <cell r="F204" t="str">
            <v>646 Ingham Road</v>
          </cell>
          <cell r="H204" t="str">
            <v>Townsville</v>
          </cell>
          <cell r="I204" t="str">
            <v>Qld</v>
          </cell>
          <cell r="J204">
            <v>4814</v>
          </cell>
          <cell r="K204" t="e">
            <v>#N/A</v>
          </cell>
          <cell r="L204" t="str">
            <v>0499 225 178</v>
          </cell>
          <cell r="M204" t="str">
            <v>Charters Towers Motorcycle Club</v>
          </cell>
          <cell r="P204">
            <v>44899</v>
          </cell>
          <cell r="Q204" t="e">
            <v>#N/A</v>
          </cell>
          <cell r="R204" t="str">
            <v>nasserzamara@shamrockcivil.com.au</v>
          </cell>
        </row>
        <row r="205">
          <cell r="A205">
            <v>205</v>
          </cell>
          <cell r="B205" t="str">
            <v>Showuzya Cricket Team</v>
          </cell>
          <cell r="C205" t="str">
            <v>Social</v>
          </cell>
          <cell r="D205" t="str">
            <v>Mick</v>
          </cell>
          <cell r="E205" t="str">
            <v>Melvin</v>
          </cell>
          <cell r="F205" t="str">
            <v>15 Carnarvon Court</v>
          </cell>
          <cell r="H205" t="str">
            <v>Deeragun</v>
          </cell>
          <cell r="I205" t="str">
            <v>Qld</v>
          </cell>
          <cell r="J205">
            <v>4818</v>
          </cell>
          <cell r="K205" t="e">
            <v>#N/A</v>
          </cell>
          <cell r="L205" t="str">
            <v>0434 121 350</v>
          </cell>
          <cell r="M205" t="str">
            <v>Bivouac Junction</v>
          </cell>
          <cell r="N205">
            <v>9505172</v>
          </cell>
          <cell r="P205">
            <v>44899</v>
          </cell>
          <cell r="Q205" t="str">
            <v>Home Field - Bivouac; All AM games</v>
          </cell>
          <cell r="R205" t="str">
            <v>mickmelvin@bigpond.com</v>
          </cell>
        </row>
        <row r="206">
          <cell r="A206">
            <v>206</v>
          </cell>
          <cell r="B206" t="str">
            <v>Smack My Pitch Up</v>
          </cell>
          <cell r="C206" t="str">
            <v>Social</v>
          </cell>
          <cell r="D206" t="str">
            <v>Gennifer</v>
          </cell>
          <cell r="E206" t="str">
            <v>Wright</v>
          </cell>
          <cell r="F206" t="str">
            <v>15626 Gregory Dev Rd</v>
          </cell>
          <cell r="H206" t="str">
            <v>Clermont</v>
          </cell>
          <cell r="I206" t="str">
            <v>Qld</v>
          </cell>
          <cell r="J206">
            <v>4721</v>
          </cell>
          <cell r="K206" t="e">
            <v>#N/A</v>
          </cell>
          <cell r="L206" t="str">
            <v>0477 299 677</v>
          </cell>
          <cell r="M206" t="e">
            <v>#N/A</v>
          </cell>
          <cell r="N206">
            <v>9505176</v>
          </cell>
          <cell r="P206">
            <v>44899</v>
          </cell>
          <cell r="Q206" t="str">
            <v>No Home Field in 2023</v>
          </cell>
          <cell r="R206" t="str">
            <v>gennysmusic@hotmail.com</v>
          </cell>
        </row>
        <row r="207">
          <cell r="A207">
            <v>207</v>
          </cell>
          <cell r="B207" t="str">
            <v>Sons of Pitches</v>
          </cell>
          <cell r="C207" t="str">
            <v>Social</v>
          </cell>
          <cell r="D207" t="str">
            <v>Michelle</v>
          </cell>
          <cell r="E207" t="str">
            <v>Miller</v>
          </cell>
          <cell r="F207" t="str">
            <v>Blue Range Station</v>
          </cell>
          <cell r="G207" t="str">
            <v>MS2</v>
          </cell>
          <cell r="H207" t="str">
            <v>Charters Towers</v>
          </cell>
          <cell r="I207" t="str">
            <v>Qld</v>
          </cell>
          <cell r="J207">
            <v>4820</v>
          </cell>
          <cell r="K207" t="e">
            <v>#N/A</v>
          </cell>
          <cell r="L207" t="str">
            <v>0408 752 326</v>
          </cell>
          <cell r="M207" t="e">
            <v>#N/A</v>
          </cell>
          <cell r="N207">
            <v>9505177</v>
          </cell>
          <cell r="P207">
            <v>44899</v>
          </cell>
          <cell r="Q207" t="str">
            <v>Home Field Golf Club</v>
          </cell>
          <cell r="R207" t="str">
            <v>dinesmichelle27@gmail.com</v>
          </cell>
        </row>
        <row r="208">
          <cell r="A208">
            <v>208</v>
          </cell>
          <cell r="B208" t="str">
            <v>Swing Both Ways</v>
          </cell>
          <cell r="C208" t="str">
            <v>Social</v>
          </cell>
          <cell r="D208" t="str">
            <v>Nicholas</v>
          </cell>
          <cell r="E208" t="str">
            <v>Farr-Jones</v>
          </cell>
          <cell r="F208" t="str">
            <v>8 Carisbrooke Court</v>
          </cell>
          <cell r="H208" t="str">
            <v>Annandale</v>
          </cell>
          <cell r="I208" t="str">
            <v>Qld</v>
          </cell>
          <cell r="J208">
            <v>4814</v>
          </cell>
          <cell r="K208" t="e">
            <v>#N/A</v>
          </cell>
          <cell r="L208" t="str">
            <v>0439 484 771</v>
          </cell>
          <cell r="M208" t="e">
            <v>#N/A</v>
          </cell>
          <cell r="P208">
            <v>44899</v>
          </cell>
          <cell r="Q208" t="e">
            <v>#N/A</v>
          </cell>
          <cell r="R208" t="str">
            <v>nickfj14@gmail.com</v>
          </cell>
        </row>
        <row r="209">
          <cell r="A209">
            <v>209</v>
          </cell>
          <cell r="B209" t="str">
            <v>TCG Piss Wrecks</v>
          </cell>
          <cell r="C209" t="str">
            <v>Social</v>
          </cell>
          <cell r="D209" t="str">
            <v>Cheree</v>
          </cell>
          <cell r="E209" t="str">
            <v>Gartlan</v>
          </cell>
          <cell r="F209" t="str">
            <v>170 Pryors Road</v>
          </cell>
          <cell r="H209" t="str">
            <v>Charters Towers</v>
          </cell>
          <cell r="I209" t="str">
            <v>Qld</v>
          </cell>
          <cell r="J209">
            <v>4820</v>
          </cell>
          <cell r="K209" t="e">
            <v>#N/A</v>
          </cell>
          <cell r="L209" t="str">
            <v>0427 140 993</v>
          </cell>
          <cell r="M209" t="e">
            <v>#N/A</v>
          </cell>
          <cell r="N209">
            <v>9505183</v>
          </cell>
          <cell r="P209">
            <v>44906</v>
          </cell>
          <cell r="Q209" t="str">
            <v>Home field 65</v>
          </cell>
          <cell r="R209" t="str">
            <v>cheree.walsh93@hotmail.com</v>
          </cell>
        </row>
        <row r="210">
          <cell r="A210">
            <v>210</v>
          </cell>
          <cell r="B210" t="str">
            <v>Tequila Sheilas</v>
          </cell>
          <cell r="C210" t="str">
            <v>Social</v>
          </cell>
          <cell r="D210" t="str">
            <v>Hughina</v>
          </cell>
          <cell r="E210" t="str">
            <v>Tindall</v>
          </cell>
          <cell r="F210" t="str">
            <v>26A Prior Street</v>
          </cell>
          <cell r="H210" t="str">
            <v>Charters Towers</v>
          </cell>
          <cell r="I210" t="str">
            <v>Qld</v>
          </cell>
          <cell r="J210">
            <v>4820</v>
          </cell>
          <cell r="K210" t="e">
            <v>#N/A</v>
          </cell>
          <cell r="L210" t="str">
            <v>0427 823 349</v>
          </cell>
          <cell r="M210" t="e">
            <v>#N/A</v>
          </cell>
          <cell r="N210">
            <v>9505185</v>
          </cell>
          <cell r="P210">
            <v>44899</v>
          </cell>
          <cell r="Q210" t="e">
            <v>#N/A</v>
          </cell>
          <cell r="R210" t="str">
            <v>hughina.tindall@gmail.com</v>
          </cell>
        </row>
        <row r="211">
          <cell r="A211">
            <v>211</v>
          </cell>
          <cell r="B211" t="str">
            <v>The Claytons</v>
          </cell>
          <cell r="C211" t="str">
            <v>Social</v>
          </cell>
          <cell r="D211" t="str">
            <v>Ann</v>
          </cell>
          <cell r="E211" t="str">
            <v>Stone</v>
          </cell>
          <cell r="F211" t="str">
            <v>PO Box 1126</v>
          </cell>
          <cell r="H211" t="str">
            <v>Charters Towers</v>
          </cell>
          <cell r="I211" t="str">
            <v>Qld</v>
          </cell>
          <cell r="J211">
            <v>4820</v>
          </cell>
          <cell r="K211" t="e">
            <v>#N/A</v>
          </cell>
          <cell r="L211" t="str">
            <v>0407 383 244</v>
          </cell>
          <cell r="M211" t="e">
            <v>#N/A</v>
          </cell>
          <cell r="P211">
            <v>44899</v>
          </cell>
          <cell r="Q211" t="str">
            <v>Home Field - Athletics</v>
          </cell>
          <cell r="R211" t="str">
            <v>kathleenann@bigpond.com</v>
          </cell>
        </row>
        <row r="212">
          <cell r="A212">
            <v>212</v>
          </cell>
          <cell r="B212" t="str">
            <v>Thorley's Troopers</v>
          </cell>
          <cell r="C212" t="str">
            <v>Social</v>
          </cell>
          <cell r="D212" t="str">
            <v>Scott</v>
          </cell>
          <cell r="E212" t="str">
            <v>Thorley</v>
          </cell>
          <cell r="F212" t="str">
            <v>5 Gladstone Road</v>
          </cell>
          <cell r="H212" t="str">
            <v>Charters Towers</v>
          </cell>
          <cell r="I212" t="str">
            <v>Qld</v>
          </cell>
          <cell r="J212">
            <v>4820</v>
          </cell>
          <cell r="K212" t="e">
            <v>#N/A</v>
          </cell>
          <cell r="L212" t="str">
            <v>0409 844 161</v>
          </cell>
          <cell r="M212" t="e">
            <v>#N/A</v>
          </cell>
          <cell r="N212">
            <v>9505192</v>
          </cell>
          <cell r="P212">
            <v>44899</v>
          </cell>
          <cell r="Q212" t="e">
            <v>#N/A</v>
          </cell>
          <cell r="R212" t="str">
            <v>scottthorley11@gmail.com</v>
          </cell>
        </row>
        <row r="213">
          <cell r="A213">
            <v>213</v>
          </cell>
          <cell r="B213" t="str">
            <v>Throbbing Gristles</v>
          </cell>
          <cell r="C213" t="str">
            <v>Social</v>
          </cell>
          <cell r="D213" t="str">
            <v>Nicandro</v>
          </cell>
          <cell r="E213" t="str">
            <v>Robins</v>
          </cell>
          <cell r="F213" t="str">
            <v>PO Box 755</v>
          </cell>
          <cell r="H213" t="str">
            <v>Derragun</v>
          </cell>
          <cell r="I213" t="str">
            <v>Qld</v>
          </cell>
          <cell r="J213">
            <v>4818</v>
          </cell>
          <cell r="K213" t="e">
            <v>#N/A</v>
          </cell>
          <cell r="L213" t="str">
            <v>0418 794 595</v>
          </cell>
          <cell r="M213" t="e">
            <v>#N/A</v>
          </cell>
          <cell r="P213">
            <v>44899</v>
          </cell>
          <cell r="Q213" t="str">
            <v>Fri PM; Sun AM</v>
          </cell>
          <cell r="R213" t="str">
            <v>simba4futsal@yahoo.com.au</v>
          </cell>
        </row>
        <row r="214">
          <cell r="A214">
            <v>214</v>
          </cell>
          <cell r="B214" t="str">
            <v>Tinnies &amp; Beer</v>
          </cell>
          <cell r="C214" t="str">
            <v>Social</v>
          </cell>
          <cell r="D214" t="str">
            <v>Paul</v>
          </cell>
          <cell r="E214" t="str">
            <v>McEvoy</v>
          </cell>
          <cell r="F214" t="str">
            <v>Lancewood Station</v>
          </cell>
          <cell r="G214" t="str">
            <v>MS 913</v>
          </cell>
          <cell r="H214" t="str">
            <v>Charters Towers</v>
          </cell>
          <cell r="I214" t="str">
            <v>Qld</v>
          </cell>
          <cell r="J214">
            <v>4820</v>
          </cell>
          <cell r="K214" t="e">
            <v>#N/A</v>
          </cell>
          <cell r="L214" t="str">
            <v>0458 158 857</v>
          </cell>
          <cell r="M214" t="e">
            <v>#N/A</v>
          </cell>
          <cell r="N214">
            <v>9505195</v>
          </cell>
          <cell r="P214">
            <v>44899</v>
          </cell>
          <cell r="Q214" t="e">
            <v>#N/A</v>
          </cell>
          <cell r="R214" t="str">
            <v>mcevoymade@hotmail.com</v>
          </cell>
        </row>
        <row r="215">
          <cell r="A215">
            <v>215</v>
          </cell>
          <cell r="B215" t="str">
            <v>Tridanjy Troglodytes</v>
          </cell>
          <cell r="C215" t="str">
            <v>Social</v>
          </cell>
          <cell r="D215" t="str">
            <v xml:space="preserve">Patricia </v>
          </cell>
          <cell r="E215" t="str">
            <v>Ormonde</v>
          </cell>
          <cell r="F215" t="str">
            <v>PO Box 1115</v>
          </cell>
          <cell r="H215" t="str">
            <v>Charters Towers</v>
          </cell>
          <cell r="I215" t="str">
            <v>Qld</v>
          </cell>
          <cell r="J215">
            <v>4820</v>
          </cell>
          <cell r="K215" t="e">
            <v>#N/A</v>
          </cell>
          <cell r="L215" t="str">
            <v>0429 969 239</v>
          </cell>
          <cell r="M215" t="e">
            <v>#N/A</v>
          </cell>
          <cell r="N215">
            <v>9505200</v>
          </cell>
          <cell r="P215">
            <v>44906</v>
          </cell>
          <cell r="Q215" t="str">
            <v>Home field; SatAM;SunAM</v>
          </cell>
          <cell r="R215" t="str">
            <v>pormonde1@bigpond.com</v>
          </cell>
        </row>
        <row r="216">
          <cell r="A216">
            <v>216</v>
          </cell>
          <cell r="B216" t="str">
            <v>Tuggers</v>
          </cell>
          <cell r="C216" t="str">
            <v>Social</v>
          </cell>
          <cell r="D216" t="str">
            <v>Jay</v>
          </cell>
          <cell r="E216" t="str">
            <v>Paterson</v>
          </cell>
          <cell r="F216" t="str">
            <v>6 Berryman Lane</v>
          </cell>
          <cell r="H216" t="str">
            <v>Charters Towers</v>
          </cell>
          <cell r="I216" t="str">
            <v>Qld</v>
          </cell>
          <cell r="J216">
            <v>4820</v>
          </cell>
          <cell r="K216" t="e">
            <v>#N/A</v>
          </cell>
          <cell r="L216" t="str">
            <v>0409 487 064</v>
          </cell>
          <cell r="M216" t="e">
            <v>#N/A</v>
          </cell>
          <cell r="N216">
            <v>9505201</v>
          </cell>
          <cell r="P216">
            <v>44899</v>
          </cell>
          <cell r="Q216" t="str">
            <v>Home Field-Taipans</v>
          </cell>
          <cell r="R216" t="str">
            <v>paterson71@dodo.com.au</v>
          </cell>
        </row>
        <row r="217">
          <cell r="A217">
            <v>217</v>
          </cell>
          <cell r="B217" t="str">
            <v>Wasted Potential</v>
          </cell>
          <cell r="C217" t="str">
            <v>Social</v>
          </cell>
          <cell r="D217" t="str">
            <v>Billie</v>
          </cell>
          <cell r="E217" t="str">
            <v>Scott</v>
          </cell>
          <cell r="F217" t="str">
            <v>PO Box 72</v>
          </cell>
          <cell r="H217" t="str">
            <v>Charters Towers</v>
          </cell>
          <cell r="I217" t="str">
            <v>Qld</v>
          </cell>
          <cell r="J217">
            <v>4820</v>
          </cell>
          <cell r="K217" t="e">
            <v>#N/A</v>
          </cell>
          <cell r="L217" t="str">
            <v>0413 392 959</v>
          </cell>
          <cell r="M217" t="e">
            <v>#N/A</v>
          </cell>
          <cell r="N217">
            <v>9505207</v>
          </cell>
          <cell r="P217">
            <v>44899</v>
          </cell>
          <cell r="Q217" t="e">
            <v>#N/A</v>
          </cell>
          <cell r="R217" t="str">
            <v>billieshayescott@gmail.com</v>
          </cell>
        </row>
        <row r="218">
          <cell r="A218">
            <v>218</v>
          </cell>
          <cell r="B218" t="str">
            <v>Wattle Wackers</v>
          </cell>
          <cell r="C218" t="str">
            <v>Social</v>
          </cell>
          <cell r="D218" t="str">
            <v>Kate</v>
          </cell>
          <cell r="E218" t="str">
            <v>Hodgetts</v>
          </cell>
          <cell r="F218" t="str">
            <v>PO Box 1771</v>
          </cell>
          <cell r="H218" t="str">
            <v>Charters Towers</v>
          </cell>
          <cell r="I218" t="str">
            <v>Qld</v>
          </cell>
          <cell r="J218">
            <v>4820</v>
          </cell>
          <cell r="K218" t="e">
            <v>#N/A</v>
          </cell>
          <cell r="L218" t="str">
            <v>0415 799 617</v>
          </cell>
          <cell r="M218" t="e">
            <v>#N/A</v>
          </cell>
          <cell r="N218">
            <v>9505209</v>
          </cell>
          <cell r="P218">
            <v>44899</v>
          </cell>
          <cell r="Q218" t="str">
            <v>Fri&amp;SatAM; Sun play Grogboggers; Home field</v>
          </cell>
          <cell r="R218" t="str">
            <v>caosk27@outllook.com</v>
          </cell>
        </row>
        <row r="219">
          <cell r="A219">
            <v>219</v>
          </cell>
          <cell r="B219" t="str">
            <v>Win or Booze</v>
          </cell>
          <cell r="C219" t="str">
            <v>Social</v>
          </cell>
          <cell r="D219" t="str">
            <v>Sarah</v>
          </cell>
          <cell r="E219" t="str">
            <v>Way</v>
          </cell>
          <cell r="F219" t="str">
            <v>68 Blackrock Road</v>
          </cell>
          <cell r="H219" t="str">
            <v>Ingham</v>
          </cell>
          <cell r="I219" t="str">
            <v>Qld</v>
          </cell>
          <cell r="J219">
            <v>4850</v>
          </cell>
          <cell r="K219" t="e">
            <v>#N/A</v>
          </cell>
          <cell r="L219" t="str">
            <v>0438 560 103</v>
          </cell>
          <cell r="M219" t="str">
            <v>Charters Towers Tourist Park</v>
          </cell>
          <cell r="N219">
            <v>9505215</v>
          </cell>
          <cell r="P219">
            <v>44899</v>
          </cell>
          <cell r="Q219" t="e">
            <v>#N/A</v>
          </cell>
          <cell r="R219" t="str">
            <v>sarah1.j@bigpond.com</v>
          </cell>
        </row>
        <row r="220">
          <cell r="A220">
            <v>220</v>
          </cell>
          <cell r="B220" t="str">
            <v>Winey Pitches</v>
          </cell>
          <cell r="C220" t="str">
            <v>Social</v>
          </cell>
          <cell r="D220" t="str">
            <v>Melanie</v>
          </cell>
          <cell r="E220" t="str">
            <v>Walker</v>
          </cell>
          <cell r="F220" t="str">
            <v>PO Box 1046</v>
          </cell>
          <cell r="H220" t="str">
            <v>Charters Towers</v>
          </cell>
          <cell r="I220" t="str">
            <v>Qld</v>
          </cell>
          <cell r="J220">
            <v>4820</v>
          </cell>
          <cell r="K220" t="e">
            <v>#N/A</v>
          </cell>
          <cell r="L220" t="str">
            <v>0437 871 323</v>
          </cell>
          <cell r="M220" t="e">
            <v>#N/A</v>
          </cell>
          <cell r="P220">
            <v>44906</v>
          </cell>
          <cell r="Q220" t="str">
            <v>Home Field; Amgames; Nolocalteams</v>
          </cell>
          <cell r="R220" t="str">
            <v>glenmel08@bigpond.com</v>
          </cell>
        </row>
        <row r="221">
          <cell r="A221">
            <v>221</v>
          </cell>
          <cell r="B221" t="str">
            <v>Wulguru Steel Weekenders</v>
          </cell>
          <cell r="C221" t="str">
            <v>Social</v>
          </cell>
          <cell r="D221" t="str">
            <v>Wayne</v>
          </cell>
          <cell r="E221" t="str">
            <v>Landrigan</v>
          </cell>
          <cell r="F221" t="str">
            <v>352 Stuart Drive</v>
          </cell>
          <cell r="H221" t="str">
            <v>Townsville</v>
          </cell>
          <cell r="I221" t="str">
            <v>Qld</v>
          </cell>
          <cell r="J221">
            <v>4811</v>
          </cell>
          <cell r="K221" t="e">
            <v>#N/A</v>
          </cell>
          <cell r="L221" t="str">
            <v>0411 072 433</v>
          </cell>
          <cell r="M221" t="str">
            <v>Bivouac Junction</v>
          </cell>
          <cell r="N221">
            <v>9505217</v>
          </cell>
          <cell r="P221">
            <v>44906</v>
          </cell>
          <cell r="Q221" t="e">
            <v>#N/A</v>
          </cell>
          <cell r="R221" t="str">
            <v>wayne.landrigan@wulguru.com</v>
          </cell>
        </row>
        <row r="222">
          <cell r="A222">
            <v>222</v>
          </cell>
          <cell r="B222" t="str">
            <v>Hit 'N' Split</v>
          </cell>
          <cell r="C222" t="str">
            <v>B2</v>
          </cell>
          <cell r="D222" t="str">
            <v>Awaiting</v>
          </cell>
          <cell r="E222" t="str">
            <v>Form</v>
          </cell>
          <cell r="F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P222">
            <v>44911</v>
          </cell>
          <cell r="Q222" t="e">
            <v>#N/A</v>
          </cell>
          <cell r="R222" t="e">
            <v>#N/A</v>
          </cell>
        </row>
        <row r="223">
          <cell r="A223">
            <v>223</v>
          </cell>
          <cell r="B223" t="str">
            <v>Laidback XI</v>
          </cell>
          <cell r="C223" t="str">
            <v>B2</v>
          </cell>
          <cell r="D223" t="str">
            <v xml:space="preserve">Awaiting </v>
          </cell>
          <cell r="E223" t="str">
            <v>Form</v>
          </cell>
          <cell r="F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P223">
            <v>44911</v>
          </cell>
          <cell r="Q223" t="e">
            <v>#N/A</v>
          </cell>
          <cell r="R223" t="e">
            <v>#N/A</v>
          </cell>
        </row>
        <row r="224">
          <cell r="A224">
            <v>224</v>
          </cell>
          <cell r="B224" t="str">
            <v>Bourke's Balls Deep</v>
          </cell>
          <cell r="C224" t="str">
            <v>B2</v>
          </cell>
          <cell r="D224" t="str">
            <v>Rob</v>
          </cell>
          <cell r="E224" t="str">
            <v>Walker</v>
          </cell>
          <cell r="F224" t="str">
            <v>63 James Muscat Drive</v>
          </cell>
          <cell r="H224" t="str">
            <v>Walkerston</v>
          </cell>
          <cell r="I224" t="str">
            <v>Qld</v>
          </cell>
          <cell r="J224">
            <v>4751</v>
          </cell>
          <cell r="K224" t="e">
            <v>#N/A</v>
          </cell>
          <cell r="L224" t="str">
            <v>0417 628 852</v>
          </cell>
          <cell r="M224" t="str">
            <v>Charters Towers Tourist Park</v>
          </cell>
          <cell r="N224">
            <v>9505063</v>
          </cell>
          <cell r="P224">
            <v>44914</v>
          </cell>
          <cell r="Q224" t="str">
            <v>All AM games</v>
          </cell>
          <cell r="R224" t="str">
            <v>rob_28@live.com.au</v>
          </cell>
        </row>
        <row r="225">
          <cell r="A225">
            <v>225</v>
          </cell>
          <cell r="B225" t="str">
            <v>Sticky Wickets</v>
          </cell>
          <cell r="C225" t="str">
            <v>B2</v>
          </cell>
          <cell r="D225" t="str">
            <v>Sarah</v>
          </cell>
          <cell r="E225" t="str">
            <v>Keenan</v>
          </cell>
          <cell r="F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Q225" t="e">
            <v>#N/A</v>
          </cell>
          <cell r="R225" t="e">
            <v>#N/A</v>
          </cell>
        </row>
        <row r="226">
          <cell r="A226">
            <v>226</v>
          </cell>
          <cell r="B226" t="str">
            <v>Dead Set Ball Tearers</v>
          </cell>
          <cell r="C226" t="str">
            <v>B2</v>
          </cell>
          <cell r="D226" t="str">
            <v>Ian</v>
          </cell>
          <cell r="E226" t="str">
            <v>Murray</v>
          </cell>
          <cell r="F226" t="str">
            <v>PO Box 2470</v>
          </cell>
          <cell r="H226" t="str">
            <v>Idalia</v>
          </cell>
          <cell r="I226" t="str">
            <v>Qld</v>
          </cell>
          <cell r="J226">
            <v>4816</v>
          </cell>
          <cell r="K226" t="e">
            <v>#N/A</v>
          </cell>
          <cell r="L226" t="str">
            <v>0428 393 293</v>
          </cell>
          <cell r="M226" t="str">
            <v>School of Distance Education</v>
          </cell>
          <cell r="P226">
            <v>44917</v>
          </cell>
          <cell r="Q226" t="str">
            <v>Fri PM; Sun AM</v>
          </cell>
          <cell r="R226" t="str">
            <v>ian@brokemeglass.com.au</v>
          </cell>
        </row>
        <row r="227">
          <cell r="A227">
            <v>227</v>
          </cell>
          <cell r="B227" t="str">
            <v>The North Cleveland Steamers XI</v>
          </cell>
          <cell r="C227" t="str">
            <v>B2</v>
          </cell>
          <cell r="D227" t="str">
            <v xml:space="preserve">Awaiting </v>
          </cell>
          <cell r="E227" t="str">
            <v xml:space="preserve">Form </v>
          </cell>
          <cell r="F227" t="str">
            <v>1/5 The Esplanade</v>
          </cell>
          <cell r="H227" t="str">
            <v>Townsville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Q227" t="e">
            <v>#N/A</v>
          </cell>
          <cell r="R227" t="e">
            <v>#N/A</v>
          </cell>
        </row>
        <row r="228">
          <cell r="A228">
            <v>228</v>
          </cell>
          <cell r="B228" t="str">
            <v>The Wilderbeasts</v>
          </cell>
          <cell r="C228" t="str">
            <v>B2</v>
          </cell>
          <cell r="D228" t="str">
            <v>Riley</v>
          </cell>
          <cell r="E228" t="str">
            <v>Candy</v>
          </cell>
          <cell r="F228" t="str">
            <v>9A Oliver Street</v>
          </cell>
          <cell r="H228" t="str">
            <v>Charters Towers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Q228" t="e">
            <v>#N/A</v>
          </cell>
          <cell r="R228" t="e">
            <v>#N/A</v>
          </cell>
        </row>
        <row r="229">
          <cell r="A229">
            <v>229</v>
          </cell>
          <cell r="B229" t="str">
            <v>Wreck Em XI</v>
          </cell>
          <cell r="C229" t="str">
            <v>B2</v>
          </cell>
          <cell r="D229" t="str">
            <v>Tyrone</v>
          </cell>
          <cell r="E229" t="str">
            <v>Fielder</v>
          </cell>
          <cell r="F229" t="str">
            <v>5 King Street</v>
          </cell>
          <cell r="H229" t="str">
            <v>Charters Towers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Q229" t="e">
            <v>#N/A</v>
          </cell>
          <cell r="R229" t="e">
            <v>#N/A</v>
          </cell>
        </row>
        <row r="230">
          <cell r="A230">
            <v>230</v>
          </cell>
          <cell r="B230" t="str">
            <v>Mossman Googlies</v>
          </cell>
          <cell r="C230" t="str">
            <v>B1</v>
          </cell>
          <cell r="D230" t="str">
            <v>Antonino</v>
          </cell>
          <cell r="E230" t="str">
            <v>Zammataro</v>
          </cell>
          <cell r="F230" t="str">
            <v>PO Box 107</v>
          </cell>
          <cell r="H230" t="str">
            <v>Mossman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Q230" t="e">
            <v>#N/A</v>
          </cell>
          <cell r="R230" t="e">
            <v>#N/A</v>
          </cell>
        </row>
        <row r="231">
          <cell r="C231" t="e">
            <v>#N/A</v>
          </cell>
          <cell r="D231" t="e">
            <v>#N/A</v>
          </cell>
          <cell r="E231" t="e">
            <v>#N/A</v>
          </cell>
          <cell r="F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Q231" t="e">
            <v>#N/A</v>
          </cell>
          <cell r="R231" t="e">
            <v>#N/A</v>
          </cell>
        </row>
        <row r="232">
          <cell r="C232" t="e">
            <v>#N/A</v>
          </cell>
          <cell r="D232" t="e">
            <v>#N/A</v>
          </cell>
          <cell r="E232" t="e">
            <v>#N/A</v>
          </cell>
          <cell r="F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Q232" t="e">
            <v>#N/A</v>
          </cell>
          <cell r="R232" t="e">
            <v>#N/A</v>
          </cell>
        </row>
        <row r="233">
          <cell r="C233" t="e">
            <v>#N/A</v>
          </cell>
          <cell r="D233" t="e">
            <v>#N/A</v>
          </cell>
          <cell r="E233" t="e">
            <v>#N/A</v>
          </cell>
          <cell r="F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Q233" t="e">
            <v>#N/A</v>
          </cell>
          <cell r="R233" t="e">
            <v>#N/A</v>
          </cell>
        </row>
        <row r="234">
          <cell r="C234" t="e">
            <v>#N/A</v>
          </cell>
          <cell r="D234" t="e">
            <v>#N/A</v>
          </cell>
          <cell r="E234" t="e">
            <v>#N/A</v>
          </cell>
          <cell r="F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Q234" t="e">
            <v>#N/A</v>
          </cell>
          <cell r="R234" t="e">
            <v>#N/A</v>
          </cell>
        </row>
        <row r="235">
          <cell r="C235" t="e">
            <v>#N/A</v>
          </cell>
          <cell r="D235" t="e">
            <v>#N/A</v>
          </cell>
          <cell r="E235" t="e">
            <v>#N/A</v>
          </cell>
          <cell r="F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Q235" t="e">
            <v>#N/A</v>
          </cell>
          <cell r="R235" t="e">
            <v>#N/A</v>
          </cell>
        </row>
        <row r="236">
          <cell r="C236" t="e">
            <v>#N/A</v>
          </cell>
          <cell r="D236" t="e">
            <v>#N/A</v>
          </cell>
          <cell r="E236" t="e">
            <v>#N/A</v>
          </cell>
          <cell r="F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Q236" t="e">
            <v>#N/A</v>
          </cell>
          <cell r="R236" t="e">
            <v>#N/A</v>
          </cell>
        </row>
        <row r="237">
          <cell r="C237" t="e">
            <v>#N/A</v>
          </cell>
          <cell r="D237" t="e">
            <v>#N/A</v>
          </cell>
          <cell r="E237" t="e">
            <v>#N/A</v>
          </cell>
          <cell r="F237" t="e">
            <v>#N/A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Q237" t="e">
            <v>#N/A</v>
          </cell>
          <cell r="R237" t="e">
            <v>#N/A</v>
          </cell>
        </row>
        <row r="238">
          <cell r="C238" t="e">
            <v>#N/A</v>
          </cell>
          <cell r="D238" t="e">
            <v>#N/A</v>
          </cell>
          <cell r="E238" t="e">
            <v>#N/A</v>
          </cell>
          <cell r="F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Q238" t="e">
            <v>#N/A</v>
          </cell>
          <cell r="R238" t="e">
            <v>#N/A</v>
          </cell>
        </row>
        <row r="239">
          <cell r="C239" t="e">
            <v>#N/A</v>
          </cell>
          <cell r="D239" t="e">
            <v>#N/A</v>
          </cell>
          <cell r="E239" t="e">
            <v>#N/A</v>
          </cell>
          <cell r="F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K239" t="e">
            <v>#N/A</v>
          </cell>
          <cell r="L239" t="e">
            <v>#N/A</v>
          </cell>
          <cell r="M239" t="e">
            <v>#N/A</v>
          </cell>
          <cell r="Q239" t="e">
            <v>#N/A</v>
          </cell>
          <cell r="R239" t="e">
            <v>#N/A</v>
          </cell>
        </row>
        <row r="240">
          <cell r="C240" t="e">
            <v>#N/A</v>
          </cell>
          <cell r="D240" t="e">
            <v>#N/A</v>
          </cell>
          <cell r="E240" t="e">
            <v>#N/A</v>
          </cell>
          <cell r="F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Q240" t="e">
            <v>#N/A</v>
          </cell>
          <cell r="R240" t="e">
            <v>#N/A</v>
          </cell>
        </row>
        <row r="241">
          <cell r="C241" t="e">
            <v>#N/A</v>
          </cell>
          <cell r="D241" t="e">
            <v>#N/A</v>
          </cell>
          <cell r="E241" t="e">
            <v>#N/A</v>
          </cell>
          <cell r="F241" t="e">
            <v>#N/A</v>
          </cell>
          <cell r="H241" t="e">
            <v>#N/A</v>
          </cell>
          <cell r="I241" t="e">
            <v>#N/A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Q241" t="e">
            <v>#N/A</v>
          </cell>
          <cell r="R241" t="e">
            <v>#N/A</v>
          </cell>
        </row>
        <row r="242">
          <cell r="C242" t="e">
            <v>#N/A</v>
          </cell>
          <cell r="D242" t="e">
            <v>#N/A</v>
          </cell>
          <cell r="E242" t="e">
            <v>#N/A</v>
          </cell>
          <cell r="F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Q242" t="e">
            <v>#N/A</v>
          </cell>
          <cell r="R242" t="e">
            <v>#N/A</v>
          </cell>
        </row>
        <row r="243">
          <cell r="C243" t="e">
            <v>#N/A</v>
          </cell>
          <cell r="D243" t="e">
            <v>#N/A</v>
          </cell>
          <cell r="E243" t="e">
            <v>#N/A</v>
          </cell>
          <cell r="F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Q243" t="e">
            <v>#N/A</v>
          </cell>
          <cell r="R243" t="e">
            <v>#N/A</v>
          </cell>
        </row>
        <row r="244">
          <cell r="C244" t="e">
            <v>#N/A</v>
          </cell>
          <cell r="D244" t="e">
            <v>#N/A</v>
          </cell>
          <cell r="E244" t="e">
            <v>#N/A</v>
          </cell>
          <cell r="F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Q244" t="e">
            <v>#N/A</v>
          </cell>
          <cell r="R244" t="e">
            <v>#N/A</v>
          </cell>
        </row>
        <row r="245">
          <cell r="C245" t="e">
            <v>#N/A</v>
          </cell>
          <cell r="D245" t="e">
            <v>#N/A</v>
          </cell>
          <cell r="E245" t="e">
            <v>#N/A</v>
          </cell>
          <cell r="F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Q245" t="e">
            <v>#N/A</v>
          </cell>
          <cell r="R245" t="e">
            <v>#N/A</v>
          </cell>
        </row>
        <row r="246">
          <cell r="C246" t="e">
            <v>#N/A</v>
          </cell>
          <cell r="D246" t="e">
            <v>#N/A</v>
          </cell>
          <cell r="E246" t="e">
            <v>#N/A</v>
          </cell>
          <cell r="F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Q246" t="e">
            <v>#N/A</v>
          </cell>
          <cell r="R246" t="e">
            <v>#N/A</v>
          </cell>
        </row>
        <row r="247">
          <cell r="C247" t="e">
            <v>#N/A</v>
          </cell>
          <cell r="D247" t="e">
            <v>#N/A</v>
          </cell>
          <cell r="E247" t="e">
            <v>#N/A</v>
          </cell>
          <cell r="F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e">
            <v>#N/A</v>
          </cell>
          <cell r="L247" t="e">
            <v>#N/A</v>
          </cell>
          <cell r="M247" t="e">
            <v>#N/A</v>
          </cell>
          <cell r="Q247" t="e">
            <v>#N/A</v>
          </cell>
          <cell r="R247" t="e">
            <v>#N/A</v>
          </cell>
        </row>
        <row r="248">
          <cell r="C248" t="e">
            <v>#N/A</v>
          </cell>
          <cell r="D248" t="e">
            <v>#N/A</v>
          </cell>
          <cell r="E248" t="e">
            <v>#N/A</v>
          </cell>
          <cell r="F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Q248" t="e">
            <v>#N/A</v>
          </cell>
          <cell r="R248" t="e">
            <v>#N/A</v>
          </cell>
        </row>
        <row r="249">
          <cell r="C249" t="e">
            <v>#N/A</v>
          </cell>
          <cell r="D249" t="e">
            <v>#N/A</v>
          </cell>
          <cell r="E249" t="e">
            <v>#N/A</v>
          </cell>
          <cell r="F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Q249" t="e">
            <v>#N/A</v>
          </cell>
          <cell r="R249" t="e">
            <v>#N/A</v>
          </cell>
        </row>
        <row r="250">
          <cell r="C250" t="e">
            <v>#N/A</v>
          </cell>
          <cell r="D250" t="e">
            <v>#N/A</v>
          </cell>
          <cell r="E250" t="e">
            <v>#N/A</v>
          </cell>
          <cell r="F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Q250" t="e">
            <v>#N/A</v>
          </cell>
          <cell r="R250" t="e">
            <v>#N/A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13</v>
          </cell>
        </row>
      </sheetData>
      <sheetData sheetId="5">
        <row r="1">
          <cell r="A1" t="str">
            <v>13</v>
          </cell>
        </row>
      </sheetData>
      <sheetData sheetId="6" refreshError="1"/>
      <sheetData sheetId="7">
        <row r="2">
          <cell r="A2">
            <v>1</v>
          </cell>
          <cell r="B2" t="str">
            <v>Mount Carmel Campus</v>
          </cell>
          <cell r="D2" t="str">
            <v>Monagle  Oval</v>
          </cell>
        </row>
        <row r="3">
          <cell r="A3">
            <v>2</v>
          </cell>
          <cell r="B3" t="str">
            <v>Mount Carmel Campus</v>
          </cell>
          <cell r="C3" t="str">
            <v>B1</v>
          </cell>
          <cell r="D3" t="str">
            <v>Hemponstall Oval</v>
          </cell>
        </row>
        <row r="4">
          <cell r="A4">
            <v>3</v>
          </cell>
          <cell r="B4" t="str">
            <v>Bivouac  Junction</v>
          </cell>
          <cell r="C4" t="str">
            <v xml:space="preserve">      SOCIAL</v>
          </cell>
          <cell r="D4" t="str">
            <v>Townsville H,Way</v>
          </cell>
        </row>
        <row r="5">
          <cell r="A5">
            <v>4</v>
          </cell>
          <cell r="B5" t="str">
            <v>Mount Carmel Campus</v>
          </cell>
          <cell r="D5" t="str">
            <v>Quane  Oval</v>
          </cell>
        </row>
        <row r="6">
          <cell r="A6">
            <v>5</v>
          </cell>
          <cell r="B6" t="str">
            <v>Mount Carmel Campus</v>
          </cell>
          <cell r="D6" t="str">
            <v>Archer  Oval</v>
          </cell>
        </row>
        <row r="7">
          <cell r="A7">
            <v>6</v>
          </cell>
          <cell r="B7" t="str">
            <v>All Souls &amp; St Gabriels School</v>
          </cell>
          <cell r="C7" t="str">
            <v>B1</v>
          </cell>
          <cell r="D7" t="str">
            <v>O'Keefe  Oval -Grandstand</v>
          </cell>
        </row>
        <row r="8">
          <cell r="A8">
            <v>7</v>
          </cell>
          <cell r="B8" t="str">
            <v>All Souls &amp; St Gabriels School</v>
          </cell>
          <cell r="C8" t="str">
            <v>B1</v>
          </cell>
          <cell r="D8" t="str">
            <v>Mills Oval</v>
          </cell>
        </row>
        <row r="9">
          <cell r="A9">
            <v>8</v>
          </cell>
          <cell r="B9" t="str">
            <v>All Souls &amp; St Gabriels School</v>
          </cell>
          <cell r="C9" t="str">
            <v>B2</v>
          </cell>
          <cell r="D9" t="str">
            <v>Burry  Oval</v>
          </cell>
        </row>
        <row r="10">
          <cell r="A10">
            <v>9</v>
          </cell>
          <cell r="B10" t="str">
            <v>The B.C.G.</v>
          </cell>
          <cell r="C10" t="str">
            <v>B2</v>
          </cell>
          <cell r="D10" t="str">
            <v>349 Old Dalrymple Road</v>
          </cell>
        </row>
        <row r="11">
          <cell r="A11">
            <v>10</v>
          </cell>
          <cell r="B11" t="str">
            <v>All Souls &amp; St Gabriels School</v>
          </cell>
          <cell r="C11" t="str">
            <v>B2</v>
          </cell>
          <cell r="D11" t="str">
            <v>Burns Oval   across- road</v>
          </cell>
        </row>
        <row r="12">
          <cell r="A12">
            <v>11</v>
          </cell>
          <cell r="B12" t="str">
            <v>Mossman Park Junior Cricket</v>
          </cell>
          <cell r="C12" t="str">
            <v>B2</v>
          </cell>
          <cell r="D12" t="str">
            <v>Field between Nets and Natal Downs Rd</v>
          </cell>
        </row>
        <row r="13">
          <cell r="A13">
            <v>12</v>
          </cell>
          <cell r="B13" t="str">
            <v>Mosman Park Junior Cricket</v>
          </cell>
          <cell r="C13" t="str">
            <v>A1</v>
          </cell>
          <cell r="D13" t="str">
            <v>George Pemble  Oval</v>
          </cell>
        </row>
        <row r="14">
          <cell r="A14">
            <v>13</v>
          </cell>
          <cell r="B14" t="str">
            <v>Mosman Park Junior Cricket</v>
          </cell>
          <cell r="C14" t="str">
            <v>B1</v>
          </cell>
          <cell r="D14" t="str">
            <v>Keith Marxsen Oval.</v>
          </cell>
        </row>
        <row r="15">
          <cell r="A15">
            <v>14</v>
          </cell>
          <cell r="B15" t="str">
            <v>Mosman Park Junior Cricket</v>
          </cell>
          <cell r="C15" t="str">
            <v xml:space="preserve">      SOCIAL</v>
          </cell>
          <cell r="D15" t="str">
            <v>Keith Kratzmann  Oval.</v>
          </cell>
        </row>
        <row r="16">
          <cell r="A16">
            <v>15</v>
          </cell>
          <cell r="B16" t="str">
            <v>Mosman Park Junior Cricket</v>
          </cell>
          <cell r="C16" t="str">
            <v>B2</v>
          </cell>
          <cell r="D16" t="str">
            <v>Top field towards Mt Leyshon Road</v>
          </cell>
        </row>
        <row r="17">
          <cell r="A17">
            <v>16</v>
          </cell>
          <cell r="B17" t="str">
            <v>Mosman  Park Junior Cricket</v>
          </cell>
          <cell r="C17" t="str">
            <v>B1</v>
          </cell>
          <cell r="D17" t="str">
            <v>Third turf wicket</v>
          </cell>
        </row>
        <row r="18">
          <cell r="A18">
            <v>17</v>
          </cell>
          <cell r="B18" t="str">
            <v>Mosman Park Junior Cricket</v>
          </cell>
          <cell r="C18" t="str">
            <v>B2</v>
          </cell>
          <cell r="D18" t="str">
            <v>Far Turf Wicket</v>
          </cell>
        </row>
        <row r="19">
          <cell r="A19">
            <v>18</v>
          </cell>
          <cell r="B19" t="str">
            <v>Mafeking Road</v>
          </cell>
          <cell r="C19" t="str">
            <v>B2 / SOCIAL</v>
          </cell>
          <cell r="D19" t="str">
            <v>4 km Milchester Road</v>
          </cell>
        </row>
        <row r="20">
          <cell r="A20">
            <v>19</v>
          </cell>
          <cell r="B20" t="str">
            <v>Blackheath &amp; Thornburgh College</v>
          </cell>
          <cell r="C20" t="str">
            <v>B2</v>
          </cell>
          <cell r="D20" t="str">
            <v>Waverley Field</v>
          </cell>
        </row>
        <row r="21">
          <cell r="A21">
            <v>20</v>
          </cell>
          <cell r="B21" t="str">
            <v>Richmond Hill State School</v>
          </cell>
          <cell r="C21" t="str">
            <v>B2</v>
          </cell>
          <cell r="D21" t="str">
            <v>Richmond Hill School</v>
          </cell>
        </row>
        <row r="22">
          <cell r="A22">
            <v>21</v>
          </cell>
          <cell r="B22" t="str">
            <v xml:space="preserve">Charters Towers Golf Club </v>
          </cell>
          <cell r="C22" t="str">
            <v>B2/SOCIAL</v>
          </cell>
          <cell r="D22" t="str">
            <v xml:space="preserve">Closest to Clubhouse </v>
          </cell>
        </row>
        <row r="23">
          <cell r="A23">
            <v>22</v>
          </cell>
          <cell r="B23" t="str">
            <v>Charters Towers Golf Club</v>
          </cell>
          <cell r="C23" t="str">
            <v xml:space="preserve">      SOCIAL</v>
          </cell>
          <cell r="D23" t="str">
            <v xml:space="preserve">2nd from Clubhouse                      </v>
          </cell>
        </row>
        <row r="24">
          <cell r="A24">
            <v>23</v>
          </cell>
          <cell r="B24" t="str">
            <v>Charters Towers Gun Club</v>
          </cell>
          <cell r="D24" t="str">
            <v>Left Hand side/2nd away from clubhouse</v>
          </cell>
        </row>
        <row r="25">
          <cell r="A25">
            <v>24</v>
          </cell>
          <cell r="B25" t="str">
            <v>Charters Towers Gun Club</v>
          </cell>
          <cell r="D25" t="str">
            <v>Closest to Clubhouse</v>
          </cell>
        </row>
        <row r="26">
          <cell r="A26">
            <v>25</v>
          </cell>
          <cell r="B26" t="str">
            <v>Charters Towers Gun Club</v>
          </cell>
          <cell r="D26" t="str">
            <v>Right Hand Side as driving in</v>
          </cell>
        </row>
        <row r="27">
          <cell r="A27">
            <v>26</v>
          </cell>
          <cell r="B27" t="str">
            <v>Charters Towers Airport Reserve</v>
          </cell>
          <cell r="C27" t="str">
            <v>B1</v>
          </cell>
          <cell r="D27" t="str">
            <v>First on RHS as driving in</v>
          </cell>
        </row>
        <row r="28">
          <cell r="A28">
            <v>27</v>
          </cell>
          <cell r="B28" t="str">
            <v>Charters Towers Airport Reserve</v>
          </cell>
          <cell r="C28" t="str">
            <v>B1</v>
          </cell>
          <cell r="D28" t="str">
            <v>Second on right as driving in</v>
          </cell>
        </row>
        <row r="29">
          <cell r="A29">
            <v>28</v>
          </cell>
          <cell r="B29" t="str">
            <v>Charters Towers Airport Reserve</v>
          </cell>
          <cell r="C29" t="str">
            <v>B2</v>
          </cell>
          <cell r="D29" t="str">
            <v>Lou Laneyrie Oval</v>
          </cell>
        </row>
        <row r="30">
          <cell r="A30">
            <v>29</v>
          </cell>
          <cell r="B30" t="str">
            <v>Charters Towers Airport Reserve</v>
          </cell>
          <cell r="C30" t="str">
            <v>B2</v>
          </cell>
          <cell r="D30" t="str">
            <v>Opposite Depot</v>
          </cell>
        </row>
        <row r="31">
          <cell r="A31">
            <v>30</v>
          </cell>
          <cell r="B31" t="str">
            <v>Charters Towers Airport Reserve</v>
          </cell>
          <cell r="C31" t="str">
            <v>SOCIAL</v>
          </cell>
        </row>
        <row r="32">
          <cell r="A32">
            <v>31</v>
          </cell>
          <cell r="B32" t="str">
            <v>Charters Towers Airport Reserve</v>
          </cell>
          <cell r="C32" t="str">
            <v>LADIES</v>
          </cell>
        </row>
        <row r="33">
          <cell r="A33">
            <v>32</v>
          </cell>
          <cell r="B33" t="str">
            <v>Charters Towers Airport Reserve</v>
          </cell>
          <cell r="C33" t="str">
            <v>B2</v>
          </cell>
        </row>
        <row r="34">
          <cell r="A34">
            <v>33</v>
          </cell>
          <cell r="B34" t="str">
            <v>Charters Towers Airport Reserve</v>
          </cell>
        </row>
        <row r="35">
          <cell r="A35">
            <v>34</v>
          </cell>
          <cell r="B35" t="str">
            <v>Charters Towers Airport Reserve</v>
          </cell>
          <cell r="C35" t="str">
            <v>B2</v>
          </cell>
        </row>
        <row r="36">
          <cell r="A36">
            <v>35</v>
          </cell>
          <cell r="B36" t="str">
            <v>Charters Towers Airport Reserve</v>
          </cell>
          <cell r="C36" t="str">
            <v>B2</v>
          </cell>
        </row>
        <row r="37">
          <cell r="A37">
            <v>36</v>
          </cell>
          <cell r="B37" t="str">
            <v>Charters Towers Airport Reserve</v>
          </cell>
          <cell r="C37" t="str">
            <v>B1</v>
          </cell>
        </row>
        <row r="38">
          <cell r="A38">
            <v>37</v>
          </cell>
          <cell r="B38" t="str">
            <v>Charters Towers Airport Reserve</v>
          </cell>
          <cell r="C38" t="str">
            <v xml:space="preserve">      SOCIAL</v>
          </cell>
        </row>
        <row r="39">
          <cell r="A39">
            <v>38</v>
          </cell>
          <cell r="B39" t="str">
            <v>Charters Towers Airport Reserve</v>
          </cell>
          <cell r="C39" t="str">
            <v xml:space="preserve">      SOCIAL</v>
          </cell>
        </row>
        <row r="40">
          <cell r="A40">
            <v>39</v>
          </cell>
          <cell r="B40" t="str">
            <v>Charters Towers Airport Reserve</v>
          </cell>
          <cell r="C40" t="str">
            <v>SOCIAL</v>
          </cell>
        </row>
        <row r="41">
          <cell r="A41">
            <v>40</v>
          </cell>
          <cell r="B41" t="str">
            <v>Charters Towers Airport Reserve</v>
          </cell>
          <cell r="C41" t="str">
            <v>LADIES</v>
          </cell>
        </row>
        <row r="42">
          <cell r="A42">
            <v>41</v>
          </cell>
          <cell r="B42" t="str">
            <v>Charters Towers Airport Reserve</v>
          </cell>
          <cell r="C42" t="str">
            <v>B2</v>
          </cell>
        </row>
        <row r="43">
          <cell r="A43">
            <v>42</v>
          </cell>
          <cell r="B43" t="str">
            <v>Charters Towers Airport Reserve</v>
          </cell>
          <cell r="C43" t="str">
            <v>B2</v>
          </cell>
        </row>
        <row r="44">
          <cell r="A44">
            <v>43</v>
          </cell>
          <cell r="B44" t="str">
            <v>Charters Towers Airport Reserve</v>
          </cell>
          <cell r="C44" t="str">
            <v>B2</v>
          </cell>
        </row>
        <row r="45">
          <cell r="A45">
            <v>44</v>
          </cell>
          <cell r="B45" t="str">
            <v>Charters Towers Airport Reserve</v>
          </cell>
          <cell r="C45" t="str">
            <v>B2</v>
          </cell>
        </row>
        <row r="46">
          <cell r="A46">
            <v>45</v>
          </cell>
          <cell r="B46" t="str">
            <v>Charters Towers Airport Reserve</v>
          </cell>
          <cell r="C46" t="str">
            <v>B2</v>
          </cell>
          <cell r="D46" t="str">
            <v>Closest field to Trade Centre</v>
          </cell>
        </row>
        <row r="47">
          <cell r="A47">
            <v>46</v>
          </cell>
          <cell r="B47" t="str">
            <v>21 Grisinger Road</v>
          </cell>
          <cell r="C47" t="str">
            <v>B2</v>
          </cell>
          <cell r="D47" t="str">
            <v>Off Lynd Highway</v>
          </cell>
        </row>
        <row r="48">
          <cell r="A48">
            <v>47</v>
          </cell>
          <cell r="B48" t="str">
            <v>Goldfield Sporting Complex</v>
          </cell>
          <cell r="C48" t="str">
            <v>B2</v>
          </cell>
          <cell r="D48" t="str">
            <v>Second turf wicket</v>
          </cell>
        </row>
        <row r="49">
          <cell r="A49">
            <v>48</v>
          </cell>
          <cell r="B49" t="str">
            <v>Goldfield Sporting Complex</v>
          </cell>
          <cell r="C49" t="str">
            <v>A1</v>
          </cell>
          <cell r="D49" t="str">
            <v>Main Turf Wicket</v>
          </cell>
        </row>
        <row r="50">
          <cell r="A50">
            <v>49</v>
          </cell>
          <cell r="B50" t="str">
            <v>Goldfield Sporting Complex</v>
          </cell>
          <cell r="C50" t="str">
            <v>B2/SOCIAL</v>
          </cell>
          <cell r="D50" t="str">
            <v>Closest to Athletic Club</v>
          </cell>
        </row>
        <row r="51">
          <cell r="A51">
            <v>50</v>
          </cell>
          <cell r="B51" t="str">
            <v>Goldfield Sporting Complex</v>
          </cell>
          <cell r="C51" t="str">
            <v>B2</v>
          </cell>
          <cell r="D51" t="str">
            <v>2nd away from Athletic Club</v>
          </cell>
        </row>
        <row r="52">
          <cell r="A52">
            <v>51</v>
          </cell>
        </row>
        <row r="53">
          <cell r="A53">
            <v>52</v>
          </cell>
          <cell r="B53" t="str">
            <v>82 Morran Road</v>
          </cell>
          <cell r="C53" t="str">
            <v>SOCIAL</v>
          </cell>
          <cell r="D53" t="str">
            <v>3km on Picnic Creek Road</v>
          </cell>
        </row>
        <row r="54">
          <cell r="A54">
            <v>53</v>
          </cell>
          <cell r="B54" t="str">
            <v>Josh Road</v>
          </cell>
          <cell r="C54" t="str">
            <v>B1</v>
          </cell>
          <cell r="D54" t="str">
            <v>Josh Rd off Back Creek Road</v>
          </cell>
        </row>
        <row r="55">
          <cell r="A55">
            <v>54</v>
          </cell>
          <cell r="B55" t="str">
            <v>Drink-A-Stubbie Downs</v>
          </cell>
          <cell r="C55" t="str">
            <v>B2</v>
          </cell>
          <cell r="D55" t="str">
            <v>7.5km on Weir Road</v>
          </cell>
        </row>
        <row r="56">
          <cell r="A56">
            <v>55</v>
          </cell>
          <cell r="B56" t="str">
            <v>Millchester State School</v>
          </cell>
          <cell r="C56" t="str">
            <v>B1</v>
          </cell>
          <cell r="D56" t="str">
            <v>Millchester State School</v>
          </cell>
        </row>
        <row r="57">
          <cell r="A57">
            <v>56</v>
          </cell>
          <cell r="B57" t="str">
            <v>Eventide</v>
          </cell>
          <cell r="C57" t="str">
            <v>B2</v>
          </cell>
          <cell r="D57" t="str">
            <v>Eventide</v>
          </cell>
        </row>
        <row r="58">
          <cell r="A58">
            <v>57</v>
          </cell>
          <cell r="B58" t="str">
            <v>133 Diamond Road</v>
          </cell>
          <cell r="D58" t="str">
            <v>4 km Bus Road</v>
          </cell>
        </row>
        <row r="59">
          <cell r="A59">
            <v>58</v>
          </cell>
          <cell r="B59" t="str">
            <v>Central State School</v>
          </cell>
          <cell r="C59" t="str">
            <v>LADIES</v>
          </cell>
          <cell r="D59" t="str">
            <v>Central State School</v>
          </cell>
        </row>
        <row r="60">
          <cell r="A60">
            <v>59</v>
          </cell>
          <cell r="B60" t="str">
            <v>Ormondes</v>
          </cell>
          <cell r="C60" t="str">
            <v xml:space="preserve">      SOCIAL</v>
          </cell>
          <cell r="D60" t="str">
            <v>11km Alfords Road on Milchester Road</v>
          </cell>
        </row>
        <row r="61">
          <cell r="A61">
            <v>60</v>
          </cell>
          <cell r="B61" t="str">
            <v xml:space="preserve">Laid Back XI </v>
          </cell>
          <cell r="C61" t="str">
            <v>B2/LADIES</v>
          </cell>
          <cell r="D61" t="str">
            <v>Bus Road - Ramsay's Property</v>
          </cell>
        </row>
        <row r="62">
          <cell r="A62">
            <v>61</v>
          </cell>
          <cell r="B62" t="str">
            <v>Towers Taipans Soccer Field</v>
          </cell>
          <cell r="C62" t="str">
            <v>B2/SOCIAL</v>
          </cell>
          <cell r="D62" t="str">
            <v>Kerswell Oval</v>
          </cell>
        </row>
        <row r="63">
          <cell r="A63">
            <v>62</v>
          </cell>
          <cell r="B63" t="str">
            <v>The FCG</v>
          </cell>
          <cell r="C63" t="str">
            <v>B2</v>
          </cell>
          <cell r="D63" t="str">
            <v>Bus Road - Fordyce's Property</v>
          </cell>
        </row>
        <row r="64">
          <cell r="A64">
            <v>63</v>
          </cell>
          <cell r="B64" t="str">
            <v>Wreck Em XI Home Field</v>
          </cell>
          <cell r="C64" t="str">
            <v>B2</v>
          </cell>
          <cell r="D64" t="str">
            <v>Coffison's Block</v>
          </cell>
        </row>
        <row r="65">
          <cell r="A65">
            <v>64</v>
          </cell>
          <cell r="B65" t="str">
            <v>School of Distance Education</v>
          </cell>
          <cell r="D65" t="str">
            <v>School of Distance Education</v>
          </cell>
        </row>
        <row r="66">
          <cell r="A66">
            <v>65</v>
          </cell>
          <cell r="B66" t="str">
            <v>Pryors Road</v>
          </cell>
          <cell r="C66" t="str">
            <v>SOCIAL</v>
          </cell>
          <cell r="D66" t="str">
            <v>Pryors Rd 2km Urdera Rd Lynd Highway</v>
          </cell>
        </row>
        <row r="67">
          <cell r="A67">
            <v>66</v>
          </cell>
          <cell r="B67" t="str">
            <v>Six Pack Downs</v>
          </cell>
          <cell r="C67" t="str">
            <v>B2 / SOCIAL</v>
          </cell>
          <cell r="D67" t="str">
            <v>3.6 km on Lynd Highway</v>
          </cell>
        </row>
        <row r="68">
          <cell r="A68">
            <v>67</v>
          </cell>
          <cell r="B68" t="str">
            <v>Sellheim</v>
          </cell>
          <cell r="C68" t="str">
            <v xml:space="preserve">      SOCIAL</v>
          </cell>
          <cell r="D68" t="str">
            <v xml:space="preserve">Wayne Lewis's Property          </v>
          </cell>
        </row>
        <row r="69">
          <cell r="A69">
            <v>68</v>
          </cell>
          <cell r="B69" t="str">
            <v>Sellheim</v>
          </cell>
          <cell r="C69" t="str">
            <v>B2</v>
          </cell>
          <cell r="D69" t="str">
            <v xml:space="preserve">Ben Carrs  Field                      </v>
          </cell>
        </row>
        <row r="70">
          <cell r="A70">
            <v>69</v>
          </cell>
          <cell r="B70" t="str">
            <v xml:space="preserve">Alcheringa     </v>
          </cell>
          <cell r="C70" t="str">
            <v>B2 / SOCIAL</v>
          </cell>
          <cell r="D70" t="str">
            <v>4.2 km on Old Dalrymple Road.</v>
          </cell>
        </row>
        <row r="71">
          <cell r="A71">
            <v>70</v>
          </cell>
          <cell r="B71" t="str">
            <v>Popatop Plains</v>
          </cell>
          <cell r="C71" t="str">
            <v>B2</v>
          </cell>
          <cell r="D71" t="str">
            <v xml:space="preserve"> 3 km  on Woodchopper Road</v>
          </cell>
        </row>
        <row r="72">
          <cell r="A72">
            <v>71</v>
          </cell>
          <cell r="B72" t="str">
            <v>Lords</v>
          </cell>
          <cell r="C72" t="str">
            <v>B2/SOCIAL</v>
          </cell>
          <cell r="D72" t="str">
            <v>Off Phillipson Road near Distance Edd</v>
          </cell>
        </row>
        <row r="73">
          <cell r="A73">
            <v>72</v>
          </cell>
          <cell r="B73" t="str">
            <v>V.B. PARK</v>
          </cell>
          <cell r="C73" t="str">
            <v>B2</v>
          </cell>
          <cell r="D73" t="str">
            <v>Acaciavale Road</v>
          </cell>
        </row>
        <row r="74">
          <cell r="A74">
            <v>73</v>
          </cell>
          <cell r="B74" t="str">
            <v>51 Corral Road</v>
          </cell>
          <cell r="C74" t="str">
            <v>B2</v>
          </cell>
          <cell r="D74" t="str">
            <v>3.1 km Jesmond Road on Mt Isa  H/Way  10 km</v>
          </cell>
        </row>
        <row r="75">
          <cell r="A75">
            <v>74</v>
          </cell>
          <cell r="B75" t="str">
            <v>Urdera  Road</v>
          </cell>
          <cell r="C75" t="str">
            <v>B2</v>
          </cell>
          <cell r="D75" t="str">
            <v>3.2 km Urdera  Road on Lynd H/Way 5km</v>
          </cell>
        </row>
        <row r="76">
          <cell r="A76">
            <v>75</v>
          </cell>
          <cell r="B76" t="str">
            <v xml:space="preserve">Brokevale       </v>
          </cell>
          <cell r="C76" t="str">
            <v>B2</v>
          </cell>
          <cell r="D76" t="str">
            <v>3.8 km Milchester Road Queenslander Road</v>
          </cell>
        </row>
        <row r="77">
          <cell r="A77">
            <v>76</v>
          </cell>
          <cell r="B77" t="str">
            <v xml:space="preserve">  R.WEST</v>
          </cell>
          <cell r="C77" t="str">
            <v xml:space="preserve">      SOCIAL</v>
          </cell>
          <cell r="D77" t="str">
            <v>17 Jardine Lane  of Bluff Road</v>
          </cell>
        </row>
        <row r="78">
          <cell r="A78">
            <v>77</v>
          </cell>
          <cell r="B78" t="str">
            <v>A Leonardi</v>
          </cell>
          <cell r="C78" t="str">
            <v>B2</v>
          </cell>
          <cell r="D78" t="str">
            <v>30 Torsview Road of Woodchopper Road</v>
          </cell>
        </row>
        <row r="79">
          <cell r="A79">
            <v>78</v>
          </cell>
          <cell r="B79" t="str">
            <v xml:space="preserve">Boombys Backyard </v>
          </cell>
          <cell r="D79" t="str">
            <v>4.2 km  Weir  Road</v>
          </cell>
        </row>
        <row r="80">
          <cell r="A80">
            <v>79</v>
          </cell>
          <cell r="B80" t="str">
            <v>Acacia</v>
          </cell>
          <cell r="C80" t="str">
            <v>SOCIAL</v>
          </cell>
          <cell r="D80" t="str">
            <v>4 km Wheelers Road</v>
          </cell>
        </row>
        <row r="82">
          <cell r="B82" t="str">
            <v>UNAVAILABLE / NOT NEEDED</v>
          </cell>
        </row>
        <row r="83">
          <cell r="B83" t="str">
            <v>ONE GAME ONLY</v>
          </cell>
        </row>
        <row r="85">
          <cell r="C85" t="str">
            <v>TEAMS</v>
          </cell>
        </row>
        <row r="86">
          <cell r="B86" t="str">
            <v>A</v>
          </cell>
          <cell r="C86">
            <v>4</v>
          </cell>
        </row>
        <row r="87">
          <cell r="B87" t="str">
            <v>B1</v>
          </cell>
          <cell r="C87">
            <v>20</v>
          </cell>
        </row>
        <row r="88">
          <cell r="B88" t="str">
            <v>B2</v>
          </cell>
          <cell r="C88">
            <v>122</v>
          </cell>
        </row>
        <row r="89">
          <cell r="B89" t="str">
            <v>B2/Social</v>
          </cell>
          <cell r="C89">
            <v>0</v>
          </cell>
        </row>
        <row r="90">
          <cell r="B90" t="str">
            <v>Ladies</v>
          </cell>
          <cell r="C90">
            <v>21</v>
          </cell>
        </row>
        <row r="91">
          <cell r="B91" t="str">
            <v>Social</v>
          </cell>
          <cell r="C91">
            <v>62</v>
          </cell>
        </row>
        <row r="92">
          <cell r="B92" t="str">
            <v>1 GAME ONLY</v>
          </cell>
          <cell r="C92">
            <v>229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F67CB-8631-4CA6-AAF8-DDA9B806B1F7}">
  <dimension ref="A2:Z466"/>
  <sheetViews>
    <sheetView workbookViewId="0">
      <selection activeCell="D88" sqref="D88"/>
    </sheetView>
  </sheetViews>
  <sheetFormatPr defaultRowHeight="15" x14ac:dyDescent="0.25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9.140625" hidden="1" customWidth="1"/>
    <col min="18" max="18" width="34.42578125" bestFit="1" customWidth="1"/>
    <col min="19" max="19" width="11.7109375" customWidth="1"/>
    <col min="20" max="20" width="31" customWidth="1"/>
    <col min="21" max="21" width="13.42578125" customWidth="1"/>
    <col min="22" max="22" width="5.85546875" customWidth="1"/>
    <col min="23" max="23" width="8.85546875" customWidth="1"/>
    <col min="24" max="24" width="25.5703125" customWidth="1"/>
    <col min="27" max="27" width="25.5703125" customWidth="1"/>
  </cols>
  <sheetData>
    <row r="2" spans="1:23" ht="15.75" x14ac:dyDescent="0.25">
      <c r="E2" s="2" t="s">
        <v>0</v>
      </c>
      <c r="Q2" s="3"/>
      <c r="R2" s="3"/>
      <c r="S2" s="3"/>
      <c r="T2" s="3"/>
    </row>
    <row r="3" spans="1:23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1</v>
      </c>
      <c r="G3" s="3" t="s">
        <v>2</v>
      </c>
      <c r="H3" s="3" t="s">
        <v>3</v>
      </c>
      <c r="I3" s="3" t="s">
        <v>6</v>
      </c>
      <c r="J3" s="3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1"/>
      <c r="S3" s="1"/>
      <c r="W3" s="1"/>
    </row>
    <row r="4" spans="1:23" x14ac:dyDescent="0.25">
      <c r="A4" s="1">
        <v>1</v>
      </c>
      <c r="B4" t="str">
        <f>VLOOKUP(C4,'[1]Team Listing'!$A$1:$R$250,3)</f>
        <v>A</v>
      </c>
      <c r="C4" s="5">
        <v>1</v>
      </c>
      <c r="D4" t="str">
        <f>VLOOKUP(C4,'[1]Team Listing'!$A$1:$R$250,2)</f>
        <v>Burnett Bushpigs</v>
      </c>
      <c r="E4" s="1" t="s">
        <v>5</v>
      </c>
      <c r="F4" s="1">
        <f t="shared" ref="F4:G37" si="0">A4</f>
        <v>1</v>
      </c>
      <c r="G4" t="str">
        <f t="shared" si="0"/>
        <v>A</v>
      </c>
      <c r="H4" s="5">
        <v>3</v>
      </c>
      <c r="I4" t="str">
        <f>VLOOKUP(H4,'[1]Team Listing'!$A$1:$R$250,2)</f>
        <v>Malcheks CC</v>
      </c>
      <c r="J4" s="6">
        <v>48</v>
      </c>
      <c r="K4" s="7" t="s">
        <v>15</v>
      </c>
      <c r="L4" t="str">
        <f>VLOOKUP(J4,'[1]Field List'!$A$2:$D$102,2,0)</f>
        <v>Goldfield Sporting Complex</v>
      </c>
      <c r="M4" t="str">
        <f>VLOOKUP(J4,'[1]Field List'!$A$2:$D$102,4,0)</f>
        <v>Main Turf Wicket</v>
      </c>
      <c r="N4" t="str">
        <f t="shared" ref="N4:N67" si="1">CONCATENATE(C4,H4)</f>
        <v>13</v>
      </c>
      <c r="O4" t="str">
        <f t="shared" ref="O4:O67" si="2">CONCATENATE(H4,C4)</f>
        <v>31</v>
      </c>
      <c r="P4" t="str">
        <f t="shared" ref="P4:P67" si="3">CONCATENATE(C4,"Field",J4)</f>
        <v>1Field48</v>
      </c>
      <c r="Q4" s="1" t="str">
        <f t="shared" ref="Q4:Q67" si="4">CONCATENATE(H4,"Field",J4)</f>
        <v>3Field48</v>
      </c>
      <c r="R4" s="1"/>
      <c r="S4" s="1"/>
      <c r="W4" s="1"/>
    </row>
    <row r="5" spans="1:23" x14ac:dyDescent="0.25">
      <c r="A5" s="1">
        <v>2</v>
      </c>
      <c r="B5" t="str">
        <f>VLOOKUP(C5,'[1]Team Listing'!$A$1:$R$250,3)</f>
        <v>A</v>
      </c>
      <c r="C5" s="5">
        <v>2</v>
      </c>
      <c r="D5" t="str">
        <f>VLOOKUP(C5,'[1]Team Listing'!$A$1:$R$250,2)</f>
        <v>Herbert River Cricket</v>
      </c>
      <c r="E5" s="1" t="s">
        <v>5</v>
      </c>
      <c r="F5" s="1">
        <f t="shared" si="0"/>
        <v>2</v>
      </c>
      <c r="G5" t="str">
        <f t="shared" si="0"/>
        <v>A</v>
      </c>
      <c r="H5" s="5">
        <v>4</v>
      </c>
      <c r="I5" t="str">
        <f>VLOOKUP(H5,'[1]Team Listing'!$A$1:$R$250,2)</f>
        <v>Reldas Homegrown XI</v>
      </c>
      <c r="J5" s="6">
        <v>12</v>
      </c>
      <c r="K5" s="7" t="s">
        <v>16</v>
      </c>
      <c r="L5" t="str">
        <f>VLOOKUP(J5,'[1]Field List'!$A$2:$D$102,2,0)</f>
        <v>Mosman Park Junior Cricket</v>
      </c>
      <c r="M5" t="str">
        <f>VLOOKUP(J5,'[1]Field List'!$A$2:$D$102,4,0)</f>
        <v>George Pemble  Oval</v>
      </c>
      <c r="N5" t="str">
        <f t="shared" si="1"/>
        <v>24</v>
      </c>
      <c r="O5" t="str">
        <f t="shared" si="2"/>
        <v>42</v>
      </c>
      <c r="P5" t="str">
        <f t="shared" si="3"/>
        <v>2Field12</v>
      </c>
      <c r="Q5" s="1" t="str">
        <f t="shared" si="4"/>
        <v>4Field12</v>
      </c>
      <c r="R5" s="1"/>
      <c r="S5" s="1"/>
      <c r="W5" s="1"/>
    </row>
    <row r="6" spans="1:23" x14ac:dyDescent="0.25">
      <c r="A6" s="1">
        <v>3</v>
      </c>
      <c r="B6" t="str">
        <f>VLOOKUP(C6,'[1]Team Listing'!$A$1:$R$250,3)</f>
        <v>A</v>
      </c>
      <c r="C6" s="5">
        <v>1</v>
      </c>
      <c r="D6" t="str">
        <f>VLOOKUP(C6,'[1]Team Listing'!$A$1:$R$250,2)</f>
        <v>Burnett Bushpigs</v>
      </c>
      <c r="E6" s="1" t="s">
        <v>5</v>
      </c>
      <c r="F6" s="1">
        <f t="shared" si="0"/>
        <v>3</v>
      </c>
      <c r="G6" t="str">
        <f t="shared" si="0"/>
        <v>A</v>
      </c>
      <c r="H6" s="5">
        <v>4</v>
      </c>
      <c r="I6" t="str">
        <f>VLOOKUP(H6,'[1]Team Listing'!$A$1:$R$250,2)</f>
        <v>Reldas Homegrown XI</v>
      </c>
      <c r="J6" s="6">
        <v>48</v>
      </c>
      <c r="K6" s="7" t="s">
        <v>17</v>
      </c>
      <c r="L6" t="str">
        <f>VLOOKUP(J6,'[1]Field List'!$A$2:$D$102,2,0)</f>
        <v>Goldfield Sporting Complex</v>
      </c>
      <c r="M6" t="str">
        <f>VLOOKUP(J6,'[1]Field List'!$A$2:$D$102,4,0)</f>
        <v>Main Turf Wicket</v>
      </c>
      <c r="N6" t="str">
        <f t="shared" si="1"/>
        <v>14</v>
      </c>
      <c r="O6" t="str">
        <f t="shared" si="2"/>
        <v>41</v>
      </c>
      <c r="P6" t="str">
        <f t="shared" si="3"/>
        <v>1Field48</v>
      </c>
      <c r="Q6" s="1" t="str">
        <f t="shared" si="4"/>
        <v>4Field48</v>
      </c>
      <c r="R6" s="1"/>
      <c r="S6" s="1"/>
      <c r="W6" s="1"/>
    </row>
    <row r="7" spans="1:23" x14ac:dyDescent="0.25">
      <c r="A7" s="1">
        <v>4</v>
      </c>
      <c r="B7" t="str">
        <f>VLOOKUP(C7,'[1]Team Listing'!$A$1:$R$250,3)</f>
        <v>A</v>
      </c>
      <c r="C7" s="5">
        <v>2</v>
      </c>
      <c r="D7" t="str">
        <f>VLOOKUP(C7,'[1]Team Listing'!$A$1:$R$250,2)</f>
        <v>Herbert River Cricket</v>
      </c>
      <c r="E7" s="1" t="s">
        <v>5</v>
      </c>
      <c r="F7" s="1">
        <f t="shared" si="0"/>
        <v>4</v>
      </c>
      <c r="G7" t="str">
        <f t="shared" si="0"/>
        <v>A</v>
      </c>
      <c r="H7" s="5">
        <v>3</v>
      </c>
      <c r="I7" t="str">
        <f>VLOOKUP(H7,'[1]Team Listing'!$A$1:$R$250,2)</f>
        <v>Malcheks CC</v>
      </c>
      <c r="J7" s="6">
        <v>12</v>
      </c>
      <c r="K7" s="7" t="s">
        <v>17</v>
      </c>
      <c r="L7" t="str">
        <f>VLOOKUP(J7,'[1]Field List'!$A$2:$D$102,2,0)</f>
        <v>Mosman Park Junior Cricket</v>
      </c>
      <c r="M7" t="str">
        <f>VLOOKUP(J7,'[1]Field List'!$A$2:$D$102,4,0)</f>
        <v>George Pemble  Oval</v>
      </c>
      <c r="N7" t="str">
        <f t="shared" si="1"/>
        <v>23</v>
      </c>
      <c r="O7" t="str">
        <f t="shared" si="2"/>
        <v>32</v>
      </c>
      <c r="P7" t="str">
        <f t="shared" si="3"/>
        <v>2Field12</v>
      </c>
      <c r="Q7" s="1" t="str">
        <f t="shared" si="4"/>
        <v>3Field12</v>
      </c>
      <c r="R7" s="1"/>
      <c r="S7" s="1"/>
      <c r="W7" s="1"/>
    </row>
    <row r="8" spans="1:23" x14ac:dyDescent="0.25">
      <c r="A8" s="1">
        <v>5</v>
      </c>
      <c r="B8" t="str">
        <f>VLOOKUP(C8,'[1]Team Listing'!$A$1:$R$250,3)</f>
        <v>B1</v>
      </c>
      <c r="C8" s="5">
        <v>21</v>
      </c>
      <c r="D8" t="str">
        <f>VLOOKUP(C8,'[1]Team Listing'!$A$1:$R$250,2)</f>
        <v>Swingers XI</v>
      </c>
      <c r="E8" s="1" t="s">
        <v>5</v>
      </c>
      <c r="F8" s="1">
        <f t="shared" si="0"/>
        <v>5</v>
      </c>
      <c r="G8" t="str">
        <f t="shared" si="0"/>
        <v>B1</v>
      </c>
      <c r="H8" s="5">
        <v>5</v>
      </c>
      <c r="I8" t="str">
        <f>VLOOKUP(H8,'[1]Team Listing'!$A$1:$R$250,2)</f>
        <v>Backers XI</v>
      </c>
      <c r="J8" s="6">
        <v>53</v>
      </c>
      <c r="K8" s="7"/>
      <c r="L8" t="str">
        <f>VLOOKUP(J8,'[1]Field List'!$A$2:$D$102,2,0)</f>
        <v>Josh Road</v>
      </c>
      <c r="M8" t="str">
        <f>VLOOKUP(J8,'[1]Field List'!$A$2:$D$102,4,0)</f>
        <v>Josh Rd off Back Creek Road</v>
      </c>
      <c r="N8" t="str">
        <f t="shared" si="1"/>
        <v>215</v>
      </c>
      <c r="O8" t="str">
        <f t="shared" si="2"/>
        <v>521</v>
      </c>
      <c r="P8" t="str">
        <f t="shared" si="3"/>
        <v>21Field53</v>
      </c>
      <c r="Q8" s="1" t="str">
        <f t="shared" si="4"/>
        <v>5Field53</v>
      </c>
      <c r="R8" s="1"/>
      <c r="S8" s="1"/>
      <c r="W8" s="1"/>
    </row>
    <row r="9" spans="1:23" x14ac:dyDescent="0.25">
      <c r="A9" s="1">
        <v>6</v>
      </c>
      <c r="B9" t="str">
        <f>VLOOKUP(C9,'[1]Team Listing'!$A$1:$R$250,3)</f>
        <v>B1</v>
      </c>
      <c r="C9" s="5">
        <v>11</v>
      </c>
      <c r="D9" t="str">
        <f>VLOOKUP(C9,'[1]Team Listing'!$A$1:$R$250,2)</f>
        <v>Jim's XI</v>
      </c>
      <c r="E9" s="1" t="s">
        <v>5</v>
      </c>
      <c r="F9" s="1">
        <f t="shared" si="0"/>
        <v>6</v>
      </c>
      <c r="G9" t="str">
        <f t="shared" si="0"/>
        <v>B1</v>
      </c>
      <c r="H9" s="5">
        <v>17</v>
      </c>
      <c r="I9" t="str">
        <f>VLOOKUP(H9,'[1]Team Listing'!$A$1:$R$250,2)</f>
        <v>Scott Minto XI</v>
      </c>
      <c r="J9" s="6">
        <v>16</v>
      </c>
      <c r="K9" s="7"/>
      <c r="L9" t="str">
        <f>VLOOKUP(J9,'[1]Field List'!$A$2:$D$102,2,0)</f>
        <v>Mosman  Park Junior Cricket</v>
      </c>
      <c r="M9" t="str">
        <f>VLOOKUP(J9,'[1]Field List'!$A$2:$D$102,4,0)</f>
        <v>Third turf wicket</v>
      </c>
      <c r="N9" t="str">
        <f t="shared" si="1"/>
        <v>1117</v>
      </c>
      <c r="O9" t="str">
        <f t="shared" si="2"/>
        <v>1711</v>
      </c>
      <c r="P9" t="str">
        <f t="shared" si="3"/>
        <v>11Field16</v>
      </c>
      <c r="Q9" s="1" t="str">
        <f t="shared" si="4"/>
        <v>17Field16</v>
      </c>
      <c r="R9" s="1"/>
      <c r="S9" s="1"/>
      <c r="W9" s="1"/>
    </row>
    <row r="10" spans="1:23" x14ac:dyDescent="0.25">
      <c r="A10" s="1">
        <v>7</v>
      </c>
      <c r="B10" t="str">
        <f>VLOOKUP(C10,'[1]Team Listing'!$A$1:$R$250,3)</f>
        <v>B1</v>
      </c>
      <c r="C10" s="5">
        <v>8</v>
      </c>
      <c r="D10" t="str">
        <f>VLOOKUP(C10,'[1]Team Listing'!$A$1:$R$250,2)</f>
        <v>Corfield</v>
      </c>
      <c r="E10" s="1" t="s">
        <v>5</v>
      </c>
      <c r="F10" s="1">
        <f t="shared" si="0"/>
        <v>7</v>
      </c>
      <c r="G10" t="str">
        <f t="shared" si="0"/>
        <v>B1</v>
      </c>
      <c r="H10" s="5">
        <v>12</v>
      </c>
      <c r="I10" t="str">
        <f>VLOOKUP(H10,'[1]Team Listing'!$A$1:$R$250,2)</f>
        <v>Mountain Men Gold</v>
      </c>
      <c r="J10" s="6">
        <v>6</v>
      </c>
      <c r="K10" s="7"/>
      <c r="L10" t="str">
        <f>VLOOKUP(J10,'[1]Field List'!$A$2:$D$102,2,0)</f>
        <v>All Souls &amp; St Gabriels School</v>
      </c>
      <c r="M10" t="str">
        <f>VLOOKUP(J10,'[1]Field List'!$A$2:$D$102,4,0)</f>
        <v>O'Keefe  Oval -Grandstand</v>
      </c>
      <c r="N10" t="str">
        <f t="shared" si="1"/>
        <v>812</v>
      </c>
      <c r="O10" t="str">
        <f t="shared" si="2"/>
        <v>128</v>
      </c>
      <c r="P10" t="str">
        <f t="shared" si="3"/>
        <v>8Field6</v>
      </c>
      <c r="Q10" s="1" t="str">
        <f t="shared" si="4"/>
        <v>12Field6</v>
      </c>
      <c r="R10" s="1"/>
      <c r="S10" s="1"/>
      <c r="W10" s="1"/>
    </row>
    <row r="11" spans="1:23" x14ac:dyDescent="0.25">
      <c r="A11" s="1">
        <v>8</v>
      </c>
      <c r="B11" t="str">
        <f>VLOOKUP(C11,'[1]Team Listing'!$A$1:$R$250,3)</f>
        <v>B1</v>
      </c>
      <c r="C11" s="5">
        <v>7</v>
      </c>
      <c r="D11" t="str">
        <f>VLOOKUP(C11,'[1]Team Listing'!$A$1:$R$250,2)</f>
        <v>Coen Heroes</v>
      </c>
      <c r="E11" s="1" t="s">
        <v>5</v>
      </c>
      <c r="F11" s="1">
        <f t="shared" si="0"/>
        <v>8</v>
      </c>
      <c r="G11" t="str">
        <f t="shared" si="0"/>
        <v>B1</v>
      </c>
      <c r="H11" s="5">
        <v>15</v>
      </c>
      <c r="I11" t="str">
        <f>VLOOKUP(H11,'[1]Team Listing'!$A$1:$R$250,2)</f>
        <v>Pacey's Wests</v>
      </c>
      <c r="J11" s="6">
        <v>7</v>
      </c>
      <c r="K11" s="7"/>
      <c r="L11" t="str">
        <f>VLOOKUP(J11,'[1]Field List'!$A$2:$D$102,2,0)</f>
        <v>All Souls &amp; St Gabriels School</v>
      </c>
      <c r="M11" t="str">
        <f>VLOOKUP(J11,'[1]Field List'!$A$2:$D$102,4,0)</f>
        <v>Mills Oval</v>
      </c>
      <c r="N11" t="str">
        <f t="shared" si="1"/>
        <v>715</v>
      </c>
      <c r="O11" t="str">
        <f t="shared" si="2"/>
        <v>157</v>
      </c>
      <c r="P11" t="str">
        <f t="shared" si="3"/>
        <v>7Field7</v>
      </c>
      <c r="Q11" s="1" t="str">
        <f t="shared" si="4"/>
        <v>15Field7</v>
      </c>
      <c r="R11" s="1"/>
      <c r="S11" s="1"/>
      <c r="W11" s="1"/>
    </row>
    <row r="12" spans="1:23" x14ac:dyDescent="0.25">
      <c r="A12" s="1">
        <v>9</v>
      </c>
      <c r="B12" t="str">
        <f>VLOOKUP(C12,'[1]Team Listing'!$A$1:$R$250,3)</f>
        <v>B1</v>
      </c>
      <c r="C12" s="5">
        <v>23</v>
      </c>
      <c r="D12" t="str">
        <f>VLOOKUP(C12,'[1]Team Listing'!$A$1:$R$250,2)</f>
        <v>Wanderers Cricket Club</v>
      </c>
      <c r="E12" s="1" t="s">
        <v>5</v>
      </c>
      <c r="F12" s="1">
        <f t="shared" si="0"/>
        <v>9</v>
      </c>
      <c r="G12" t="str">
        <f t="shared" si="0"/>
        <v>B1</v>
      </c>
      <c r="H12" s="6">
        <v>230</v>
      </c>
      <c r="I12" t="str">
        <f>VLOOKUP(H12,'[1]Team Listing'!$A$1:$R$250,2)</f>
        <v>Mossman Googlies</v>
      </c>
      <c r="J12" s="6">
        <v>2</v>
      </c>
      <c r="L12" t="str">
        <f>VLOOKUP(J12,'[1]Field List'!$A$2:$D$102,2,0)</f>
        <v>Mount Carmel Campus</v>
      </c>
      <c r="M12" t="str">
        <f>VLOOKUP(J12,'[1]Field List'!$A$2:$D$102,4,0)</f>
        <v>Hemponstall Oval</v>
      </c>
      <c r="N12" t="str">
        <f t="shared" si="1"/>
        <v>23230</v>
      </c>
      <c r="O12" t="str">
        <f t="shared" si="2"/>
        <v>23023</v>
      </c>
      <c r="P12" t="str">
        <f t="shared" si="3"/>
        <v>23Field2</v>
      </c>
      <c r="Q12" s="1" t="str">
        <f t="shared" si="4"/>
        <v>230Field2</v>
      </c>
      <c r="R12" s="1"/>
      <c r="S12" s="1"/>
      <c r="W12" s="1"/>
    </row>
    <row r="13" spans="1:23" x14ac:dyDescent="0.25">
      <c r="A13" s="1">
        <v>10</v>
      </c>
      <c r="B13" t="str">
        <f>VLOOKUP(C13,'[1]Team Listing'!$A$1:$R$250,3)</f>
        <v>B1</v>
      </c>
      <c r="C13" s="5">
        <v>10</v>
      </c>
      <c r="D13" t="str">
        <f>VLOOKUP(C13,'[1]Team Listing'!$A$1:$R$250,2)</f>
        <v>Herbert River Cricket</v>
      </c>
      <c r="E13" s="1" t="s">
        <v>5</v>
      </c>
      <c r="F13" s="1">
        <f t="shared" si="0"/>
        <v>10</v>
      </c>
      <c r="G13" t="str">
        <f t="shared" si="0"/>
        <v>B1</v>
      </c>
      <c r="H13" s="6">
        <v>22</v>
      </c>
      <c r="I13" t="str">
        <f>VLOOKUP(H13,'[1]Team Listing'!$A$1:$R$250,2)</f>
        <v>Townsville Half Carton</v>
      </c>
      <c r="J13" s="6">
        <v>8</v>
      </c>
      <c r="L13" t="str">
        <f>VLOOKUP(J13,'[1]Field List'!$A$2:$D$102,2,0)</f>
        <v>All Souls &amp; St Gabriels School</v>
      </c>
      <c r="M13" t="str">
        <f>VLOOKUP(J13,'[1]Field List'!$A$2:$D$102,4,0)</f>
        <v>Burry  Oval</v>
      </c>
      <c r="N13" t="str">
        <f t="shared" si="1"/>
        <v>1022</v>
      </c>
      <c r="O13" t="str">
        <f t="shared" si="2"/>
        <v>2210</v>
      </c>
      <c r="P13" t="str">
        <f t="shared" si="3"/>
        <v>10Field8</v>
      </c>
      <c r="Q13" s="1" t="str">
        <f t="shared" si="4"/>
        <v>22Field8</v>
      </c>
      <c r="R13" s="1"/>
      <c r="S13" s="1"/>
      <c r="W13" s="1"/>
    </row>
    <row r="14" spans="1:23" x14ac:dyDescent="0.25">
      <c r="A14" s="1">
        <v>11</v>
      </c>
      <c r="B14" t="str">
        <f>VLOOKUP(C14,'[1]Team Listing'!$A$1:$R$250,3)</f>
        <v>B1</v>
      </c>
      <c r="C14" s="5">
        <v>18</v>
      </c>
      <c r="D14" t="str">
        <f>VLOOKUP(C14,'[1]Team Listing'!$A$1:$R$250,2)</f>
        <v>Seriously Pist</v>
      </c>
      <c r="E14" s="1" t="s">
        <v>5</v>
      </c>
      <c r="F14" s="1">
        <f t="shared" si="0"/>
        <v>11</v>
      </c>
      <c r="G14" t="str">
        <f t="shared" si="0"/>
        <v>B1</v>
      </c>
      <c r="H14" s="6">
        <v>20</v>
      </c>
      <c r="I14" t="str">
        <f>VLOOKUP(H14,'[1]Team Listing'!$A$1:$R$250,2)</f>
        <v>Sugar Daddies</v>
      </c>
      <c r="J14" s="6">
        <v>13</v>
      </c>
      <c r="L14" t="str">
        <f>VLOOKUP(J14,'[1]Field List'!$A$2:$D$102,2,0)</f>
        <v>Mosman Park Junior Cricket</v>
      </c>
      <c r="M14" t="str">
        <f>VLOOKUP(J14,'[1]Field List'!$A$2:$D$102,4,0)</f>
        <v>Keith Marxsen Oval.</v>
      </c>
      <c r="N14" t="str">
        <f t="shared" si="1"/>
        <v>1820</v>
      </c>
      <c r="O14" t="str">
        <f t="shared" si="2"/>
        <v>2018</v>
      </c>
      <c r="P14" t="str">
        <f t="shared" si="3"/>
        <v>18Field13</v>
      </c>
      <c r="Q14" s="1" t="str">
        <f t="shared" si="4"/>
        <v>20Field13</v>
      </c>
      <c r="R14" s="1"/>
      <c r="S14" s="1"/>
      <c r="W14" s="1"/>
    </row>
    <row r="15" spans="1:23" x14ac:dyDescent="0.25">
      <c r="A15" s="1">
        <v>12</v>
      </c>
      <c r="B15" t="str">
        <f>VLOOKUP(C15,'[1]Team Listing'!$A$1:$R$250,3)</f>
        <v>B1</v>
      </c>
      <c r="C15" s="5">
        <v>16</v>
      </c>
      <c r="D15" t="str">
        <f>VLOOKUP(C15,'[1]Team Listing'!$A$1:$R$250,2)</f>
        <v>Parks Hockey Cricket Club</v>
      </c>
      <c r="E15" s="1" t="s">
        <v>5</v>
      </c>
      <c r="F15" s="1">
        <f t="shared" si="0"/>
        <v>12</v>
      </c>
      <c r="G15" t="str">
        <f t="shared" si="0"/>
        <v>B1</v>
      </c>
      <c r="H15" s="6">
        <v>19</v>
      </c>
      <c r="I15" t="str">
        <f>VLOOKUP(H15,'[1]Team Listing'!$A$1:$R$250,2)</f>
        <v>Simpson Desert Alpine Ski Team</v>
      </c>
      <c r="J15" s="6">
        <v>26</v>
      </c>
      <c r="L15" t="str">
        <f>VLOOKUP(J15,'[1]Field List'!$A$2:$D$102,2,0)</f>
        <v>Charters Towers Airport Reserve</v>
      </c>
      <c r="M15" t="str">
        <f>VLOOKUP(J15,'[1]Field List'!$A$2:$D$102,4,0)</f>
        <v>First on RHS as driving in</v>
      </c>
      <c r="N15" t="str">
        <f t="shared" si="1"/>
        <v>1619</v>
      </c>
      <c r="O15" t="str">
        <f t="shared" si="2"/>
        <v>1916</v>
      </c>
      <c r="P15" t="str">
        <f t="shared" si="3"/>
        <v>16Field26</v>
      </c>
      <c r="Q15" s="1" t="str">
        <f t="shared" si="4"/>
        <v>19Field26</v>
      </c>
      <c r="R15" s="1"/>
      <c r="S15" s="1"/>
      <c r="W15" s="1"/>
    </row>
    <row r="16" spans="1:23" x14ac:dyDescent="0.25">
      <c r="A16" s="1">
        <v>13</v>
      </c>
      <c r="B16" t="str">
        <f>VLOOKUP(C16,'[1]Team Listing'!$A$1:$R$250,3)</f>
        <v>B1</v>
      </c>
      <c r="C16" s="5">
        <v>13</v>
      </c>
      <c r="D16" t="str">
        <f>VLOOKUP(C16,'[1]Team Listing'!$A$1:$R$250,2)</f>
        <v>Mountain Men Green</v>
      </c>
      <c r="E16" s="1" t="s">
        <v>5</v>
      </c>
      <c r="F16" s="1">
        <f t="shared" si="0"/>
        <v>13</v>
      </c>
      <c r="G16" t="str">
        <f t="shared" si="0"/>
        <v>B1</v>
      </c>
      <c r="H16" s="6">
        <v>6</v>
      </c>
      <c r="I16" t="str">
        <f>VLOOKUP(H16,'[1]Team Listing'!$A$1:$R$250,2)</f>
        <v>Cavaliers</v>
      </c>
      <c r="J16" s="6">
        <v>55</v>
      </c>
      <c r="L16" t="str">
        <f>VLOOKUP(J16,'[1]Field List'!$A$2:$D$102,2,0)</f>
        <v>Millchester State School</v>
      </c>
      <c r="M16" t="str">
        <f>VLOOKUP(J16,'[1]Field List'!$A$2:$D$102,4,0)</f>
        <v>Millchester State School</v>
      </c>
      <c r="N16" t="str">
        <f t="shared" si="1"/>
        <v>136</v>
      </c>
      <c r="O16" t="str">
        <f t="shared" si="2"/>
        <v>613</v>
      </c>
      <c r="P16" t="str">
        <f t="shared" si="3"/>
        <v>13Field55</v>
      </c>
      <c r="Q16" s="1" t="str">
        <f t="shared" si="4"/>
        <v>6Field55</v>
      </c>
      <c r="R16" s="1"/>
      <c r="S16" s="1"/>
      <c r="W16" s="1"/>
    </row>
    <row r="17" spans="1:26" x14ac:dyDescent="0.25">
      <c r="A17" s="1">
        <v>14</v>
      </c>
      <c r="B17" t="str">
        <f>VLOOKUP(C17,'[1]Team Listing'!$A$1:$R$250,3)</f>
        <v>B1</v>
      </c>
      <c r="C17" s="5">
        <v>14</v>
      </c>
      <c r="D17" t="str">
        <f>VLOOKUP(C17,'[1]Team Listing'!$A$1:$R$250,2)</f>
        <v>Norstate Nymphos</v>
      </c>
      <c r="E17" s="1" t="s">
        <v>5</v>
      </c>
      <c r="F17" s="1">
        <f t="shared" si="0"/>
        <v>14</v>
      </c>
      <c r="G17" t="str">
        <f t="shared" si="0"/>
        <v>B1</v>
      </c>
      <c r="H17" s="6">
        <v>9</v>
      </c>
      <c r="I17" t="str">
        <f>VLOOKUP(H17,'[1]Team Listing'!$A$1:$R$250,2)</f>
        <v>Ewan</v>
      </c>
      <c r="J17" s="6">
        <v>27</v>
      </c>
      <c r="L17" t="str">
        <f>VLOOKUP(J17,'[1]Field List'!$A$2:$D$102,2,0)</f>
        <v>Charters Towers Airport Reserve</v>
      </c>
      <c r="M17" t="str">
        <f>VLOOKUP(J17,'[1]Field List'!$A$2:$D$102,4,0)</f>
        <v>Second on right as driving in</v>
      </c>
      <c r="N17" t="str">
        <f t="shared" si="1"/>
        <v>149</v>
      </c>
      <c r="O17" t="str">
        <f t="shared" si="2"/>
        <v>914</v>
      </c>
      <c r="P17" t="str">
        <f t="shared" si="3"/>
        <v>14Field27</v>
      </c>
      <c r="Q17" s="1" t="str">
        <f t="shared" si="4"/>
        <v>9Field27</v>
      </c>
      <c r="R17" s="1"/>
      <c r="S17" s="1"/>
      <c r="W17" s="1"/>
    </row>
    <row r="18" spans="1:26" x14ac:dyDescent="0.25">
      <c r="A18" s="1">
        <v>15</v>
      </c>
      <c r="B18" t="str">
        <f>VLOOKUP(C18,'[1]Team Listing'!$A$1:$R$250,3)</f>
        <v>B2</v>
      </c>
      <c r="C18" s="5">
        <v>125</v>
      </c>
      <c r="D18" t="str">
        <f>VLOOKUP(C18,'[1]Team Listing'!$A$1:$R$250,2)</f>
        <v>Wannabie's</v>
      </c>
      <c r="E18" s="1" t="s">
        <v>5</v>
      </c>
      <c r="F18" s="1">
        <f t="shared" si="0"/>
        <v>15</v>
      </c>
      <c r="G18" t="str">
        <f t="shared" si="0"/>
        <v>B2</v>
      </c>
      <c r="H18" s="6">
        <v>126</v>
      </c>
      <c r="I18" t="str">
        <f>VLOOKUP(H18,'[1]Team Listing'!$A$1:$R$250,2)</f>
        <v>Wattle Boys</v>
      </c>
      <c r="J18" s="6">
        <v>75</v>
      </c>
      <c r="K18" s="1" t="s">
        <v>16</v>
      </c>
      <c r="L18" t="str">
        <f>VLOOKUP(J18,'[1]Field List'!$A$2:$D$102,2,0)</f>
        <v xml:space="preserve">Brokevale       </v>
      </c>
      <c r="M18" t="str">
        <f>VLOOKUP(J18,'[1]Field List'!$A$2:$D$102,4,0)</f>
        <v>3.8 km Milchester Road Queenslander Road</v>
      </c>
      <c r="N18" t="str">
        <f t="shared" si="1"/>
        <v>125126</v>
      </c>
      <c r="O18" t="str">
        <f t="shared" si="2"/>
        <v>126125</v>
      </c>
      <c r="P18" t="str">
        <f t="shared" si="3"/>
        <v>125Field75</v>
      </c>
      <c r="Q18" s="1" t="str">
        <f t="shared" si="4"/>
        <v>126Field75</v>
      </c>
      <c r="R18" s="1"/>
      <c r="S18" s="1"/>
      <c r="W18" s="1"/>
    </row>
    <row r="19" spans="1:26" x14ac:dyDescent="0.25">
      <c r="A19" s="1">
        <v>16</v>
      </c>
      <c r="B19" t="str">
        <f>VLOOKUP(C19,'[1]Team Listing'!$A$1:$R$250,3)</f>
        <v>B2</v>
      </c>
      <c r="C19" s="5">
        <v>95</v>
      </c>
      <c r="D19" t="str">
        <f>VLOOKUP(C19,'[1]Team Listing'!$A$1:$R$250,2)</f>
        <v>Nudeballers</v>
      </c>
      <c r="E19" s="1" t="s">
        <v>5</v>
      </c>
      <c r="F19" s="1">
        <f t="shared" si="0"/>
        <v>16</v>
      </c>
      <c r="G19" t="str">
        <f t="shared" si="0"/>
        <v>B2</v>
      </c>
      <c r="H19" s="6">
        <v>122</v>
      </c>
      <c r="I19" t="str">
        <f>VLOOKUP(H19,'[1]Team Listing'!$A$1:$R$250,2)</f>
        <v>Urkels XI</v>
      </c>
      <c r="J19" s="6">
        <v>29</v>
      </c>
      <c r="K19" s="1" t="s">
        <v>16</v>
      </c>
      <c r="L19" t="str">
        <f>VLOOKUP(J19,'[1]Field List'!$A$2:$D$102,2,0)</f>
        <v>Charters Towers Airport Reserve</v>
      </c>
      <c r="M19" t="str">
        <f>VLOOKUP(J19,'[1]Field List'!$A$2:$D$102,4,0)</f>
        <v>Opposite Depot</v>
      </c>
      <c r="N19" t="str">
        <f t="shared" si="1"/>
        <v>95122</v>
      </c>
      <c r="O19" t="str">
        <f t="shared" si="2"/>
        <v>12295</v>
      </c>
      <c r="P19" t="str">
        <f t="shared" si="3"/>
        <v>95Field29</v>
      </c>
      <c r="Q19" s="1" t="str">
        <f t="shared" si="4"/>
        <v>122Field29</v>
      </c>
      <c r="R19" s="1"/>
      <c r="S19" s="1"/>
      <c r="W19" s="1"/>
    </row>
    <row r="20" spans="1:26" x14ac:dyDescent="0.25">
      <c r="A20" s="1">
        <v>17</v>
      </c>
      <c r="B20" t="str">
        <f>VLOOKUP(C20,'[1]Team Listing'!$A$1:$R$250,3)</f>
        <v>B2</v>
      </c>
      <c r="C20" s="5">
        <v>57</v>
      </c>
      <c r="D20" t="str">
        <f>VLOOKUP(C20,'[1]Team Listing'!$A$1:$R$250,2)</f>
        <v>Dreaded Creeping Bumrashers</v>
      </c>
      <c r="E20" s="1" t="s">
        <v>5</v>
      </c>
      <c r="F20" s="1">
        <f t="shared" si="0"/>
        <v>17</v>
      </c>
      <c r="G20" t="str">
        <f t="shared" si="0"/>
        <v>B2</v>
      </c>
      <c r="H20" s="6">
        <v>228</v>
      </c>
      <c r="I20" t="str">
        <f>VLOOKUP(H20,'[1]Team Listing'!$A$1:$R$250,2)</f>
        <v>The Wilderbeasts</v>
      </c>
      <c r="J20" s="6">
        <v>28</v>
      </c>
      <c r="K20" s="1" t="s">
        <v>16</v>
      </c>
      <c r="L20" t="str">
        <f>VLOOKUP(J20,'[1]Field List'!$A$2:$D$102,2,0)</f>
        <v>Charters Towers Airport Reserve</v>
      </c>
      <c r="M20" t="str">
        <f>VLOOKUP(J20,'[1]Field List'!$A$2:$D$102,4,0)</f>
        <v>Lou Laneyrie Oval</v>
      </c>
      <c r="N20" t="str">
        <f t="shared" si="1"/>
        <v>57228</v>
      </c>
      <c r="O20" t="str">
        <f t="shared" si="2"/>
        <v>22857</v>
      </c>
      <c r="P20" t="str">
        <f t="shared" si="3"/>
        <v>57Field28</v>
      </c>
      <c r="Q20" s="1" t="str">
        <f t="shared" si="4"/>
        <v>228Field28</v>
      </c>
      <c r="R20" s="1"/>
      <c r="S20" s="1"/>
      <c r="W20" s="1"/>
    </row>
    <row r="21" spans="1:26" x14ac:dyDescent="0.25">
      <c r="A21" s="1">
        <v>18</v>
      </c>
      <c r="B21" t="str">
        <f>VLOOKUP(C21,'[1]Team Listing'!$A$1:$R$250,3)</f>
        <v>B2</v>
      </c>
      <c r="C21" s="5">
        <v>103</v>
      </c>
      <c r="D21" t="str">
        <f>VLOOKUP(C21,'[1]Team Listing'!$A$1:$R$250,2)</f>
        <v>Sharks</v>
      </c>
      <c r="E21" s="1" t="s">
        <v>5</v>
      </c>
      <c r="F21" s="1">
        <f t="shared" si="0"/>
        <v>18</v>
      </c>
      <c r="G21" t="str">
        <f t="shared" si="0"/>
        <v>B2</v>
      </c>
      <c r="H21" s="6">
        <v>121</v>
      </c>
      <c r="I21" t="str">
        <f>VLOOKUP(H21,'[1]Team Listing'!$A$1:$R$250,2)</f>
        <v>U12's PCYC</v>
      </c>
      <c r="J21" s="6">
        <v>56</v>
      </c>
      <c r="K21" s="1" t="s">
        <v>16</v>
      </c>
      <c r="L21" t="str">
        <f>VLOOKUP(J21,'[1]Field List'!$A$2:$D$102,2,0)</f>
        <v>Eventide</v>
      </c>
      <c r="M21" t="str">
        <f>VLOOKUP(J21,'[1]Field List'!$A$2:$D$102,4,0)</f>
        <v>Eventide</v>
      </c>
      <c r="N21" t="str">
        <f t="shared" si="1"/>
        <v>103121</v>
      </c>
      <c r="O21" t="str">
        <f t="shared" si="2"/>
        <v>121103</v>
      </c>
      <c r="P21" t="str">
        <f t="shared" si="3"/>
        <v>103Field56</v>
      </c>
      <c r="Q21" s="1" t="str">
        <f t="shared" si="4"/>
        <v>121Field56</v>
      </c>
      <c r="R21" s="1"/>
      <c r="S21" s="1"/>
      <c r="W21" s="1"/>
    </row>
    <row r="22" spans="1:26" x14ac:dyDescent="0.25">
      <c r="A22" s="1">
        <v>19</v>
      </c>
      <c r="B22" t="str">
        <f>VLOOKUP(C22,'[1]Team Listing'!$A$1:$R$250,3)</f>
        <v>B2</v>
      </c>
      <c r="C22" s="5">
        <v>102</v>
      </c>
      <c r="D22" t="str">
        <f>VLOOKUP(C22,'[1]Team Listing'!$A$1:$R$250,2)</f>
        <v>Shaggers XI</v>
      </c>
      <c r="E22" s="1" t="s">
        <v>5</v>
      </c>
      <c r="F22" s="1">
        <f t="shared" si="0"/>
        <v>19</v>
      </c>
      <c r="G22" t="str">
        <f t="shared" si="0"/>
        <v>B2</v>
      </c>
      <c r="H22" s="6">
        <v>68</v>
      </c>
      <c r="I22" t="str">
        <f>VLOOKUP(H22,'[1]Team Listing'!$A$1:$R$250,2)</f>
        <v>Garry's Mob</v>
      </c>
      <c r="J22" s="6">
        <v>34</v>
      </c>
      <c r="K22" s="1" t="s">
        <v>16</v>
      </c>
      <c r="L22" t="str">
        <f>VLOOKUP(J22,'[1]Field List'!$A$2:$D$102,2,0)</f>
        <v>Charters Towers Airport Reserve</v>
      </c>
      <c r="M22">
        <f>VLOOKUP(J22,'[1]Field List'!$A$2:$D$102,4,0)</f>
        <v>0</v>
      </c>
      <c r="N22" t="str">
        <f t="shared" si="1"/>
        <v>10268</v>
      </c>
      <c r="O22" t="str">
        <f t="shared" si="2"/>
        <v>68102</v>
      </c>
      <c r="P22" t="str">
        <f t="shared" si="3"/>
        <v>102Field34</v>
      </c>
      <c r="Q22" s="1" t="str">
        <f t="shared" si="4"/>
        <v>68Field34</v>
      </c>
      <c r="R22" s="1"/>
      <c r="S22" s="1"/>
      <c r="W22" s="1"/>
    </row>
    <row r="23" spans="1:26" x14ac:dyDescent="0.25">
      <c r="A23" s="1">
        <v>20</v>
      </c>
      <c r="B23" t="str">
        <f>VLOOKUP(C23,'[1]Team Listing'!$A$1:$R$250,3)</f>
        <v>B2</v>
      </c>
      <c r="C23" s="5">
        <v>81</v>
      </c>
      <c r="D23" t="str">
        <f>VLOOKUP(C23,'[1]Team Listing'!$A$1:$R$250,2)</f>
        <v>Jungle Patrol 1</v>
      </c>
      <c r="E23" s="1" t="s">
        <v>5</v>
      </c>
      <c r="F23" s="1">
        <f t="shared" si="0"/>
        <v>20</v>
      </c>
      <c r="G23" t="str">
        <f t="shared" si="0"/>
        <v>B2</v>
      </c>
      <c r="H23" s="6">
        <v>85</v>
      </c>
      <c r="I23" t="str">
        <f>VLOOKUP(H23,'[1]Team Listing'!$A$1:$R$250,2)</f>
        <v>Malcheks CC</v>
      </c>
      <c r="J23" s="6">
        <v>17</v>
      </c>
      <c r="K23" s="1" t="s">
        <v>16</v>
      </c>
      <c r="L23" t="str">
        <f>VLOOKUP(J23,'[1]Field List'!$A$2:$D$102,2,0)</f>
        <v>Mosman Park Junior Cricket</v>
      </c>
      <c r="M23" t="str">
        <f>VLOOKUP(J23,'[1]Field List'!$A$2:$D$102,4,0)</f>
        <v>Far Turf Wicket</v>
      </c>
      <c r="N23" t="str">
        <f t="shared" si="1"/>
        <v>8185</v>
      </c>
      <c r="O23" t="str">
        <f t="shared" si="2"/>
        <v>8581</v>
      </c>
      <c r="P23" t="str">
        <f t="shared" si="3"/>
        <v>81Field17</v>
      </c>
      <c r="Q23" s="1" t="str">
        <f t="shared" si="4"/>
        <v>85Field17</v>
      </c>
      <c r="R23" s="1"/>
      <c r="S23" s="1"/>
      <c r="W23" s="1"/>
    </row>
    <row r="24" spans="1:26" x14ac:dyDescent="0.25">
      <c r="A24" s="1">
        <v>21</v>
      </c>
      <c r="B24" t="str">
        <f>VLOOKUP(C24,'[1]Team Listing'!$A$1:$R$250,3)</f>
        <v>B2</v>
      </c>
      <c r="C24" s="5">
        <v>123</v>
      </c>
      <c r="D24" t="str">
        <f>VLOOKUP(C24,'[1]Team Listing'!$A$1:$R$250,2)</f>
        <v>Victoria Mill</v>
      </c>
      <c r="E24" s="1" t="s">
        <v>5</v>
      </c>
      <c r="F24" s="1">
        <f t="shared" si="0"/>
        <v>21</v>
      </c>
      <c r="G24" t="str">
        <f t="shared" si="0"/>
        <v>B2</v>
      </c>
      <c r="H24" s="6">
        <v>60</v>
      </c>
      <c r="I24" t="str">
        <f>VLOOKUP(H24,'[1]Team Listing'!$A$1:$R$250,2)</f>
        <v>Dufflebags</v>
      </c>
      <c r="J24" s="6">
        <v>10</v>
      </c>
      <c r="K24" s="1" t="s">
        <v>16</v>
      </c>
      <c r="L24" t="str">
        <f>VLOOKUP(J24,'[1]Field List'!$A$2:$D$102,2,0)</f>
        <v>All Souls &amp; St Gabriels School</v>
      </c>
      <c r="M24" t="str">
        <f>VLOOKUP(J24,'[1]Field List'!$A$2:$D$102,4,0)</f>
        <v>Burns Oval   across- road</v>
      </c>
      <c r="N24" t="str">
        <f t="shared" si="1"/>
        <v>12360</v>
      </c>
      <c r="O24" t="str">
        <f t="shared" si="2"/>
        <v>60123</v>
      </c>
      <c r="P24" t="str">
        <f t="shared" si="3"/>
        <v>123Field10</v>
      </c>
      <c r="Q24" s="1" t="str">
        <f t="shared" si="4"/>
        <v>60Field10</v>
      </c>
      <c r="R24" s="1"/>
      <c r="S24" s="1"/>
      <c r="W24" s="1"/>
    </row>
    <row r="25" spans="1:26" x14ac:dyDescent="0.25">
      <c r="A25" s="1">
        <v>22</v>
      </c>
      <c r="B25" t="str">
        <f>VLOOKUP(C25,'[1]Team Listing'!$A$1:$R$250,3)</f>
        <v>B2</v>
      </c>
      <c r="C25" s="5">
        <v>131</v>
      </c>
      <c r="D25" t="str">
        <f>VLOOKUP(C25,'[1]Team Listing'!$A$1:$R$250,2)</f>
        <v>Western Star Pickets 1</v>
      </c>
      <c r="E25" s="1" t="s">
        <v>5</v>
      </c>
      <c r="F25" s="1">
        <f t="shared" si="0"/>
        <v>22</v>
      </c>
      <c r="G25" t="str">
        <f t="shared" si="0"/>
        <v>B2</v>
      </c>
      <c r="H25" s="6">
        <v>118</v>
      </c>
      <c r="I25" t="str">
        <f>VLOOKUP(H25,'[1]Team Listing'!$A$1:$R$250,2)</f>
        <v>Tinned Up</v>
      </c>
      <c r="J25" s="6">
        <v>19</v>
      </c>
      <c r="K25" s="1" t="s">
        <v>16</v>
      </c>
      <c r="L25" t="str">
        <f>VLOOKUP(J25,'[1]Field List'!$A$2:$D$102,2,0)</f>
        <v>Blackheath &amp; Thornburgh College</v>
      </c>
      <c r="M25" t="str">
        <f>VLOOKUP(J25,'[1]Field List'!$A$2:$D$102,4,0)</f>
        <v>Waverley Field</v>
      </c>
      <c r="N25" t="str">
        <f t="shared" si="1"/>
        <v>131118</v>
      </c>
      <c r="O25" t="str">
        <f t="shared" si="2"/>
        <v>118131</v>
      </c>
      <c r="P25" t="str">
        <f t="shared" si="3"/>
        <v>131Field19</v>
      </c>
      <c r="Q25" s="1" t="str">
        <f t="shared" si="4"/>
        <v>118Field19</v>
      </c>
      <c r="R25" s="1"/>
      <c r="S25" s="1"/>
      <c r="W25" s="1"/>
    </row>
    <row r="26" spans="1:26" x14ac:dyDescent="0.25">
      <c r="A26" s="1">
        <v>23</v>
      </c>
      <c r="B26" t="str">
        <f>VLOOKUP(C26,'[1]Team Listing'!$A$1:$R$250,3)</f>
        <v>B2</v>
      </c>
      <c r="C26" s="5">
        <v>77</v>
      </c>
      <c r="D26" t="str">
        <f>VLOOKUP(C26,'[1]Team Listing'!$A$1:$R$250,2)</f>
        <v>Here for the Beer</v>
      </c>
      <c r="E26" s="1" t="s">
        <v>5</v>
      </c>
      <c r="F26" s="1">
        <f t="shared" si="0"/>
        <v>23</v>
      </c>
      <c r="G26" t="str">
        <f t="shared" si="0"/>
        <v>B2</v>
      </c>
      <c r="H26" s="5">
        <v>96</v>
      </c>
      <c r="I26" t="str">
        <f>VLOOKUP(H26,'[1]Team Listing'!$A$1:$R$250,2)</f>
        <v>Pentland</v>
      </c>
      <c r="J26" s="6">
        <v>15</v>
      </c>
      <c r="K26" s="7" t="s">
        <v>16</v>
      </c>
      <c r="L26" t="str">
        <f>VLOOKUP(J26,'[1]Field List'!$A$2:$D$102,2,0)</f>
        <v>Mosman Park Junior Cricket</v>
      </c>
      <c r="M26" t="str">
        <f>VLOOKUP(J26,'[1]Field List'!$A$2:$D$102,4,0)</f>
        <v>Top field towards Mt Leyshon Road</v>
      </c>
      <c r="N26" t="str">
        <f t="shared" si="1"/>
        <v>7796</v>
      </c>
      <c r="O26" t="str">
        <f t="shared" si="2"/>
        <v>9677</v>
      </c>
      <c r="P26" t="str">
        <f t="shared" si="3"/>
        <v>77Field15</v>
      </c>
      <c r="Q26" s="1" t="str">
        <f t="shared" si="4"/>
        <v>96Field15</v>
      </c>
      <c r="R26" s="1"/>
      <c r="S26" s="1"/>
      <c r="V26" s="1"/>
      <c r="W26" s="1"/>
      <c r="Y26" s="4"/>
      <c r="Z26" s="4"/>
    </row>
    <row r="27" spans="1:26" x14ac:dyDescent="0.25">
      <c r="A27" s="1">
        <v>24</v>
      </c>
      <c r="B27" t="str">
        <f>VLOOKUP(C27,'[1]Team Listing'!$A$1:$R$250,3)</f>
        <v>B2</v>
      </c>
      <c r="C27" s="5">
        <v>128</v>
      </c>
      <c r="D27" t="str">
        <f>VLOOKUP(C27,'[1]Team Listing'!$A$1:$R$250,2)</f>
        <v>Weekend Wariyas</v>
      </c>
      <c r="E27" s="1" t="s">
        <v>5</v>
      </c>
      <c r="F27" s="1">
        <f t="shared" si="0"/>
        <v>24</v>
      </c>
      <c r="G27" t="str">
        <f t="shared" si="0"/>
        <v>B2</v>
      </c>
      <c r="H27" s="5">
        <v>66</v>
      </c>
      <c r="I27" t="str">
        <f>VLOOKUP(H27,'[1]Team Listing'!$A$1:$R$250,2)</f>
        <v>Garbutt Jets</v>
      </c>
      <c r="J27" s="6">
        <v>35</v>
      </c>
      <c r="K27" s="7" t="s">
        <v>16</v>
      </c>
      <c r="L27" t="str">
        <f>VLOOKUP(J27,'[1]Field List'!$A$2:$D$102,2,0)</f>
        <v>Charters Towers Airport Reserve</v>
      </c>
      <c r="M27">
        <f>VLOOKUP(J27,'[1]Field List'!$A$2:$D$102,4,0)</f>
        <v>0</v>
      </c>
      <c r="N27" t="str">
        <f t="shared" si="1"/>
        <v>12866</v>
      </c>
      <c r="O27" t="str">
        <f t="shared" si="2"/>
        <v>66128</v>
      </c>
      <c r="P27" t="str">
        <f t="shared" si="3"/>
        <v>128Field35</v>
      </c>
      <c r="Q27" s="1" t="str">
        <f t="shared" si="4"/>
        <v>66Field35</v>
      </c>
      <c r="R27" s="1"/>
      <c r="S27" s="1"/>
      <c r="V27" s="1"/>
      <c r="W27" s="1"/>
      <c r="Y27" s="4"/>
      <c r="Z27" s="4"/>
    </row>
    <row r="28" spans="1:26" x14ac:dyDescent="0.25">
      <c r="A28" s="1">
        <v>25</v>
      </c>
      <c r="B28" t="str">
        <f>VLOOKUP(C28,'[1]Team Listing'!$A$1:$R$250,3)</f>
        <v>B2</v>
      </c>
      <c r="C28" s="5">
        <v>28</v>
      </c>
      <c r="D28" t="str">
        <f>VLOOKUP(C28,'[1]Team Listing'!$A$1:$R$250,2)</f>
        <v>Barbwire</v>
      </c>
      <c r="E28" s="1" t="s">
        <v>5</v>
      </c>
      <c r="F28" s="1">
        <f t="shared" si="0"/>
        <v>25</v>
      </c>
      <c r="G28" t="str">
        <f t="shared" si="0"/>
        <v>B2</v>
      </c>
      <c r="H28" s="5">
        <v>78</v>
      </c>
      <c r="I28" t="str">
        <f>VLOOKUP(H28,'[1]Team Listing'!$A$1:$R$250,2)</f>
        <v>Home Hill Bandits</v>
      </c>
      <c r="J28" s="6">
        <v>41</v>
      </c>
      <c r="K28" s="7" t="s">
        <v>16</v>
      </c>
      <c r="L28" t="str">
        <f>VLOOKUP(J28,'[1]Field List'!$A$2:$D$102,2,0)</f>
        <v>Charters Towers Airport Reserve</v>
      </c>
      <c r="M28">
        <f>VLOOKUP(J28,'[1]Field List'!$A$2:$D$102,4,0)</f>
        <v>0</v>
      </c>
      <c r="N28" t="str">
        <f t="shared" si="1"/>
        <v>2878</v>
      </c>
      <c r="O28" t="str">
        <f t="shared" si="2"/>
        <v>7828</v>
      </c>
      <c r="P28" t="str">
        <f t="shared" si="3"/>
        <v>28Field41</v>
      </c>
      <c r="Q28" s="1" t="str">
        <f t="shared" si="4"/>
        <v>78Field41</v>
      </c>
      <c r="R28" s="1"/>
      <c r="S28" s="1"/>
      <c r="V28" s="1"/>
      <c r="W28" s="1"/>
      <c r="Y28" s="4"/>
      <c r="Z28" s="4"/>
    </row>
    <row r="29" spans="1:26" x14ac:dyDescent="0.25">
      <c r="A29" s="1">
        <v>26</v>
      </c>
      <c r="B29" t="str">
        <f>VLOOKUP(C29,'[1]Team Listing'!$A$1:$R$250,3)</f>
        <v>B2</v>
      </c>
      <c r="C29" s="5">
        <v>229</v>
      </c>
      <c r="D29" t="str">
        <f>VLOOKUP(C29,'[1]Team Listing'!$A$1:$R$250,2)</f>
        <v>Wreck Em XI</v>
      </c>
      <c r="E29" s="1" t="s">
        <v>5</v>
      </c>
      <c r="F29" s="1">
        <f t="shared" si="0"/>
        <v>26</v>
      </c>
      <c r="G29" t="str">
        <f t="shared" si="0"/>
        <v>B2</v>
      </c>
      <c r="H29" s="5">
        <v>93</v>
      </c>
      <c r="I29" t="str">
        <f>VLOOKUP(H29,'[1]Team Listing'!$A$1:$R$250,2)</f>
        <v>NHS Camels</v>
      </c>
      <c r="J29" s="6">
        <v>63</v>
      </c>
      <c r="K29" s="7" t="s">
        <v>16</v>
      </c>
      <c r="L29" t="str">
        <f>VLOOKUP(J29,'[1]Field List'!$A$2:$D$102,2,0)</f>
        <v>Wreck Em XI Home Field</v>
      </c>
      <c r="M29" t="str">
        <f>VLOOKUP(J29,'[1]Field List'!$A$2:$D$102,4,0)</f>
        <v>Coffison's Block</v>
      </c>
      <c r="N29" t="str">
        <f t="shared" si="1"/>
        <v>22993</v>
      </c>
      <c r="O29" t="str">
        <f t="shared" si="2"/>
        <v>93229</v>
      </c>
      <c r="P29" t="str">
        <f t="shared" si="3"/>
        <v>229Field63</v>
      </c>
      <c r="Q29" s="1" t="str">
        <f t="shared" si="4"/>
        <v>93Field63</v>
      </c>
      <c r="R29" s="1"/>
      <c r="S29" s="1"/>
      <c r="V29" s="1"/>
      <c r="W29" s="1"/>
      <c r="Y29" s="4"/>
      <c r="Z29" s="4"/>
    </row>
    <row r="30" spans="1:26" x14ac:dyDescent="0.25">
      <c r="A30" s="1">
        <v>27</v>
      </c>
      <c r="B30" t="str">
        <f>VLOOKUP(C30,'[1]Team Listing'!$A$1:$R$250,3)</f>
        <v>B2</v>
      </c>
      <c r="C30" s="5">
        <v>56</v>
      </c>
      <c r="D30" t="str">
        <f>VLOOKUP(C30,'[1]Team Listing'!$A$1:$R$250,2)</f>
        <v>Dirty Dogs</v>
      </c>
      <c r="E30" s="1" t="s">
        <v>5</v>
      </c>
      <c r="F30" s="1">
        <f t="shared" si="0"/>
        <v>27</v>
      </c>
      <c r="G30" t="str">
        <f t="shared" si="0"/>
        <v>B2</v>
      </c>
      <c r="H30" s="5">
        <v>112</v>
      </c>
      <c r="I30" t="str">
        <f>VLOOKUP(H30,'[1]Team Listing'!$A$1:$R$250,2)</f>
        <v>The Dirty Rats</v>
      </c>
      <c r="J30" s="6">
        <v>43</v>
      </c>
      <c r="K30" s="7" t="s">
        <v>16</v>
      </c>
      <c r="L30" t="str">
        <f>VLOOKUP(J30,'[1]Field List'!$A$2:$D$102,2,0)</f>
        <v>Charters Towers Airport Reserve</v>
      </c>
      <c r="M30">
        <f>VLOOKUP(J30,'[1]Field List'!$A$2:$D$102,4,0)</f>
        <v>0</v>
      </c>
      <c r="N30" t="str">
        <f t="shared" si="1"/>
        <v>56112</v>
      </c>
      <c r="O30" t="str">
        <f t="shared" si="2"/>
        <v>11256</v>
      </c>
      <c r="P30" t="str">
        <f t="shared" si="3"/>
        <v>56Field43</v>
      </c>
      <c r="Q30" s="1" t="str">
        <f t="shared" si="4"/>
        <v>112Field43</v>
      </c>
      <c r="R30" s="1"/>
      <c r="S30" s="1"/>
      <c r="V30" s="1"/>
      <c r="W30" s="1"/>
      <c r="Y30" s="4"/>
      <c r="Z30" s="4"/>
    </row>
    <row r="31" spans="1:26" x14ac:dyDescent="0.25">
      <c r="A31" s="1">
        <v>28</v>
      </c>
      <c r="B31" t="str">
        <f>VLOOKUP(C31,'[1]Team Listing'!$A$1:$R$250,3)</f>
        <v>B2</v>
      </c>
      <c r="C31" s="5">
        <v>79</v>
      </c>
      <c r="D31" t="str">
        <f>VLOOKUP(C31,'[1]Team Listing'!$A$1:$R$250,2)</f>
        <v>Hornets Old Boys</v>
      </c>
      <c r="E31" s="1" t="s">
        <v>5</v>
      </c>
      <c r="F31" s="1">
        <f t="shared" si="0"/>
        <v>28</v>
      </c>
      <c r="G31" t="str">
        <f t="shared" si="0"/>
        <v>B2</v>
      </c>
      <c r="H31" s="5">
        <v>89</v>
      </c>
      <c r="I31" t="str">
        <f>VLOOKUP(H31,'[1]Team Listing'!$A$1:$R$250,2)</f>
        <v>Milk Run</v>
      </c>
      <c r="J31" s="6">
        <v>49</v>
      </c>
      <c r="K31" s="7" t="s">
        <v>16</v>
      </c>
      <c r="L31" t="str">
        <f>VLOOKUP(J31,'[1]Field List'!$A$2:$D$102,2,0)</f>
        <v>Goldfield Sporting Complex</v>
      </c>
      <c r="M31" t="str">
        <f>VLOOKUP(J31,'[1]Field List'!$A$2:$D$102,4,0)</f>
        <v>Closest to Athletic Club</v>
      </c>
      <c r="N31" t="str">
        <f t="shared" si="1"/>
        <v>7989</v>
      </c>
      <c r="O31" t="str">
        <f t="shared" si="2"/>
        <v>8979</v>
      </c>
      <c r="P31" t="str">
        <f t="shared" si="3"/>
        <v>79Field49</v>
      </c>
      <c r="Q31" s="1" t="str">
        <f t="shared" si="4"/>
        <v>89Field49</v>
      </c>
      <c r="R31" s="1"/>
      <c r="S31" s="1"/>
      <c r="V31" s="1"/>
      <c r="W31" s="1"/>
      <c r="Y31" s="4"/>
      <c r="Z31" s="4"/>
    </row>
    <row r="32" spans="1:26" x14ac:dyDescent="0.25">
      <c r="A32" s="1">
        <v>29</v>
      </c>
      <c r="B32" t="str">
        <f>VLOOKUP(C32,'[1]Team Listing'!$A$1:$R$250,3)</f>
        <v>B2</v>
      </c>
      <c r="C32" s="5">
        <v>49</v>
      </c>
      <c r="D32" t="str">
        <f>VLOOKUP(C32,'[1]Team Listing'!$A$1:$R$250,2)</f>
        <v>Chads Champs</v>
      </c>
      <c r="E32" s="1" t="s">
        <v>5</v>
      </c>
      <c r="F32" s="1">
        <f t="shared" si="0"/>
        <v>29</v>
      </c>
      <c r="G32" t="str">
        <f t="shared" si="0"/>
        <v>B2</v>
      </c>
      <c r="H32" s="5">
        <v>34</v>
      </c>
      <c r="I32" t="str">
        <f>VLOOKUP(H32,'[1]Team Listing'!$A$1:$R$250,2)</f>
        <v>Big Mick's Finns XI</v>
      </c>
      <c r="J32" s="6">
        <v>46</v>
      </c>
      <c r="K32" s="7" t="s">
        <v>16</v>
      </c>
      <c r="L32" t="str">
        <f>VLOOKUP(J32,'[1]Field List'!$A$2:$D$102,2,0)</f>
        <v>21 Grisinger Road</v>
      </c>
      <c r="M32" t="str">
        <f>VLOOKUP(J32,'[1]Field List'!$A$2:$D$102,4,0)</f>
        <v>Off Lynd Highway</v>
      </c>
      <c r="N32" t="str">
        <f t="shared" si="1"/>
        <v>4934</v>
      </c>
      <c r="O32" t="str">
        <f t="shared" si="2"/>
        <v>3449</v>
      </c>
      <c r="P32" t="str">
        <f t="shared" si="3"/>
        <v>49Field46</v>
      </c>
      <c r="Q32" s="1" t="str">
        <f t="shared" si="4"/>
        <v>34Field46</v>
      </c>
      <c r="R32" s="1"/>
      <c r="S32" s="1"/>
      <c r="V32" s="1"/>
      <c r="W32" s="1"/>
      <c r="Y32" s="4"/>
      <c r="Z32" s="4"/>
    </row>
    <row r="33" spans="1:26" x14ac:dyDescent="0.25">
      <c r="A33" s="1">
        <v>30</v>
      </c>
      <c r="B33" t="str">
        <f>VLOOKUP(C33,'[1]Team Listing'!$A$1:$R$250,3)</f>
        <v>B2</v>
      </c>
      <c r="C33" s="5">
        <v>97</v>
      </c>
      <c r="D33" t="str">
        <f>VLOOKUP(C33,'[1]Team Listing'!$A$1:$R$250,2)</f>
        <v>Piston Broke XI</v>
      </c>
      <c r="E33" s="1" t="s">
        <v>5</v>
      </c>
      <c r="F33" s="1">
        <f t="shared" si="0"/>
        <v>30</v>
      </c>
      <c r="G33" t="str">
        <f t="shared" si="0"/>
        <v>B2</v>
      </c>
      <c r="H33" s="5">
        <v>225</v>
      </c>
      <c r="I33" t="str">
        <f>VLOOKUP(H33,'[1]Team Listing'!$A$1:$R$250,2)</f>
        <v>Sticky Wickets</v>
      </c>
      <c r="J33" s="6">
        <v>9</v>
      </c>
      <c r="K33" s="7" t="s">
        <v>16</v>
      </c>
      <c r="L33" t="str">
        <f>VLOOKUP(J33,'[1]Field List'!$A$2:$D$102,2,0)</f>
        <v>The B.C.G.</v>
      </c>
      <c r="M33" t="str">
        <f>VLOOKUP(J33,'[1]Field List'!$A$2:$D$102,4,0)</f>
        <v>349 Old Dalrymple Road</v>
      </c>
      <c r="N33" t="str">
        <f t="shared" si="1"/>
        <v>97225</v>
      </c>
      <c r="O33" t="str">
        <f t="shared" si="2"/>
        <v>22597</v>
      </c>
      <c r="P33" t="str">
        <f t="shared" si="3"/>
        <v>97Field9</v>
      </c>
      <c r="Q33" s="1" t="str">
        <f t="shared" si="4"/>
        <v>225Field9</v>
      </c>
      <c r="R33" s="1"/>
      <c r="S33" s="1"/>
      <c r="V33" s="1"/>
      <c r="W33" s="1"/>
      <c r="Y33" s="4"/>
      <c r="Z33" s="4"/>
    </row>
    <row r="34" spans="1:26" x14ac:dyDescent="0.25">
      <c r="A34" s="1">
        <v>31</v>
      </c>
      <c r="B34" t="str">
        <f>VLOOKUP(C34,'[1]Team Listing'!$A$1:$R$250,3)</f>
        <v>B2</v>
      </c>
      <c r="C34" s="5">
        <v>65</v>
      </c>
      <c r="D34" t="str">
        <f>VLOOKUP(C34,'[1]Team Listing'!$A$1:$R$250,2)</f>
        <v>Fruit Pies</v>
      </c>
      <c r="E34" s="1" t="s">
        <v>5</v>
      </c>
      <c r="F34" s="1">
        <f t="shared" si="0"/>
        <v>31</v>
      </c>
      <c r="G34" t="str">
        <f t="shared" si="0"/>
        <v>B2</v>
      </c>
      <c r="H34" s="5">
        <v>51</v>
      </c>
      <c r="I34" t="str">
        <f>VLOOKUP(H34,'[1]Team Listing'!$A$1:$R$250,2)</f>
        <v>Chuckers &amp; Sloggers</v>
      </c>
      <c r="J34" s="6">
        <v>32</v>
      </c>
      <c r="K34" s="7" t="s">
        <v>16</v>
      </c>
      <c r="L34" t="str">
        <f>VLOOKUP(J34,'[1]Field List'!$A$2:$D$102,2,0)</f>
        <v>Charters Towers Airport Reserve</v>
      </c>
      <c r="M34">
        <f>VLOOKUP(J34,'[1]Field List'!$A$2:$D$102,4,0)</f>
        <v>0</v>
      </c>
      <c r="N34" t="str">
        <f t="shared" si="1"/>
        <v>6551</v>
      </c>
      <c r="O34" t="str">
        <f t="shared" si="2"/>
        <v>5165</v>
      </c>
      <c r="P34" t="str">
        <f t="shared" si="3"/>
        <v>65Field32</v>
      </c>
      <c r="Q34" s="1" t="str">
        <f t="shared" si="4"/>
        <v>51Field32</v>
      </c>
      <c r="R34" s="1"/>
      <c r="S34" s="1"/>
      <c r="V34" s="1"/>
      <c r="W34" s="1"/>
      <c r="Y34" s="4"/>
      <c r="Z34" s="4"/>
    </row>
    <row r="35" spans="1:26" x14ac:dyDescent="0.25">
      <c r="A35" s="1">
        <v>32</v>
      </c>
      <c r="B35" t="str">
        <f>VLOOKUP(C35,'[1]Team Listing'!$A$1:$R$250,3)</f>
        <v>B2</v>
      </c>
      <c r="C35" s="5">
        <v>84</v>
      </c>
      <c r="D35" t="str">
        <f>VLOOKUP(C35,'[1]Team Listing'!$A$1:$R$250,2)</f>
        <v>Lager Louts</v>
      </c>
      <c r="E35" s="1" t="s">
        <v>5</v>
      </c>
      <c r="F35" s="1">
        <f t="shared" si="0"/>
        <v>32</v>
      </c>
      <c r="G35" t="str">
        <f t="shared" si="0"/>
        <v>B2</v>
      </c>
      <c r="H35" s="5">
        <v>87</v>
      </c>
      <c r="I35" t="str">
        <f>VLOOKUP(H35,'[1]Team Listing'!$A$1:$R$250,2)</f>
        <v>Masterbatters</v>
      </c>
      <c r="J35" s="6">
        <v>44</v>
      </c>
      <c r="K35" s="7" t="s">
        <v>16</v>
      </c>
      <c r="L35" t="str">
        <f>VLOOKUP(J35,'[1]Field List'!$A$2:$D$102,2,0)</f>
        <v>Charters Towers Airport Reserve</v>
      </c>
      <c r="M35">
        <f>VLOOKUP(J35,'[1]Field List'!$A$2:$D$102,4,0)</f>
        <v>0</v>
      </c>
      <c r="N35" t="str">
        <f t="shared" si="1"/>
        <v>8487</v>
      </c>
      <c r="O35" t="str">
        <f t="shared" si="2"/>
        <v>8784</v>
      </c>
      <c r="P35" t="str">
        <f t="shared" si="3"/>
        <v>84Field44</v>
      </c>
      <c r="Q35" s="1" t="str">
        <f t="shared" si="4"/>
        <v>87Field44</v>
      </c>
      <c r="R35" s="1"/>
      <c r="S35" s="1"/>
      <c r="V35" s="1"/>
      <c r="W35" s="1"/>
      <c r="Y35" s="4"/>
      <c r="Z35" s="4"/>
    </row>
    <row r="36" spans="1:26" x14ac:dyDescent="0.25">
      <c r="A36" s="1">
        <v>33</v>
      </c>
      <c r="B36" t="str">
        <f>VLOOKUP(C36,'[1]Team Listing'!$A$1:$R$250,3)</f>
        <v>B2</v>
      </c>
      <c r="C36" s="5">
        <v>114</v>
      </c>
      <c r="D36" t="str">
        <f>VLOOKUP(C36,'[1]Team Listing'!$A$1:$R$250,2)</f>
        <v>The Silver Chickens</v>
      </c>
      <c r="E36" s="1" t="s">
        <v>5</v>
      </c>
      <c r="F36" s="1">
        <f t="shared" si="0"/>
        <v>33</v>
      </c>
      <c r="G36" t="str">
        <f t="shared" si="0"/>
        <v>B2</v>
      </c>
      <c r="H36" s="5">
        <v>41</v>
      </c>
      <c r="I36" t="str">
        <f>VLOOKUP(H36,'[1]Team Listing'!$A$1:$R$250,2)</f>
        <v>Brindle Benders</v>
      </c>
      <c r="J36" s="6">
        <v>42</v>
      </c>
      <c r="K36" s="7" t="s">
        <v>16</v>
      </c>
      <c r="L36" t="str">
        <f>VLOOKUP(J36,'[1]Field List'!$A$2:$D$102,2,0)</f>
        <v>Charters Towers Airport Reserve</v>
      </c>
      <c r="M36">
        <f>VLOOKUP(J36,'[1]Field List'!$A$2:$D$102,4,0)</f>
        <v>0</v>
      </c>
      <c r="N36" t="str">
        <f t="shared" si="1"/>
        <v>11441</v>
      </c>
      <c r="O36" t="str">
        <f t="shared" si="2"/>
        <v>41114</v>
      </c>
      <c r="P36" t="str">
        <f t="shared" si="3"/>
        <v>114Field42</v>
      </c>
      <c r="Q36" s="1" t="str">
        <f t="shared" si="4"/>
        <v>41Field42</v>
      </c>
      <c r="R36" s="1"/>
      <c r="S36" s="1"/>
      <c r="V36" s="1"/>
      <c r="W36" s="1"/>
      <c r="Y36" s="4"/>
      <c r="Z36" s="4"/>
    </row>
    <row r="37" spans="1:26" x14ac:dyDescent="0.25">
      <c r="A37" s="1">
        <v>34</v>
      </c>
      <c r="B37" t="str">
        <f>VLOOKUP(C37,'[1]Team Listing'!$A$1:$R$250,3)</f>
        <v>B2</v>
      </c>
      <c r="C37" s="5">
        <v>117</v>
      </c>
      <c r="D37" t="str">
        <f>VLOOKUP(C37,'[1]Team Listing'!$A$1:$R$250,2)</f>
        <v>Thuringowa Bulldogs</v>
      </c>
      <c r="E37" s="1" t="s">
        <v>5</v>
      </c>
      <c r="F37" s="1">
        <f t="shared" si="0"/>
        <v>34</v>
      </c>
      <c r="G37" t="str">
        <f t="shared" si="0"/>
        <v>B2</v>
      </c>
      <c r="H37" s="5">
        <v>116</v>
      </c>
      <c r="I37" t="str">
        <f>VLOOKUP(H37,'[1]Team Listing'!$A$1:$R$250,2)</f>
        <v>Thirsty Rhinos</v>
      </c>
      <c r="J37" s="6">
        <v>45</v>
      </c>
      <c r="K37" s="7" t="s">
        <v>16</v>
      </c>
      <c r="L37" t="str">
        <f>VLOOKUP(J37,'[1]Field List'!$A$2:$D$102,2,0)</f>
        <v>Charters Towers Airport Reserve</v>
      </c>
      <c r="M37" t="str">
        <f>VLOOKUP(J37,'[1]Field List'!$A$2:$D$102,4,0)</f>
        <v>Closest field to Trade Centre</v>
      </c>
      <c r="N37" t="str">
        <f t="shared" si="1"/>
        <v>117116</v>
      </c>
      <c r="O37" t="str">
        <f t="shared" si="2"/>
        <v>116117</v>
      </c>
      <c r="P37" t="str">
        <f t="shared" si="3"/>
        <v>117Field45</v>
      </c>
      <c r="Q37" s="1" t="str">
        <f t="shared" si="4"/>
        <v>116Field45</v>
      </c>
      <c r="R37" s="1"/>
      <c r="S37" s="1"/>
      <c r="V37" s="1"/>
      <c r="W37" s="1"/>
      <c r="Y37" s="4"/>
      <c r="Z37" s="4"/>
    </row>
    <row r="38" spans="1:26" x14ac:dyDescent="0.25">
      <c r="A38" s="1">
        <v>35</v>
      </c>
      <c r="B38" t="str">
        <f>VLOOKUP(C38,'[1]Team Listing'!$A$1:$R$250,3)</f>
        <v>B2</v>
      </c>
      <c r="C38" s="5">
        <v>53</v>
      </c>
      <c r="D38" t="str">
        <f>VLOOKUP(C38,'[1]Team Listing'!$A$1:$R$250,2)</f>
        <v>Crakacan</v>
      </c>
      <c r="E38" s="1" t="s">
        <v>5</v>
      </c>
      <c r="F38" s="1">
        <f t="shared" ref="F38:G68" si="5">A38</f>
        <v>35</v>
      </c>
      <c r="G38" t="str">
        <f t="shared" si="5"/>
        <v>B2</v>
      </c>
      <c r="H38" s="5">
        <v>26</v>
      </c>
      <c r="I38" t="str">
        <f>VLOOKUP(H38,'[1]Team Listing'!$A$1:$R$250,2)</f>
        <v>Balfes Creek Boozers</v>
      </c>
      <c r="J38" s="6">
        <v>11</v>
      </c>
      <c r="K38" s="7" t="s">
        <v>16</v>
      </c>
      <c r="L38" t="str">
        <f>VLOOKUP(J38,'[1]Field List'!$A$2:$D$102,2,0)</f>
        <v>Mossman Park Junior Cricket</v>
      </c>
      <c r="M38" t="str">
        <f>VLOOKUP(J38,'[1]Field List'!$A$2:$D$102,4,0)</f>
        <v>Field between Nets and Natal Downs Rd</v>
      </c>
      <c r="N38" t="str">
        <f t="shared" si="1"/>
        <v>5326</v>
      </c>
      <c r="O38" t="str">
        <f t="shared" si="2"/>
        <v>2653</v>
      </c>
      <c r="P38" t="str">
        <f t="shared" si="3"/>
        <v>53Field11</v>
      </c>
      <c r="Q38" s="1" t="str">
        <f t="shared" si="4"/>
        <v>26Field11</v>
      </c>
      <c r="R38" s="1"/>
      <c r="S38" s="1"/>
      <c r="V38" s="1"/>
      <c r="W38" s="1"/>
      <c r="Y38" s="4"/>
      <c r="Z38" s="4"/>
    </row>
    <row r="39" spans="1:26" x14ac:dyDescent="0.25">
      <c r="A39" s="1">
        <v>36</v>
      </c>
      <c r="B39" t="str">
        <f>VLOOKUP(C39,'[1]Team Listing'!$A$1:$R$250,3)</f>
        <v>B2</v>
      </c>
      <c r="C39" s="5">
        <v>74</v>
      </c>
      <c r="D39" t="str">
        <f>VLOOKUP(C39,'[1]Team Listing'!$A$1:$R$250,2)</f>
        <v>Grandstanders II</v>
      </c>
      <c r="E39" s="1" t="s">
        <v>5</v>
      </c>
      <c r="F39" s="1">
        <f t="shared" si="5"/>
        <v>36</v>
      </c>
      <c r="G39" t="str">
        <f t="shared" si="5"/>
        <v>B2</v>
      </c>
      <c r="H39" s="5">
        <v>88</v>
      </c>
      <c r="I39" t="str">
        <f>VLOOKUP(H39,'[1]Team Listing'!$A$1:$R$250,2)</f>
        <v>Mendi's Mob</v>
      </c>
      <c r="J39" s="6">
        <v>50</v>
      </c>
      <c r="K39" s="7" t="s">
        <v>16</v>
      </c>
      <c r="L39" t="str">
        <f>VLOOKUP(J39,'[1]Field List'!$A$2:$D$102,2,0)</f>
        <v>Goldfield Sporting Complex</v>
      </c>
      <c r="M39" t="str">
        <f>VLOOKUP(J39,'[1]Field List'!$A$2:$D$102,4,0)</f>
        <v>2nd away from Athletic Club</v>
      </c>
      <c r="N39" t="str">
        <f t="shared" si="1"/>
        <v>7488</v>
      </c>
      <c r="O39" t="str">
        <f t="shared" si="2"/>
        <v>8874</v>
      </c>
      <c r="P39" t="str">
        <f t="shared" si="3"/>
        <v>74Field50</v>
      </c>
      <c r="Q39" s="1" t="str">
        <f t="shared" si="4"/>
        <v>88Field50</v>
      </c>
      <c r="R39" s="1"/>
      <c r="S39" s="1"/>
      <c r="V39" s="1"/>
      <c r="W39" s="1"/>
      <c r="Y39" s="4"/>
      <c r="Z39" s="4"/>
    </row>
    <row r="40" spans="1:26" x14ac:dyDescent="0.25">
      <c r="A40" s="1">
        <v>37</v>
      </c>
      <c r="B40" t="str">
        <f>VLOOKUP(C40,'[1]Team Listing'!$A$1:$R$250,3)</f>
        <v>B2</v>
      </c>
      <c r="C40" s="5">
        <v>37</v>
      </c>
      <c r="D40" t="str">
        <f>VLOOKUP(C40,'[1]Team Listing'!$A$1:$R$250,2)</f>
        <v>Black Bream</v>
      </c>
      <c r="E40" s="1" t="s">
        <v>5</v>
      </c>
      <c r="F40" s="1">
        <f t="shared" si="5"/>
        <v>37</v>
      </c>
      <c r="G40" t="str">
        <f t="shared" si="5"/>
        <v>B2</v>
      </c>
      <c r="H40" s="5">
        <v>138</v>
      </c>
      <c r="I40" t="str">
        <f>VLOOKUP(H40,'[1]Team Listing'!$A$1:$R$250,2)</f>
        <v>Zarsoff Brothers</v>
      </c>
      <c r="J40" s="6">
        <v>47</v>
      </c>
      <c r="K40" s="7" t="s">
        <v>16</v>
      </c>
      <c r="L40" t="str">
        <f>VLOOKUP(J40,'[1]Field List'!$A$2:$D$102,2,0)</f>
        <v>Goldfield Sporting Complex</v>
      </c>
      <c r="M40" t="str">
        <f>VLOOKUP(J40,'[1]Field List'!$A$2:$D$102,4,0)</f>
        <v>Second turf wicket</v>
      </c>
      <c r="N40" t="str">
        <f t="shared" si="1"/>
        <v>37138</v>
      </c>
      <c r="O40" t="str">
        <f t="shared" si="2"/>
        <v>13837</v>
      </c>
      <c r="P40" t="str">
        <f t="shared" si="3"/>
        <v>37Field47</v>
      </c>
      <c r="Q40" s="1" t="str">
        <f t="shared" si="4"/>
        <v>138Field47</v>
      </c>
      <c r="R40" s="1"/>
      <c r="S40" s="1"/>
      <c r="V40" s="1"/>
      <c r="W40" s="1"/>
      <c r="Y40" s="4"/>
      <c r="Z40" s="4"/>
    </row>
    <row r="41" spans="1:26" x14ac:dyDescent="0.25">
      <c r="A41" s="1">
        <v>38</v>
      </c>
      <c r="B41" t="str">
        <f>VLOOKUP(C41,'[1]Team Listing'!$A$1:$R$250,3)</f>
        <v>B2</v>
      </c>
      <c r="C41" s="5">
        <v>73</v>
      </c>
      <c r="D41" t="str">
        <f>VLOOKUP(C41,'[1]Team Listing'!$A$1:$R$250,2)</f>
        <v>Grandstanders</v>
      </c>
      <c r="E41" s="1" t="s">
        <v>5</v>
      </c>
      <c r="F41" s="1">
        <f t="shared" si="5"/>
        <v>38</v>
      </c>
      <c r="G41" t="str">
        <f t="shared" si="5"/>
        <v>B2</v>
      </c>
      <c r="H41" s="5">
        <v>124</v>
      </c>
      <c r="I41" t="str">
        <f>VLOOKUP(H41,'[1]Team Listing'!$A$1:$R$250,2)</f>
        <v>Wanderers Cricket Club</v>
      </c>
      <c r="J41" s="6">
        <v>8</v>
      </c>
      <c r="K41" s="7" t="s">
        <v>16</v>
      </c>
      <c r="L41" t="str">
        <f>VLOOKUP(J41,'[1]Field List'!$A$2:$D$102,2,0)</f>
        <v>All Souls &amp; St Gabriels School</v>
      </c>
      <c r="M41" t="str">
        <f>VLOOKUP(J41,'[1]Field List'!$A$2:$D$102,4,0)</f>
        <v>Burry  Oval</v>
      </c>
      <c r="N41" t="str">
        <f t="shared" si="1"/>
        <v>73124</v>
      </c>
      <c r="O41" t="str">
        <f t="shared" si="2"/>
        <v>12473</v>
      </c>
      <c r="P41" t="str">
        <f t="shared" si="3"/>
        <v>73Field8</v>
      </c>
      <c r="Q41" s="1" t="str">
        <f t="shared" si="4"/>
        <v>124Field8</v>
      </c>
      <c r="R41" s="1"/>
      <c r="S41" s="1"/>
      <c r="V41" s="1"/>
      <c r="W41" s="1"/>
      <c r="Y41" s="4"/>
      <c r="Z41" s="4"/>
    </row>
    <row r="42" spans="1:26" x14ac:dyDescent="0.25">
      <c r="A42" s="1">
        <v>39</v>
      </c>
      <c r="B42" t="str">
        <f>VLOOKUP(C42,'[1]Team Listing'!$A$1:$R$250,3)</f>
        <v>B2</v>
      </c>
      <c r="C42" s="5">
        <v>48</v>
      </c>
      <c r="D42" t="str">
        <f>VLOOKUP(C42,'[1]Team Listing'!$A$1:$R$250,2)</f>
        <v>Casualties</v>
      </c>
      <c r="E42" s="1" t="s">
        <v>5</v>
      </c>
      <c r="F42" s="1">
        <f t="shared" si="5"/>
        <v>39</v>
      </c>
      <c r="G42" t="str">
        <f t="shared" si="5"/>
        <v>B2</v>
      </c>
      <c r="H42" s="5">
        <v>40</v>
      </c>
      <c r="I42" t="str">
        <f>VLOOKUP(H42,'[1]Team Listing'!$A$1:$R$250,2)</f>
        <v>Brigalow Gigalows</v>
      </c>
      <c r="J42" s="6">
        <v>74</v>
      </c>
      <c r="K42" s="7" t="s">
        <v>16</v>
      </c>
      <c r="L42" t="str">
        <f>VLOOKUP(J42,'[1]Field List'!$A$2:$D$102,2,0)</f>
        <v>Urdera  Road</v>
      </c>
      <c r="M42" t="str">
        <f>VLOOKUP(J42,'[1]Field List'!$A$2:$D$102,4,0)</f>
        <v>3.2 km Urdera  Road on Lynd H/Way 5km</v>
      </c>
      <c r="N42" t="str">
        <f t="shared" si="1"/>
        <v>4840</v>
      </c>
      <c r="O42" t="str">
        <f t="shared" si="2"/>
        <v>4048</v>
      </c>
      <c r="P42" t="str">
        <f t="shared" si="3"/>
        <v>48Field74</v>
      </c>
      <c r="Q42" s="1" t="str">
        <f t="shared" si="4"/>
        <v>40Field74</v>
      </c>
      <c r="R42" s="1"/>
      <c r="S42" s="1"/>
      <c r="V42" s="1"/>
      <c r="W42" s="1"/>
      <c r="Y42" s="4"/>
      <c r="Z42" s="4"/>
    </row>
    <row r="43" spans="1:26" x14ac:dyDescent="0.25">
      <c r="A43" s="1">
        <v>40</v>
      </c>
      <c r="B43" t="str">
        <f>VLOOKUP(C43,'[1]Team Listing'!$A$1:$R$250,3)</f>
        <v>B2</v>
      </c>
      <c r="C43" s="5">
        <v>90</v>
      </c>
      <c r="D43" t="str">
        <f>VLOOKUP(C43,'[1]Team Listing'!$A$1:$R$250,2)</f>
        <v>Mingela</v>
      </c>
      <c r="E43" s="1" t="s">
        <v>5</v>
      </c>
      <c r="F43" s="1">
        <f t="shared" si="5"/>
        <v>40</v>
      </c>
      <c r="G43" t="str">
        <f t="shared" si="5"/>
        <v>B2</v>
      </c>
      <c r="H43" s="5">
        <v>43</v>
      </c>
      <c r="I43" t="str">
        <f>VLOOKUP(H43,'[1]Team Listing'!$A$1:$R$250,2)</f>
        <v>Brothers</v>
      </c>
      <c r="J43" s="6">
        <v>20</v>
      </c>
      <c r="K43" s="7" t="s">
        <v>16</v>
      </c>
      <c r="L43" t="str">
        <f>VLOOKUP(J43,'[1]Field List'!$A$2:$D$102,2,0)</f>
        <v>Richmond Hill State School</v>
      </c>
      <c r="M43" t="str">
        <f>VLOOKUP(J43,'[1]Field List'!$A$2:$D$102,4,0)</f>
        <v>Richmond Hill School</v>
      </c>
      <c r="N43" t="str">
        <f t="shared" si="1"/>
        <v>9043</v>
      </c>
      <c r="O43" t="str">
        <f t="shared" si="2"/>
        <v>4390</v>
      </c>
      <c r="P43" t="str">
        <f t="shared" si="3"/>
        <v>90Field20</v>
      </c>
      <c r="Q43" s="1" t="str">
        <f t="shared" si="4"/>
        <v>43Field20</v>
      </c>
      <c r="R43" s="1"/>
      <c r="S43" s="1"/>
      <c r="V43" s="1"/>
      <c r="W43" s="1"/>
      <c r="Y43" s="4"/>
      <c r="Z43" s="4"/>
    </row>
    <row r="44" spans="1:26" x14ac:dyDescent="0.25">
      <c r="A44" s="1">
        <v>41</v>
      </c>
      <c r="B44" t="str">
        <f>VLOOKUP(C44,'[1]Team Listing'!$A$1:$R$250,3)</f>
        <v>B2</v>
      </c>
      <c r="C44" s="5">
        <v>100</v>
      </c>
      <c r="D44" t="str">
        <f>VLOOKUP(C44,'[1]Team Listing'!$A$1:$R$250,2)</f>
        <v>Popatop XI</v>
      </c>
      <c r="E44" s="1" t="s">
        <v>5</v>
      </c>
      <c r="F44" s="1">
        <f t="shared" si="5"/>
        <v>41</v>
      </c>
      <c r="G44" t="str">
        <f t="shared" si="5"/>
        <v>B2</v>
      </c>
      <c r="H44" s="5">
        <v>119</v>
      </c>
      <c r="I44" t="str">
        <f>VLOOKUP(H44,'[1]Team Listing'!$A$1:$R$250,2)</f>
        <v>Treasury Cricket Club</v>
      </c>
      <c r="J44" s="6">
        <v>70</v>
      </c>
      <c r="K44" s="7" t="s">
        <v>16</v>
      </c>
      <c r="L44" t="str">
        <f>VLOOKUP(J44,'[1]Field List'!$A$2:$D$102,2,0)</f>
        <v>Popatop Plains</v>
      </c>
      <c r="M44" t="str">
        <f>VLOOKUP(J44,'[1]Field List'!$A$2:$D$102,4,0)</f>
        <v xml:space="preserve"> 3 km  on Woodchopper Road</v>
      </c>
      <c r="N44" t="str">
        <f t="shared" si="1"/>
        <v>100119</v>
      </c>
      <c r="O44" t="str">
        <f t="shared" si="2"/>
        <v>119100</v>
      </c>
      <c r="P44" t="str">
        <f t="shared" si="3"/>
        <v>100Field70</v>
      </c>
      <c r="Q44" s="1" t="str">
        <f t="shared" si="4"/>
        <v>119Field70</v>
      </c>
      <c r="S44" s="1"/>
      <c r="V44" s="1"/>
      <c r="W44" s="1"/>
      <c r="Y44" s="4"/>
      <c r="Z44" s="4"/>
    </row>
    <row r="45" spans="1:26" x14ac:dyDescent="0.25">
      <c r="A45" s="1">
        <v>42</v>
      </c>
      <c r="B45" t="str">
        <f>VLOOKUP(C45,'[1]Team Listing'!$A$1:$R$250,3)</f>
        <v>B2</v>
      </c>
      <c r="C45" s="5">
        <v>110</v>
      </c>
      <c r="D45" t="str">
        <f>VLOOKUP(C45,'[1]Team Listing'!$A$1:$R$250,2)</f>
        <v>The Bam-Boozlers</v>
      </c>
      <c r="E45" s="1" t="s">
        <v>5</v>
      </c>
      <c r="F45" s="1">
        <f t="shared" si="5"/>
        <v>42</v>
      </c>
      <c r="G45" t="str">
        <f t="shared" si="5"/>
        <v>B2</v>
      </c>
      <c r="H45" s="5">
        <v>133</v>
      </c>
      <c r="I45" t="str">
        <f>VLOOKUP(H45,'[1]Team Listing'!$A$1:$R$250,2)</f>
        <v>Wristy Strokes</v>
      </c>
      <c r="J45" s="6">
        <v>54</v>
      </c>
      <c r="K45" s="7" t="s">
        <v>16</v>
      </c>
      <c r="L45" t="str">
        <f>VLOOKUP(J45,'[1]Field List'!$A$2:$D$102,2,0)</f>
        <v>Drink-A-Stubbie Downs</v>
      </c>
      <c r="M45" t="str">
        <f>VLOOKUP(J45,'[1]Field List'!$A$2:$D$102,4,0)</f>
        <v>7.5km on Weir Road</v>
      </c>
      <c r="N45" t="str">
        <f t="shared" si="1"/>
        <v>110133</v>
      </c>
      <c r="O45" t="str">
        <f t="shared" si="2"/>
        <v>133110</v>
      </c>
      <c r="P45" t="str">
        <f t="shared" si="3"/>
        <v>110Field54</v>
      </c>
      <c r="Q45" s="1" t="str">
        <f t="shared" si="4"/>
        <v>133Field54</v>
      </c>
      <c r="S45" s="1"/>
      <c r="V45" s="1"/>
      <c r="W45" s="1"/>
      <c r="Y45" s="4"/>
      <c r="Z45" s="4"/>
    </row>
    <row r="46" spans="1:26" x14ac:dyDescent="0.25">
      <c r="A46" s="1">
        <v>43</v>
      </c>
      <c r="B46" t="str">
        <f>VLOOKUP(C46,'[1]Team Listing'!$A$1:$R$250,3)</f>
        <v>B2</v>
      </c>
      <c r="C46" s="5">
        <v>101</v>
      </c>
      <c r="D46" t="str">
        <f>VLOOKUP(C46,'[1]Team Listing'!$A$1:$R$250,2)</f>
        <v>Salisbury Boys Collective</v>
      </c>
      <c r="E46" s="1" t="s">
        <v>5</v>
      </c>
      <c r="F46" s="1">
        <f t="shared" si="5"/>
        <v>43</v>
      </c>
      <c r="G46" t="str">
        <f t="shared" si="5"/>
        <v>B2</v>
      </c>
      <c r="H46" s="5">
        <v>106</v>
      </c>
      <c r="I46" t="str">
        <f>VLOOKUP(H46,'[1]Team Listing'!$A$1:$R$250,2)</f>
        <v>Sugar Daddies</v>
      </c>
      <c r="J46" s="6">
        <v>68</v>
      </c>
      <c r="K46" s="7" t="s">
        <v>16</v>
      </c>
      <c r="L46" t="str">
        <f>VLOOKUP(J46,'[1]Field List'!$A$2:$D$102,2,0)</f>
        <v>Sellheim</v>
      </c>
      <c r="M46" t="str">
        <f>VLOOKUP(J46,'[1]Field List'!$A$2:$D$102,4,0)</f>
        <v xml:space="preserve">Ben Carrs  Field                      </v>
      </c>
      <c r="N46" t="str">
        <f t="shared" si="1"/>
        <v>101106</v>
      </c>
      <c r="O46" t="str">
        <f t="shared" si="2"/>
        <v>106101</v>
      </c>
      <c r="P46" t="str">
        <f t="shared" si="3"/>
        <v>101Field68</v>
      </c>
      <c r="Q46" s="1" t="str">
        <f t="shared" si="4"/>
        <v>106Field68</v>
      </c>
      <c r="S46" s="1"/>
      <c r="V46" s="1"/>
      <c r="W46" s="1"/>
      <c r="Y46" s="4"/>
      <c r="Z46" s="4"/>
    </row>
    <row r="47" spans="1:26" x14ac:dyDescent="0.25">
      <c r="A47" s="1">
        <v>44</v>
      </c>
      <c r="B47" t="str">
        <f>VLOOKUP(C47,'[1]Team Listing'!$A$1:$R$250,3)</f>
        <v>B2</v>
      </c>
      <c r="C47" s="5">
        <v>27</v>
      </c>
      <c r="D47" t="str">
        <f>VLOOKUP(C47,'[1]Team Listing'!$A$1:$R$250,2)</f>
        <v>Ballz Hangin</v>
      </c>
      <c r="E47" s="1" t="s">
        <v>5</v>
      </c>
      <c r="F47" s="1">
        <f t="shared" si="5"/>
        <v>44</v>
      </c>
      <c r="G47" t="str">
        <f t="shared" si="5"/>
        <v>B2</v>
      </c>
      <c r="H47" s="5">
        <v>104</v>
      </c>
      <c r="I47" t="str">
        <f>VLOOKUP(H47,'[1]Team Listing'!$A$1:$R$250,2)</f>
        <v>Smackedaround</v>
      </c>
      <c r="J47" s="6">
        <v>77</v>
      </c>
      <c r="K47" s="7" t="s">
        <v>16</v>
      </c>
      <c r="L47" t="str">
        <f>VLOOKUP(J47,'[1]Field List'!$A$2:$D$102,2,0)</f>
        <v>A Leonardi</v>
      </c>
      <c r="M47" t="str">
        <f>VLOOKUP(J47,'[1]Field List'!$A$2:$D$102,4,0)</f>
        <v>30 Torsview Road of Woodchopper Road</v>
      </c>
      <c r="N47" t="str">
        <f t="shared" si="1"/>
        <v>27104</v>
      </c>
      <c r="O47" t="str">
        <f t="shared" si="2"/>
        <v>10427</v>
      </c>
      <c r="P47" t="str">
        <f t="shared" si="3"/>
        <v>27Field77</v>
      </c>
      <c r="Q47" s="1" t="str">
        <f t="shared" si="4"/>
        <v>104Field77</v>
      </c>
      <c r="S47" s="1"/>
      <c r="V47" s="1"/>
      <c r="W47" s="1"/>
      <c r="Y47" s="4"/>
      <c r="Z47" s="4"/>
    </row>
    <row r="48" spans="1:26" x14ac:dyDescent="0.25">
      <c r="A48" s="1">
        <v>45</v>
      </c>
      <c r="B48" t="str">
        <f>VLOOKUP(C48,'[1]Team Listing'!$A$1:$R$250,3)</f>
        <v>B2</v>
      </c>
      <c r="C48" s="5">
        <v>71</v>
      </c>
      <c r="D48" t="str">
        <f>VLOOKUP(C48,'[1]Team Listing'!$A$1:$R$250,2)</f>
        <v>Gone Fishin'</v>
      </c>
      <c r="E48" s="1" t="s">
        <v>5</v>
      </c>
      <c r="F48" s="1">
        <f t="shared" si="5"/>
        <v>45</v>
      </c>
      <c r="G48" t="str">
        <f t="shared" si="5"/>
        <v>B2</v>
      </c>
      <c r="H48" s="5">
        <v>108</v>
      </c>
      <c r="I48" t="str">
        <f>VLOOKUP(H48,'[1]Team Listing'!$A$1:$R$250,2)</f>
        <v>Swinging Outside Yah Crease</v>
      </c>
      <c r="J48" s="6">
        <v>18</v>
      </c>
      <c r="K48" s="7" t="s">
        <v>16</v>
      </c>
      <c r="L48" t="str">
        <f>VLOOKUP(J48,'[1]Field List'!$A$2:$D$102,2,0)</f>
        <v>Mafeking Road</v>
      </c>
      <c r="M48" t="str">
        <f>VLOOKUP(J48,'[1]Field List'!$A$2:$D$102,4,0)</f>
        <v>4 km Milchester Road</v>
      </c>
      <c r="N48" t="str">
        <f t="shared" si="1"/>
        <v>71108</v>
      </c>
      <c r="O48" t="str">
        <f t="shared" si="2"/>
        <v>10871</v>
      </c>
      <c r="P48" t="str">
        <f t="shared" si="3"/>
        <v>71Field18</v>
      </c>
      <c r="Q48" s="1" t="str">
        <f t="shared" si="4"/>
        <v>108Field18</v>
      </c>
      <c r="S48" s="1"/>
      <c r="V48" s="1"/>
      <c r="W48" s="1"/>
      <c r="Y48" s="4"/>
      <c r="Z48" s="4"/>
    </row>
    <row r="49" spans="1:26" x14ac:dyDescent="0.25">
      <c r="A49" s="1">
        <v>46</v>
      </c>
      <c r="B49" t="str">
        <f>VLOOKUP(C49,'[1]Team Listing'!$A$1:$R$250,3)</f>
        <v>B2</v>
      </c>
      <c r="C49" s="5">
        <v>135</v>
      </c>
      <c r="D49" t="str">
        <f>VLOOKUP(C49,'[1]Team Listing'!$A$1:$R$250,2)</f>
        <v>Yabulu</v>
      </c>
      <c r="E49" s="1" t="s">
        <v>5</v>
      </c>
      <c r="F49" s="1">
        <f t="shared" si="5"/>
        <v>46</v>
      </c>
      <c r="G49" t="str">
        <f t="shared" si="5"/>
        <v>B2</v>
      </c>
      <c r="H49" s="5">
        <v>76</v>
      </c>
      <c r="I49" t="str">
        <f>VLOOKUP(H49,'[1]Team Listing'!$A$1:$R$250,2)</f>
        <v>Grog Monsters</v>
      </c>
      <c r="J49" s="6">
        <v>21</v>
      </c>
      <c r="K49" s="7" t="s">
        <v>17</v>
      </c>
      <c r="L49" t="str">
        <f>VLOOKUP(J49,'[1]Field List'!$A$2:$D$102,2,0)</f>
        <v xml:space="preserve">Charters Towers Golf Club </v>
      </c>
      <c r="M49" t="str">
        <f>VLOOKUP(J49,'[1]Field List'!$A$2:$D$102,4,0)</f>
        <v xml:space="preserve">Closest to Clubhouse </v>
      </c>
      <c r="N49" t="str">
        <f t="shared" si="1"/>
        <v>13576</v>
      </c>
      <c r="O49" t="str">
        <f t="shared" si="2"/>
        <v>76135</v>
      </c>
      <c r="P49" t="str">
        <f t="shared" si="3"/>
        <v>135Field21</v>
      </c>
      <c r="Q49" s="1" t="str">
        <f t="shared" si="4"/>
        <v>76Field21</v>
      </c>
      <c r="S49" s="1"/>
      <c r="V49" s="1"/>
      <c r="W49" s="1"/>
      <c r="Y49" s="4"/>
      <c r="Z49" s="4"/>
    </row>
    <row r="50" spans="1:26" x14ac:dyDescent="0.25">
      <c r="A50" s="1">
        <v>47</v>
      </c>
      <c r="B50" t="str">
        <f>VLOOKUP(C50,'[1]Team Listing'!$A$1:$R$250,3)</f>
        <v>B2</v>
      </c>
      <c r="C50" s="5">
        <v>80</v>
      </c>
      <c r="D50" t="str">
        <f>VLOOKUP(C50,'[1]Team Listing'!$A$1:$R$250,2)</f>
        <v>Hughenden Grog Monsters</v>
      </c>
      <c r="E50" s="1" t="s">
        <v>5</v>
      </c>
      <c r="F50" s="1">
        <f t="shared" si="5"/>
        <v>47</v>
      </c>
      <c r="G50" t="str">
        <f t="shared" si="5"/>
        <v>B2</v>
      </c>
      <c r="H50" s="5">
        <v>94</v>
      </c>
      <c r="I50" t="str">
        <f>VLOOKUP(H50,'[1]Team Listing'!$A$1:$R$250,2)</f>
        <v>Norths FATS</v>
      </c>
      <c r="J50" s="6">
        <v>11</v>
      </c>
      <c r="K50" s="7" t="s">
        <v>17</v>
      </c>
      <c r="L50" t="str">
        <f>VLOOKUP(J50,'[1]Field List'!$A$2:$D$102,2,0)</f>
        <v>Mossman Park Junior Cricket</v>
      </c>
      <c r="M50" t="str">
        <f>VLOOKUP(J50,'[1]Field List'!$A$2:$D$102,4,0)</f>
        <v>Field between Nets and Natal Downs Rd</v>
      </c>
      <c r="N50" t="str">
        <f t="shared" si="1"/>
        <v>8094</v>
      </c>
      <c r="O50" t="str">
        <f t="shared" si="2"/>
        <v>9480</v>
      </c>
      <c r="P50" t="str">
        <f t="shared" si="3"/>
        <v>80Field11</v>
      </c>
      <c r="Q50" s="1" t="str">
        <f t="shared" si="4"/>
        <v>94Field11</v>
      </c>
      <c r="S50" s="1"/>
      <c r="V50" s="1"/>
      <c r="W50" s="1"/>
      <c r="Y50" s="4"/>
      <c r="Z50" s="4"/>
    </row>
    <row r="51" spans="1:26" x14ac:dyDescent="0.25">
      <c r="A51" s="1">
        <v>48</v>
      </c>
      <c r="B51" t="str">
        <f>VLOOKUP(C51,'[1]Team Listing'!$A$1:$R$250,3)</f>
        <v>B2</v>
      </c>
      <c r="C51" s="5">
        <v>136</v>
      </c>
      <c r="D51" t="str">
        <f>VLOOKUP(C51,'[1]Team Listing'!$A$1:$R$250,2)</f>
        <v>Yogi's Eleven</v>
      </c>
      <c r="E51" s="1" t="s">
        <v>5</v>
      </c>
      <c r="F51" s="1">
        <f t="shared" si="5"/>
        <v>48</v>
      </c>
      <c r="G51" t="str">
        <f t="shared" si="5"/>
        <v>B2</v>
      </c>
      <c r="H51" s="5">
        <v>86</v>
      </c>
      <c r="I51" t="str">
        <f>VLOOKUP(H51,'[1]Team Listing'!$A$1:$R$250,2)</f>
        <v>Mareeba Bandits</v>
      </c>
      <c r="J51" s="6">
        <v>45</v>
      </c>
      <c r="K51" s="7" t="s">
        <v>17</v>
      </c>
      <c r="L51" t="str">
        <f>VLOOKUP(J51,'[1]Field List'!$A$2:$D$102,2,0)</f>
        <v>Charters Towers Airport Reserve</v>
      </c>
      <c r="M51" t="str">
        <f>VLOOKUP(J51,'[1]Field List'!$A$2:$D$102,4,0)</f>
        <v>Closest field to Trade Centre</v>
      </c>
      <c r="N51" t="str">
        <f t="shared" si="1"/>
        <v>13686</v>
      </c>
      <c r="O51" t="str">
        <f t="shared" si="2"/>
        <v>86136</v>
      </c>
      <c r="P51" t="str">
        <f t="shared" si="3"/>
        <v>136Field45</v>
      </c>
      <c r="Q51" s="1" t="str">
        <f t="shared" si="4"/>
        <v>86Field45</v>
      </c>
      <c r="S51" s="1"/>
      <c r="V51" s="1"/>
      <c r="W51" s="1"/>
      <c r="Y51" s="4"/>
      <c r="Z51" s="4"/>
    </row>
    <row r="52" spans="1:26" x14ac:dyDescent="0.25">
      <c r="A52" s="1">
        <v>49</v>
      </c>
      <c r="B52" t="str">
        <f>VLOOKUP(C52,'[1]Team Listing'!$A$1:$R$250,3)</f>
        <v>B2</v>
      </c>
      <c r="C52" s="5">
        <v>91</v>
      </c>
      <c r="D52" t="str">
        <f>VLOOKUP(C52,'[1]Team Listing'!$A$1:$R$250,2)</f>
        <v>Nanna Meryl's XI</v>
      </c>
      <c r="E52" s="1" t="s">
        <v>5</v>
      </c>
      <c r="F52" s="1">
        <f t="shared" si="5"/>
        <v>49</v>
      </c>
      <c r="G52" t="str">
        <f t="shared" si="5"/>
        <v>B2</v>
      </c>
      <c r="H52" s="5">
        <v>113</v>
      </c>
      <c r="I52" t="str">
        <f>VLOOKUP(H52,'[1]Team Listing'!$A$1:$R$250,2)</f>
        <v>The Herd XI</v>
      </c>
      <c r="J52" s="6">
        <v>74</v>
      </c>
      <c r="K52" s="7" t="s">
        <v>17</v>
      </c>
      <c r="L52" t="str">
        <f>VLOOKUP(J52,'[1]Field List'!$A$2:$D$102,2,0)</f>
        <v>Urdera  Road</v>
      </c>
      <c r="M52" t="str">
        <f>VLOOKUP(J52,'[1]Field List'!$A$2:$D$102,4,0)</f>
        <v>3.2 km Urdera  Road on Lynd H/Way 5km</v>
      </c>
      <c r="N52" t="str">
        <f t="shared" si="1"/>
        <v>91113</v>
      </c>
      <c r="O52" t="str">
        <f t="shared" si="2"/>
        <v>11391</v>
      </c>
      <c r="P52" t="str">
        <f t="shared" si="3"/>
        <v>91Field74</v>
      </c>
      <c r="Q52" s="1" t="str">
        <f t="shared" si="4"/>
        <v>113Field74</v>
      </c>
      <c r="S52" s="1"/>
      <c r="V52" s="1"/>
      <c r="W52" s="1"/>
      <c r="Y52" s="4"/>
      <c r="Z52" s="4"/>
    </row>
    <row r="53" spans="1:26" x14ac:dyDescent="0.25">
      <c r="A53" s="1">
        <v>50</v>
      </c>
      <c r="B53" t="str">
        <f>VLOOKUP(C53,'[1]Team Listing'!$A$1:$R$250,3)</f>
        <v>B2</v>
      </c>
      <c r="C53" s="5">
        <v>32</v>
      </c>
      <c r="D53" t="str">
        <f>VLOOKUP(C53,'[1]Team Listing'!$A$1:$R$250,2)</f>
        <v>Beerabong XI</v>
      </c>
      <c r="E53" s="1" t="s">
        <v>5</v>
      </c>
      <c r="F53" s="1">
        <f t="shared" si="5"/>
        <v>50</v>
      </c>
      <c r="G53" t="str">
        <f t="shared" si="5"/>
        <v>B2</v>
      </c>
      <c r="H53" s="5">
        <v>47</v>
      </c>
      <c r="I53" t="str">
        <f>VLOOKUP(H53,'[1]Team Listing'!$A$1:$R$250,2)</f>
        <v>Canefield Slashers</v>
      </c>
      <c r="J53" s="6">
        <v>72</v>
      </c>
      <c r="K53" s="7" t="s">
        <v>17</v>
      </c>
      <c r="L53" t="str">
        <f>VLOOKUP(J53,'[1]Field List'!$A$2:$D$102,2,0)</f>
        <v>V.B. PARK</v>
      </c>
      <c r="M53" t="str">
        <f>VLOOKUP(J53,'[1]Field List'!$A$2:$D$102,4,0)</f>
        <v>Acaciavale Road</v>
      </c>
      <c r="N53" t="str">
        <f t="shared" si="1"/>
        <v>3247</v>
      </c>
      <c r="O53" t="str">
        <f t="shared" si="2"/>
        <v>4732</v>
      </c>
      <c r="P53" t="str">
        <f t="shared" si="3"/>
        <v>32Field72</v>
      </c>
      <c r="Q53" s="1" t="str">
        <f t="shared" si="4"/>
        <v>47Field72</v>
      </c>
      <c r="S53" s="1"/>
      <c r="V53" s="1"/>
      <c r="W53" s="1"/>
      <c r="Y53" s="4"/>
      <c r="Z53" s="4"/>
    </row>
    <row r="54" spans="1:26" x14ac:dyDescent="0.25">
      <c r="A54" s="1">
        <v>51</v>
      </c>
      <c r="B54" t="str">
        <f>VLOOKUP(C54,'[1]Team Listing'!$A$1:$R$250,3)</f>
        <v>B2</v>
      </c>
      <c r="C54" s="5">
        <v>130</v>
      </c>
      <c r="D54" t="str">
        <f>VLOOKUP(C54,'[1]Team Listing'!$A$1:$R$250,2)</f>
        <v>West Indigies</v>
      </c>
      <c r="E54" s="1" t="s">
        <v>5</v>
      </c>
      <c r="F54" s="1">
        <f t="shared" si="5"/>
        <v>51</v>
      </c>
      <c r="G54" t="str">
        <f t="shared" si="5"/>
        <v>B2</v>
      </c>
      <c r="H54" s="5">
        <v>69</v>
      </c>
      <c r="I54" t="str">
        <f>VLOOKUP(H54,'[1]Team Listing'!$A$1:$R$250,2)</f>
        <v>Georgetown Joes</v>
      </c>
      <c r="J54" s="6">
        <v>47</v>
      </c>
      <c r="K54" s="7" t="s">
        <v>17</v>
      </c>
      <c r="L54" t="str">
        <f>VLOOKUP(J54,'[1]Field List'!$A$2:$D$102,2,0)</f>
        <v>Goldfield Sporting Complex</v>
      </c>
      <c r="M54" t="str">
        <f>VLOOKUP(J54,'[1]Field List'!$A$2:$D$102,4,0)</f>
        <v>Second turf wicket</v>
      </c>
      <c r="N54" t="str">
        <f t="shared" si="1"/>
        <v>13069</v>
      </c>
      <c r="O54" t="str">
        <f t="shared" si="2"/>
        <v>69130</v>
      </c>
      <c r="P54" t="str">
        <f t="shared" si="3"/>
        <v>130Field47</v>
      </c>
      <c r="Q54" s="1" t="str">
        <f t="shared" si="4"/>
        <v>69Field47</v>
      </c>
      <c r="S54" s="1"/>
      <c r="V54" s="1"/>
      <c r="W54" s="1"/>
      <c r="Y54" s="4"/>
      <c r="Z54" s="4"/>
    </row>
    <row r="55" spans="1:26" x14ac:dyDescent="0.25">
      <c r="A55" s="1">
        <v>52</v>
      </c>
      <c r="B55" t="str">
        <f>VLOOKUP(C55,'[1]Team Listing'!$A$1:$R$250,3)</f>
        <v>B2</v>
      </c>
      <c r="C55" s="5">
        <v>62</v>
      </c>
      <c r="D55" t="str">
        <f>VLOOKUP(C55,'[1]Team Listing'!$A$1:$R$250,2)</f>
        <v>Far Canal</v>
      </c>
      <c r="E55" s="1" t="s">
        <v>5</v>
      </c>
      <c r="F55" s="1">
        <f t="shared" si="5"/>
        <v>52</v>
      </c>
      <c r="G55" t="str">
        <f t="shared" si="5"/>
        <v>B2</v>
      </c>
      <c r="H55" s="5">
        <v>35</v>
      </c>
      <c r="I55" t="str">
        <f>VLOOKUP(H55,'[1]Team Listing'!$A$1:$R$250,2)</f>
        <v>Billbies XI</v>
      </c>
      <c r="J55" s="6">
        <v>22</v>
      </c>
      <c r="K55" s="7" t="s">
        <v>17</v>
      </c>
      <c r="L55" t="str">
        <f>VLOOKUP(J55,'[1]Field List'!$A$2:$D$102,2,0)</f>
        <v>Charters Towers Golf Club</v>
      </c>
      <c r="M55" t="str">
        <f>VLOOKUP(J55,'[1]Field List'!$A$2:$D$102,4,0)</f>
        <v xml:space="preserve">2nd from Clubhouse                      </v>
      </c>
      <c r="N55" t="str">
        <f t="shared" si="1"/>
        <v>6235</v>
      </c>
      <c r="O55" t="str">
        <f t="shared" si="2"/>
        <v>3562</v>
      </c>
      <c r="P55" t="str">
        <f t="shared" si="3"/>
        <v>62Field22</v>
      </c>
      <c r="Q55" s="1" t="str">
        <f t="shared" si="4"/>
        <v>35Field22</v>
      </c>
      <c r="S55" s="1"/>
      <c r="V55" s="1"/>
      <c r="W55" s="1"/>
      <c r="Y55" s="4"/>
      <c r="Z55" s="4"/>
    </row>
    <row r="56" spans="1:26" x14ac:dyDescent="0.25">
      <c r="A56" s="1">
        <v>53</v>
      </c>
      <c r="B56" t="str">
        <f>VLOOKUP(C56,'[1]Team Listing'!$A$1:$R$250,3)</f>
        <v>B2</v>
      </c>
      <c r="C56" s="5">
        <v>120</v>
      </c>
      <c r="D56" t="str">
        <f>VLOOKUP(C56,'[1]Team Listing'!$A$1:$R$250,2)</f>
        <v>Trev's XI</v>
      </c>
      <c r="E56" s="1" t="s">
        <v>5</v>
      </c>
      <c r="F56" s="1">
        <f t="shared" si="5"/>
        <v>53</v>
      </c>
      <c r="G56" t="str">
        <f t="shared" si="5"/>
        <v>B2</v>
      </c>
      <c r="H56" s="5">
        <v>61</v>
      </c>
      <c r="I56" t="str">
        <f>VLOOKUP(H56,'[1]Team Listing'!$A$1:$R$250,2)</f>
        <v>Expendaballs</v>
      </c>
      <c r="J56" s="6">
        <v>20</v>
      </c>
      <c r="K56" s="7" t="s">
        <v>17</v>
      </c>
      <c r="L56" t="str">
        <f>VLOOKUP(J56,'[1]Field List'!$A$2:$D$102,2,0)</f>
        <v>Richmond Hill State School</v>
      </c>
      <c r="M56" t="str">
        <f>VLOOKUP(J56,'[1]Field List'!$A$2:$D$102,4,0)</f>
        <v>Richmond Hill School</v>
      </c>
      <c r="N56" t="str">
        <f t="shared" si="1"/>
        <v>12061</v>
      </c>
      <c r="O56" t="str">
        <f t="shared" si="2"/>
        <v>61120</v>
      </c>
      <c r="P56" t="str">
        <f t="shared" si="3"/>
        <v>120Field20</v>
      </c>
      <c r="Q56" s="1" t="str">
        <f t="shared" si="4"/>
        <v>61Field20</v>
      </c>
      <c r="S56" s="1"/>
      <c r="V56" s="1"/>
      <c r="W56" s="1"/>
      <c r="Y56" s="4"/>
      <c r="Z56" s="4"/>
    </row>
    <row r="57" spans="1:26" x14ac:dyDescent="0.25">
      <c r="A57" s="1">
        <v>54</v>
      </c>
      <c r="B57" t="str">
        <f>VLOOKUP(C57,'[1]Team Listing'!$A$1:$R$250,3)</f>
        <v>B2</v>
      </c>
      <c r="C57" s="5">
        <v>50</v>
      </c>
      <c r="D57" t="str">
        <f>VLOOKUP(C57,'[1]Team Listing'!$A$1:$R$250,2)</f>
        <v>Chasing Tails</v>
      </c>
      <c r="E57" s="1" t="s">
        <v>5</v>
      </c>
      <c r="F57" s="1">
        <f t="shared" si="5"/>
        <v>54</v>
      </c>
      <c r="G57" t="str">
        <f t="shared" si="5"/>
        <v>B2</v>
      </c>
      <c r="H57" s="5">
        <v>99</v>
      </c>
      <c r="I57" t="str">
        <f>VLOOKUP(H57,'[1]Team Listing'!$A$1:$R$250,2)</f>
        <v>Politically Incorrect</v>
      </c>
      <c r="J57" s="6">
        <v>8</v>
      </c>
      <c r="K57" s="7" t="s">
        <v>17</v>
      </c>
      <c r="L57" t="str">
        <f>VLOOKUP(J57,'[1]Field List'!$A$2:$D$102,2,0)</f>
        <v>All Souls &amp; St Gabriels School</v>
      </c>
      <c r="M57" t="str">
        <f>VLOOKUP(J57,'[1]Field List'!$A$2:$D$102,4,0)</f>
        <v>Burry  Oval</v>
      </c>
      <c r="N57" t="str">
        <f t="shared" si="1"/>
        <v>5099</v>
      </c>
      <c r="O57" t="str">
        <f t="shared" si="2"/>
        <v>9950</v>
      </c>
      <c r="P57" t="str">
        <f t="shared" si="3"/>
        <v>50Field8</v>
      </c>
      <c r="Q57" s="1" t="str">
        <f t="shared" si="4"/>
        <v>99Field8</v>
      </c>
      <c r="S57" s="1"/>
      <c r="V57" s="1"/>
      <c r="W57" s="1"/>
      <c r="Y57" s="4"/>
      <c r="Z57" s="4"/>
    </row>
    <row r="58" spans="1:26" x14ac:dyDescent="0.25">
      <c r="A58" s="1">
        <v>55</v>
      </c>
      <c r="B58" t="str">
        <f>VLOOKUP(C58,'[1]Team Listing'!$A$1:$R$250,3)</f>
        <v>B2</v>
      </c>
      <c r="C58" s="5">
        <v>223</v>
      </c>
      <c r="D58" t="str">
        <f>VLOOKUP(C58,'[1]Team Listing'!$A$1:$R$250,2)</f>
        <v>Laidback XI</v>
      </c>
      <c r="E58" s="1" t="s">
        <v>5</v>
      </c>
      <c r="F58" s="1">
        <f t="shared" si="5"/>
        <v>55</v>
      </c>
      <c r="G58" t="str">
        <f t="shared" si="5"/>
        <v>B2</v>
      </c>
      <c r="H58" s="5">
        <v>72</v>
      </c>
      <c r="I58" t="str">
        <f>VLOOKUP(H58,'[1]Team Listing'!$A$1:$R$250,2)</f>
        <v>Good As Gold</v>
      </c>
      <c r="J58" s="6">
        <v>60</v>
      </c>
      <c r="K58" s="7" t="s">
        <v>17</v>
      </c>
      <c r="L58" t="str">
        <f>VLOOKUP(J58,'[1]Field List'!$A$2:$D$102,2,0)</f>
        <v xml:space="preserve">Laid Back XI </v>
      </c>
      <c r="M58" t="str">
        <f>VLOOKUP(J58,'[1]Field List'!$A$2:$D$102,4,0)</f>
        <v>Bus Road - Ramsay's Property</v>
      </c>
      <c r="N58" t="str">
        <f t="shared" si="1"/>
        <v>22372</v>
      </c>
      <c r="O58" t="str">
        <f t="shared" si="2"/>
        <v>72223</v>
      </c>
      <c r="P58" t="str">
        <f t="shared" si="3"/>
        <v>223Field60</v>
      </c>
      <c r="Q58" s="1" t="str">
        <f t="shared" si="4"/>
        <v>72Field60</v>
      </c>
      <c r="S58" s="1"/>
      <c r="V58" s="1"/>
      <c r="W58" s="1"/>
      <c r="Y58" s="4"/>
      <c r="Z58" s="4"/>
    </row>
    <row r="59" spans="1:26" x14ac:dyDescent="0.25">
      <c r="A59" s="1">
        <v>56</v>
      </c>
      <c r="B59" t="str">
        <f>VLOOKUP(C59,'[1]Team Listing'!$A$1:$R$250,3)</f>
        <v>B2</v>
      </c>
      <c r="C59" s="5">
        <v>132</v>
      </c>
      <c r="D59" t="str">
        <f>VLOOKUP(C59,'[1]Team Listing'!$A$1:$R$250,2)</f>
        <v>Western Star Pickets 2</v>
      </c>
      <c r="E59" s="1" t="s">
        <v>5</v>
      </c>
      <c r="F59" s="1">
        <f t="shared" si="5"/>
        <v>56</v>
      </c>
      <c r="G59" t="str">
        <f t="shared" si="5"/>
        <v>B2</v>
      </c>
      <c r="H59" s="5">
        <v>92</v>
      </c>
      <c r="I59" t="str">
        <f>VLOOKUP(H59,'[1]Team Listing'!$A$1:$R$250,2)</f>
        <v>Neville's Nomads</v>
      </c>
      <c r="J59" s="6">
        <v>19</v>
      </c>
      <c r="K59" s="7" t="s">
        <v>17</v>
      </c>
      <c r="L59" t="str">
        <f>VLOOKUP(J59,'[1]Field List'!$A$2:$D$102,2,0)</f>
        <v>Blackheath &amp; Thornburgh College</v>
      </c>
      <c r="M59" t="str">
        <f>VLOOKUP(J59,'[1]Field List'!$A$2:$D$102,4,0)</f>
        <v>Waverley Field</v>
      </c>
      <c r="N59" t="str">
        <f t="shared" si="1"/>
        <v>13292</v>
      </c>
      <c r="O59" t="str">
        <f t="shared" si="2"/>
        <v>92132</v>
      </c>
      <c r="P59" t="str">
        <f t="shared" si="3"/>
        <v>132Field19</v>
      </c>
      <c r="Q59" s="1" t="str">
        <f t="shared" si="4"/>
        <v>92Field19</v>
      </c>
      <c r="S59" s="1"/>
      <c r="V59" s="1"/>
      <c r="W59" s="1"/>
      <c r="Y59" s="4"/>
      <c r="Z59" s="4"/>
    </row>
    <row r="60" spans="1:26" x14ac:dyDescent="0.25">
      <c r="A60" s="1">
        <v>57</v>
      </c>
      <c r="B60" t="str">
        <f>VLOOKUP(C60,'[1]Team Listing'!$A$1:$R$250,3)</f>
        <v>B2</v>
      </c>
      <c r="C60" s="5">
        <v>52</v>
      </c>
      <c r="D60" t="str">
        <f>VLOOKUP(C60,'[1]Team Listing'!$A$1:$R$250,2)</f>
        <v>Coen Heros</v>
      </c>
      <c r="E60" s="1" t="s">
        <v>5</v>
      </c>
      <c r="F60" s="1">
        <f t="shared" si="5"/>
        <v>57</v>
      </c>
      <c r="G60" t="str">
        <f t="shared" si="5"/>
        <v>B2</v>
      </c>
      <c r="H60" s="5">
        <v>129</v>
      </c>
      <c r="I60" t="str">
        <f>VLOOKUP(H60,'[1]Team Listing'!$A$1:$R$250,2)</f>
        <v>Weipa Crocs</v>
      </c>
      <c r="J60" s="6">
        <v>10</v>
      </c>
      <c r="K60" s="7" t="s">
        <v>17</v>
      </c>
      <c r="L60" t="str">
        <f>VLOOKUP(J60,'[1]Field List'!$A$2:$D$102,2,0)</f>
        <v>All Souls &amp; St Gabriels School</v>
      </c>
      <c r="M60" t="str">
        <f>VLOOKUP(J60,'[1]Field List'!$A$2:$D$102,4,0)</f>
        <v>Burns Oval   across- road</v>
      </c>
      <c r="N60" t="str">
        <f t="shared" si="1"/>
        <v>52129</v>
      </c>
      <c r="O60" t="str">
        <f t="shared" si="2"/>
        <v>12952</v>
      </c>
      <c r="P60" t="str">
        <f t="shared" si="3"/>
        <v>52Field10</v>
      </c>
      <c r="Q60" s="1" t="str">
        <f t="shared" si="4"/>
        <v>129Field10</v>
      </c>
      <c r="S60" s="1"/>
      <c r="V60" s="1"/>
      <c r="W60" s="1"/>
      <c r="Y60" s="4"/>
      <c r="Z60" s="4"/>
    </row>
    <row r="61" spans="1:26" x14ac:dyDescent="0.25">
      <c r="A61" s="1">
        <v>58</v>
      </c>
      <c r="B61" t="str">
        <f>VLOOKUP(C61,'[1]Team Listing'!$A$1:$R$250,3)</f>
        <v>B2</v>
      </c>
      <c r="C61" s="5">
        <v>24</v>
      </c>
      <c r="D61" t="str">
        <f>VLOOKUP(C61,'[1]Team Listing'!$A$1:$R$250,2)</f>
        <v>All The Gear No Idea</v>
      </c>
      <c r="E61" s="1" t="s">
        <v>5</v>
      </c>
      <c r="F61" s="1">
        <f t="shared" si="5"/>
        <v>58</v>
      </c>
      <c r="G61" t="str">
        <f t="shared" si="5"/>
        <v>B2</v>
      </c>
      <c r="H61" s="5">
        <v>31</v>
      </c>
      <c r="I61" t="str">
        <f>VLOOKUP(H61,'[1]Team Listing'!$A$1:$R$250,2)</f>
        <v>Beer Battered</v>
      </c>
      <c r="J61" s="6">
        <v>56</v>
      </c>
      <c r="K61" s="7" t="s">
        <v>17</v>
      </c>
      <c r="L61" t="str">
        <f>VLOOKUP(J61,'[1]Field List'!$A$2:$D$102,2,0)</f>
        <v>Eventide</v>
      </c>
      <c r="M61" t="str">
        <f>VLOOKUP(J61,'[1]Field List'!$A$2:$D$102,4,0)</f>
        <v>Eventide</v>
      </c>
      <c r="N61" t="str">
        <f t="shared" si="1"/>
        <v>2431</v>
      </c>
      <c r="O61" t="str">
        <f t="shared" si="2"/>
        <v>3124</v>
      </c>
      <c r="P61" t="str">
        <f t="shared" si="3"/>
        <v>24Field56</v>
      </c>
      <c r="Q61" s="1" t="str">
        <f t="shared" si="4"/>
        <v>31Field56</v>
      </c>
      <c r="S61" s="1"/>
      <c r="V61" s="1"/>
      <c r="W61" s="1"/>
      <c r="Y61" s="4"/>
      <c r="Z61" s="4"/>
    </row>
    <row r="62" spans="1:26" x14ac:dyDescent="0.25">
      <c r="A62" s="1">
        <v>59</v>
      </c>
      <c r="B62" t="str">
        <f>VLOOKUP(C62,'[1]Team Listing'!$A$1:$R$250,3)</f>
        <v>B2</v>
      </c>
      <c r="C62" s="5">
        <v>39</v>
      </c>
      <c r="D62" t="str">
        <f>VLOOKUP(C62,'[1]Team Listing'!$A$1:$R$250,2)</f>
        <v>Bomb'd 11</v>
      </c>
      <c r="E62" s="1" t="s">
        <v>5</v>
      </c>
      <c r="F62" s="1">
        <f t="shared" si="5"/>
        <v>59</v>
      </c>
      <c r="G62" t="str">
        <f t="shared" si="5"/>
        <v>B2</v>
      </c>
      <c r="H62" s="5">
        <v>54</v>
      </c>
      <c r="I62" t="str">
        <f>VLOOKUP(H62,'[1]Team Listing'!$A$1:$R$250,2)</f>
        <v>Cunning Stumpz</v>
      </c>
      <c r="J62" s="6">
        <v>50</v>
      </c>
      <c r="K62" s="7" t="s">
        <v>17</v>
      </c>
      <c r="L62" t="str">
        <f>VLOOKUP(J62,'[1]Field List'!$A$2:$D$102,2,0)</f>
        <v>Goldfield Sporting Complex</v>
      </c>
      <c r="M62" t="str">
        <f>VLOOKUP(J62,'[1]Field List'!$A$2:$D$102,4,0)</f>
        <v>2nd away from Athletic Club</v>
      </c>
      <c r="N62" t="str">
        <f t="shared" si="1"/>
        <v>3954</v>
      </c>
      <c r="O62" t="str">
        <f t="shared" si="2"/>
        <v>5439</v>
      </c>
      <c r="P62" t="str">
        <f t="shared" si="3"/>
        <v>39Field50</v>
      </c>
      <c r="Q62" s="1" t="str">
        <f t="shared" si="4"/>
        <v>54Field50</v>
      </c>
      <c r="S62" s="1"/>
      <c r="V62" s="1"/>
      <c r="W62" s="1"/>
      <c r="Y62" s="4"/>
      <c r="Z62" s="4"/>
    </row>
    <row r="63" spans="1:26" x14ac:dyDescent="0.25">
      <c r="A63" s="1">
        <v>60</v>
      </c>
      <c r="B63" t="str">
        <f>VLOOKUP(C63,'[1]Team Listing'!$A$1:$R$250,3)</f>
        <v>B2</v>
      </c>
      <c r="C63" s="5">
        <v>127</v>
      </c>
      <c r="D63" t="str">
        <f>VLOOKUP(C63,'[1]Team Listing'!$A$1:$R$250,2)</f>
        <v>Weak Gutted Slogs</v>
      </c>
      <c r="E63" s="1" t="s">
        <v>5</v>
      </c>
      <c r="F63" s="1">
        <f t="shared" si="5"/>
        <v>60</v>
      </c>
      <c r="G63" t="str">
        <f t="shared" si="5"/>
        <v>B2</v>
      </c>
      <c r="H63" s="5">
        <v>75</v>
      </c>
      <c r="I63" t="str">
        <f>VLOOKUP(H63,'[1]Team Listing'!$A$1:$R$250,2)</f>
        <v>Grazed Anatomy</v>
      </c>
      <c r="J63" s="6">
        <v>15</v>
      </c>
      <c r="K63" s="7" t="s">
        <v>17</v>
      </c>
      <c r="L63" t="str">
        <f>VLOOKUP(J63,'[1]Field List'!$A$2:$D$102,2,0)</f>
        <v>Mosman Park Junior Cricket</v>
      </c>
      <c r="M63" t="str">
        <f>VLOOKUP(J63,'[1]Field List'!$A$2:$D$102,4,0)</f>
        <v>Top field towards Mt Leyshon Road</v>
      </c>
      <c r="N63" t="str">
        <f t="shared" si="1"/>
        <v>12775</v>
      </c>
      <c r="O63" t="str">
        <f t="shared" si="2"/>
        <v>75127</v>
      </c>
      <c r="P63" t="str">
        <f t="shared" si="3"/>
        <v>127Field15</v>
      </c>
      <c r="Q63" s="1" t="str">
        <f t="shared" si="4"/>
        <v>75Field15</v>
      </c>
      <c r="S63" s="1"/>
      <c r="V63" s="1"/>
      <c r="W63" s="1"/>
      <c r="Y63" s="4"/>
      <c r="Z63" s="4"/>
    </row>
    <row r="64" spans="1:26" x14ac:dyDescent="0.25">
      <c r="A64" s="1">
        <v>61</v>
      </c>
      <c r="B64" t="str">
        <f>VLOOKUP(C64,'[1]Team Listing'!$A$1:$R$250,3)</f>
        <v>B2</v>
      </c>
      <c r="C64" s="5">
        <v>64</v>
      </c>
      <c r="D64" t="str">
        <f>VLOOKUP(C64,'[1]Team Listing'!$A$1:$R$250,2)</f>
        <v>Farmers XI</v>
      </c>
      <c r="E64" s="1" t="s">
        <v>5</v>
      </c>
      <c r="F64" s="1">
        <f t="shared" si="5"/>
        <v>61</v>
      </c>
      <c r="G64" t="str">
        <f t="shared" si="5"/>
        <v>B2</v>
      </c>
      <c r="H64" s="5">
        <v>42</v>
      </c>
      <c r="I64" t="str">
        <f>VLOOKUP(H64,'[1]Team Listing'!$A$1:$R$250,2)</f>
        <v>Brokebat Mountain</v>
      </c>
      <c r="J64" s="6">
        <v>66</v>
      </c>
      <c r="K64" s="7" t="s">
        <v>17</v>
      </c>
      <c r="L64" t="str">
        <f>VLOOKUP(J64,'[1]Field List'!$A$2:$D$102,2,0)</f>
        <v>Six Pack Downs</v>
      </c>
      <c r="M64" t="str">
        <f>VLOOKUP(J64,'[1]Field List'!$A$2:$D$102,4,0)</f>
        <v>3.6 km on Lynd Highway</v>
      </c>
      <c r="N64" t="str">
        <f t="shared" si="1"/>
        <v>6442</v>
      </c>
      <c r="O64" t="str">
        <f t="shared" si="2"/>
        <v>4264</v>
      </c>
      <c r="P64" t="str">
        <f t="shared" si="3"/>
        <v>64Field66</v>
      </c>
      <c r="Q64" s="1" t="str">
        <f t="shared" si="4"/>
        <v>42Field66</v>
      </c>
      <c r="S64" s="1"/>
      <c r="V64" s="1"/>
      <c r="W64" s="1"/>
      <c r="Y64" s="4"/>
      <c r="Z64" s="4"/>
    </row>
    <row r="65" spans="1:26" x14ac:dyDescent="0.25">
      <c r="A65" s="1">
        <v>62</v>
      </c>
      <c r="B65" t="str">
        <f>VLOOKUP(C65,'[1]Team Listing'!$A$1:$R$250,3)</f>
        <v>B2</v>
      </c>
      <c r="C65" s="5">
        <v>55</v>
      </c>
      <c r="D65" t="str">
        <f>VLOOKUP(C65,'[1]Team Listing'!$A$1:$R$250,2)</f>
        <v>D.E.T.A. Wallabies</v>
      </c>
      <c r="E65" s="1" t="s">
        <v>5</v>
      </c>
      <c r="F65" s="1">
        <f t="shared" si="5"/>
        <v>62</v>
      </c>
      <c r="G65" t="str">
        <f t="shared" si="5"/>
        <v>B2</v>
      </c>
      <c r="H65" s="5">
        <v>33</v>
      </c>
      <c r="I65" t="str">
        <f>VLOOKUP(H65,'[1]Team Listing'!$A$1:$R$250,2)</f>
        <v>Beermacht XI</v>
      </c>
      <c r="J65" s="6">
        <v>43</v>
      </c>
      <c r="K65" s="7" t="s">
        <v>17</v>
      </c>
      <c r="L65" t="str">
        <f>VLOOKUP(J65,'[1]Field List'!$A$2:$D$102,2,0)</f>
        <v>Charters Towers Airport Reserve</v>
      </c>
      <c r="M65">
        <f>VLOOKUP(J65,'[1]Field List'!$A$2:$D$102,4,0)</f>
        <v>0</v>
      </c>
      <c r="N65" t="str">
        <f t="shared" si="1"/>
        <v>5533</v>
      </c>
      <c r="O65" t="str">
        <f t="shared" si="2"/>
        <v>3355</v>
      </c>
      <c r="P65" t="str">
        <f t="shared" si="3"/>
        <v>55Field43</v>
      </c>
      <c r="Q65" s="1" t="str">
        <f t="shared" si="4"/>
        <v>33Field43</v>
      </c>
      <c r="S65" s="1"/>
      <c r="V65" s="1"/>
      <c r="W65" s="1"/>
      <c r="Y65" s="4"/>
      <c r="Z65" s="4"/>
    </row>
    <row r="66" spans="1:26" x14ac:dyDescent="0.25">
      <c r="A66" s="1">
        <v>63</v>
      </c>
      <c r="B66" t="str">
        <f>VLOOKUP(C66,'[1]Team Listing'!$A$1:$R$250,3)</f>
        <v>B2</v>
      </c>
      <c r="C66" s="5">
        <v>38</v>
      </c>
      <c r="D66" t="str">
        <f>VLOOKUP(C66,'[1]Team Listing'!$A$1:$R$250,2)</f>
        <v>Bloody Huge XI</v>
      </c>
      <c r="E66" s="1" t="s">
        <v>5</v>
      </c>
      <c r="F66" s="1">
        <f t="shared" si="5"/>
        <v>63</v>
      </c>
      <c r="G66" t="str">
        <f t="shared" si="5"/>
        <v>B2</v>
      </c>
      <c r="H66" s="5">
        <v>83</v>
      </c>
      <c r="I66" t="str">
        <f>VLOOKUP(H66,'[1]Team Listing'!$A$1:$R$250,2)</f>
        <v>Kick Back Kangaroos</v>
      </c>
      <c r="J66" s="6">
        <v>35</v>
      </c>
      <c r="K66" s="7" t="s">
        <v>17</v>
      </c>
      <c r="L66" t="str">
        <f>VLOOKUP(J66,'[1]Field List'!$A$2:$D$102,2,0)</f>
        <v>Charters Towers Airport Reserve</v>
      </c>
      <c r="M66">
        <f>VLOOKUP(J66,'[1]Field List'!$A$2:$D$102,4,0)</f>
        <v>0</v>
      </c>
      <c r="N66" t="str">
        <f t="shared" si="1"/>
        <v>3883</v>
      </c>
      <c r="O66" t="str">
        <f t="shared" si="2"/>
        <v>8338</v>
      </c>
      <c r="P66" t="str">
        <f t="shared" si="3"/>
        <v>38Field35</v>
      </c>
      <c r="Q66" s="1" t="str">
        <f t="shared" si="4"/>
        <v>83Field35</v>
      </c>
      <c r="S66" s="1"/>
      <c r="V66" s="1"/>
      <c r="W66" s="1"/>
      <c r="Y66" s="4"/>
      <c r="Z66" s="4"/>
    </row>
    <row r="67" spans="1:26" x14ac:dyDescent="0.25">
      <c r="A67" s="1">
        <v>64</v>
      </c>
      <c r="B67" t="str">
        <f>VLOOKUP(C67,'[1]Team Listing'!$A$1:$R$250,3)</f>
        <v>B2</v>
      </c>
      <c r="C67" s="5">
        <v>44</v>
      </c>
      <c r="D67" t="str">
        <f>VLOOKUP(C67,'[1]Team Listing'!$A$1:$R$250,2)</f>
        <v>Bumbo's XI</v>
      </c>
      <c r="E67" s="1" t="s">
        <v>5</v>
      </c>
      <c r="F67" s="1">
        <f t="shared" si="5"/>
        <v>64</v>
      </c>
      <c r="G67" t="str">
        <f t="shared" si="5"/>
        <v>B2</v>
      </c>
      <c r="H67" s="5">
        <v>227</v>
      </c>
      <c r="I67" t="str">
        <f>VLOOKUP(H67,'[1]Team Listing'!$A$1:$R$250,2)</f>
        <v>The North Cleveland Steamers XI</v>
      </c>
      <c r="J67" s="6">
        <v>32</v>
      </c>
      <c r="K67" s="7" t="s">
        <v>17</v>
      </c>
      <c r="L67" t="str">
        <f>VLOOKUP(J67,'[1]Field List'!$A$2:$D$102,2,0)</f>
        <v>Charters Towers Airport Reserve</v>
      </c>
      <c r="M67">
        <f>VLOOKUP(J67,'[1]Field List'!$A$2:$D$102,4,0)</f>
        <v>0</v>
      </c>
      <c r="N67" t="str">
        <f t="shared" si="1"/>
        <v>44227</v>
      </c>
      <c r="O67" t="str">
        <f t="shared" si="2"/>
        <v>22744</v>
      </c>
      <c r="P67" t="str">
        <f t="shared" si="3"/>
        <v>44Field32</v>
      </c>
      <c r="Q67" s="1" t="str">
        <f t="shared" si="4"/>
        <v>227Field32</v>
      </c>
      <c r="S67" s="1"/>
      <c r="V67" s="1"/>
      <c r="W67" s="1"/>
      <c r="Y67" s="4"/>
      <c r="Z67" s="4"/>
    </row>
    <row r="68" spans="1:26" x14ac:dyDescent="0.25">
      <c r="A68" s="1">
        <v>65</v>
      </c>
      <c r="B68" t="str">
        <f>VLOOKUP(C68,'[1]Team Listing'!$A$1:$R$250,3)</f>
        <v>B2</v>
      </c>
      <c r="C68" s="5">
        <v>137</v>
      </c>
      <c r="D68" t="str">
        <f>VLOOKUP(C68,'[1]Team Listing'!$A$1:$R$250,2)</f>
        <v>Youngy's XI</v>
      </c>
      <c r="E68" s="1" t="s">
        <v>5</v>
      </c>
      <c r="F68" s="1">
        <f t="shared" si="5"/>
        <v>65</v>
      </c>
      <c r="G68" t="str">
        <f t="shared" si="5"/>
        <v>B2</v>
      </c>
      <c r="H68" s="5">
        <v>98</v>
      </c>
      <c r="I68" t="str">
        <f>VLOOKUP(H68,'[1]Team Listing'!$A$1:$R$250,2)</f>
        <v>Poked United</v>
      </c>
      <c r="J68" s="6">
        <v>28</v>
      </c>
      <c r="K68" s="7" t="s">
        <v>17</v>
      </c>
      <c r="L68" t="str">
        <f>VLOOKUP(J68,'[1]Field List'!$A$2:$D$102,2,0)</f>
        <v>Charters Towers Airport Reserve</v>
      </c>
      <c r="M68" t="str">
        <f>VLOOKUP(J68,'[1]Field List'!$A$2:$D$102,4,0)</f>
        <v>Lou Laneyrie Oval</v>
      </c>
      <c r="N68" t="str">
        <f t="shared" ref="N68:N120" si="6">CONCATENATE(C68,H68)</f>
        <v>13798</v>
      </c>
      <c r="O68" t="str">
        <f t="shared" ref="O68:O120" si="7">CONCATENATE(H68,C68)</f>
        <v>98137</v>
      </c>
      <c r="P68" t="str">
        <f t="shared" ref="P68:P120" si="8">CONCATENATE(C68,"Field",J68)</f>
        <v>137Field28</v>
      </c>
      <c r="Q68" s="1" t="str">
        <f t="shared" ref="Q68:Q120" si="9">CONCATENATE(H68,"Field",J68)</f>
        <v>98Field28</v>
      </c>
      <c r="S68" s="1"/>
      <c r="V68" s="1"/>
      <c r="W68" s="1"/>
      <c r="Y68" s="4"/>
      <c r="Z68" s="4"/>
    </row>
    <row r="69" spans="1:26" x14ac:dyDescent="0.25">
      <c r="A69" s="1">
        <v>66</v>
      </c>
      <c r="B69" t="str">
        <f>VLOOKUP(C69,'[1]Team Listing'!$A$1:$R$250,3)</f>
        <v>B2</v>
      </c>
      <c r="C69" s="5">
        <v>222</v>
      </c>
      <c r="D69" t="str">
        <f>VLOOKUP(C69,'[1]Team Listing'!$A$1:$R$250,2)</f>
        <v>Hit 'N' Split</v>
      </c>
      <c r="E69" s="1" t="s">
        <v>5</v>
      </c>
      <c r="F69" s="1">
        <f t="shared" ref="F69:G89" si="10">A69</f>
        <v>66</v>
      </c>
      <c r="G69" t="str">
        <f t="shared" si="10"/>
        <v>B2</v>
      </c>
      <c r="H69" s="5">
        <v>226</v>
      </c>
      <c r="I69" t="str">
        <f>VLOOKUP(H69,'[1]Team Listing'!$A$1:$R$250,2)</f>
        <v>Dead Set Ball Tearers</v>
      </c>
      <c r="J69" s="6">
        <v>29</v>
      </c>
      <c r="K69" s="7" t="s">
        <v>17</v>
      </c>
      <c r="L69" t="str">
        <f>VLOOKUP(J69,'[1]Field List'!$A$2:$D$102,2,0)</f>
        <v>Charters Towers Airport Reserve</v>
      </c>
      <c r="M69" t="str">
        <f>VLOOKUP(J69,'[1]Field List'!$A$2:$D$102,4,0)</f>
        <v>Opposite Depot</v>
      </c>
      <c r="N69" t="str">
        <f t="shared" si="6"/>
        <v>222226</v>
      </c>
      <c r="O69" t="str">
        <f t="shared" si="7"/>
        <v>226222</v>
      </c>
      <c r="P69" t="str">
        <f t="shared" si="8"/>
        <v>222Field29</v>
      </c>
      <c r="Q69" s="1" t="str">
        <f t="shared" si="9"/>
        <v>226Field29</v>
      </c>
      <c r="S69" s="1"/>
      <c r="V69" s="1"/>
      <c r="W69" s="1"/>
      <c r="Y69" s="4"/>
      <c r="Z69" s="4"/>
    </row>
    <row r="70" spans="1:26" x14ac:dyDescent="0.25">
      <c r="A70" s="1">
        <v>67</v>
      </c>
      <c r="B70" t="str">
        <f>VLOOKUP(C70,'[1]Team Listing'!$A$1:$R$250,3)</f>
        <v>B2</v>
      </c>
      <c r="C70" s="5">
        <v>63</v>
      </c>
      <c r="D70" t="str">
        <f>VLOOKUP(C70,'[1]Team Listing'!$A$1:$R$250,2)</f>
        <v>Far-Kenworth-It</v>
      </c>
      <c r="E70" s="1" t="s">
        <v>5</v>
      </c>
      <c r="F70" s="1">
        <f t="shared" si="10"/>
        <v>67</v>
      </c>
      <c r="G70" t="str">
        <f t="shared" si="10"/>
        <v>B2</v>
      </c>
      <c r="H70" s="5">
        <v>36</v>
      </c>
      <c r="I70" t="str">
        <f>VLOOKUP(H70,'[1]Team Listing'!$A$1:$R$250,2)</f>
        <v>Bingtang Boys</v>
      </c>
      <c r="J70" s="6">
        <v>44</v>
      </c>
      <c r="K70" s="7" t="s">
        <v>17</v>
      </c>
      <c r="L70" t="str">
        <f>VLOOKUP(J70,'[1]Field List'!$A$2:$D$102,2,0)</f>
        <v>Charters Towers Airport Reserve</v>
      </c>
      <c r="M70">
        <f>VLOOKUP(J70,'[1]Field List'!$A$2:$D$102,4,0)</f>
        <v>0</v>
      </c>
      <c r="N70" t="str">
        <f t="shared" si="6"/>
        <v>6336</v>
      </c>
      <c r="O70" t="str">
        <f t="shared" si="7"/>
        <v>3663</v>
      </c>
      <c r="P70" t="str">
        <f t="shared" si="8"/>
        <v>63Field44</v>
      </c>
      <c r="Q70" s="1" t="str">
        <f t="shared" si="9"/>
        <v>36Field44</v>
      </c>
      <c r="S70" s="1"/>
      <c r="V70" s="1"/>
      <c r="W70" s="1"/>
      <c r="Y70" s="4"/>
      <c r="Z70" s="4"/>
    </row>
    <row r="71" spans="1:26" x14ac:dyDescent="0.25">
      <c r="A71" s="1">
        <v>68</v>
      </c>
      <c r="B71" t="str">
        <f>VLOOKUP(C71,'[1]Team Listing'!$A$1:$R$250,3)</f>
        <v>B2</v>
      </c>
      <c r="C71" s="5">
        <v>67</v>
      </c>
      <c r="D71" t="str">
        <f>VLOOKUP(C71,'[1]Team Listing'!$A$1:$R$250,2)</f>
        <v>Garbutt Magpies</v>
      </c>
      <c r="E71" s="1" t="s">
        <v>5</v>
      </c>
      <c r="F71" s="1">
        <f t="shared" si="10"/>
        <v>68</v>
      </c>
      <c r="G71" t="str">
        <f t="shared" si="10"/>
        <v>B2</v>
      </c>
      <c r="H71" s="5">
        <v>82</v>
      </c>
      <c r="I71" t="str">
        <f>VLOOKUP(H71,'[1]Team Listing'!$A$1:$R$250,2)</f>
        <v>Jungle Patrol 2</v>
      </c>
      <c r="J71" s="6">
        <v>17</v>
      </c>
      <c r="K71" s="7" t="s">
        <v>17</v>
      </c>
      <c r="L71" t="str">
        <f>VLOOKUP(J71,'[1]Field List'!$A$2:$D$102,2,0)</f>
        <v>Mosman Park Junior Cricket</v>
      </c>
      <c r="M71" t="str">
        <f>VLOOKUP(J71,'[1]Field List'!$A$2:$D$102,4,0)</f>
        <v>Far Turf Wicket</v>
      </c>
      <c r="N71" t="str">
        <f t="shared" si="6"/>
        <v>6782</v>
      </c>
      <c r="O71" t="str">
        <f t="shared" si="7"/>
        <v>8267</v>
      </c>
      <c r="P71" t="str">
        <f t="shared" si="8"/>
        <v>67Field17</v>
      </c>
      <c r="Q71" s="1" t="str">
        <f t="shared" si="9"/>
        <v>82Field17</v>
      </c>
      <c r="S71" s="1"/>
      <c r="V71" s="1"/>
      <c r="W71" s="1"/>
      <c r="Y71" s="4"/>
      <c r="Z71" s="4"/>
    </row>
    <row r="72" spans="1:26" x14ac:dyDescent="0.25">
      <c r="A72" s="1">
        <v>69</v>
      </c>
      <c r="B72" t="str">
        <f>VLOOKUP(C72,'[1]Team Listing'!$A$1:$R$250,3)</f>
        <v>B2</v>
      </c>
      <c r="C72" s="5">
        <v>107</v>
      </c>
      <c r="D72" t="str">
        <f>VLOOKUP(C72,'[1]Team Listing'!$A$1:$R$250,2)</f>
        <v>Swing Both Ways</v>
      </c>
      <c r="E72" s="1" t="s">
        <v>5</v>
      </c>
      <c r="F72" s="1">
        <f t="shared" si="10"/>
        <v>69</v>
      </c>
      <c r="G72" t="str">
        <f t="shared" si="10"/>
        <v>B2</v>
      </c>
      <c r="H72" s="5">
        <v>25</v>
      </c>
      <c r="I72" t="str">
        <f>VLOOKUP(H72,'[1]Team Listing'!$A$1:$R$250,2)</f>
        <v>Allan's XI</v>
      </c>
      <c r="J72" s="6">
        <v>75</v>
      </c>
      <c r="K72" s="7" t="s">
        <v>17</v>
      </c>
      <c r="L72" t="str">
        <f>VLOOKUP(J72,'[1]Field List'!$A$2:$D$102,2,0)</f>
        <v xml:space="preserve">Brokevale       </v>
      </c>
      <c r="M72" t="str">
        <f>VLOOKUP(J72,'[1]Field List'!$A$2:$D$102,4,0)</f>
        <v>3.8 km Milchester Road Queenslander Road</v>
      </c>
      <c r="N72" t="str">
        <f t="shared" si="6"/>
        <v>10725</v>
      </c>
      <c r="O72" t="str">
        <f t="shared" si="7"/>
        <v>25107</v>
      </c>
      <c r="P72" t="str">
        <f t="shared" si="8"/>
        <v>107Field75</v>
      </c>
      <c r="Q72" s="1" t="str">
        <f t="shared" si="9"/>
        <v>25Field75</v>
      </c>
      <c r="S72" s="1"/>
      <c r="V72" s="1"/>
      <c r="W72" s="1"/>
      <c r="Y72" s="4"/>
      <c r="Z72" s="4"/>
    </row>
    <row r="73" spans="1:26" x14ac:dyDescent="0.25">
      <c r="A73" s="1">
        <v>70</v>
      </c>
      <c r="B73" t="str">
        <f>VLOOKUP(C73,'[1]Team Listing'!$A$1:$R$250,3)</f>
        <v>B2</v>
      </c>
      <c r="C73" s="5">
        <v>109</v>
      </c>
      <c r="D73" t="str">
        <f>VLOOKUP(C73,'[1]Team Listing'!$A$1:$R$250,2)</f>
        <v>Team Ramrod</v>
      </c>
      <c r="E73" s="1" t="s">
        <v>5</v>
      </c>
      <c r="F73" s="1">
        <f t="shared" si="10"/>
        <v>70</v>
      </c>
      <c r="G73" t="str">
        <f t="shared" si="10"/>
        <v>B2</v>
      </c>
      <c r="H73" s="5">
        <v>30</v>
      </c>
      <c r="I73" t="str">
        <f>VLOOKUP(H73,'[1]Team Listing'!$A$1:$R$250,2)</f>
        <v>Bauhinia Beer Belly's</v>
      </c>
      <c r="J73" s="6">
        <v>54</v>
      </c>
      <c r="K73" s="7" t="s">
        <v>17</v>
      </c>
      <c r="L73" t="str">
        <f>VLOOKUP(J73,'[1]Field List'!$A$2:$D$102,2,0)</f>
        <v>Drink-A-Stubbie Downs</v>
      </c>
      <c r="M73" t="str">
        <f>VLOOKUP(J73,'[1]Field List'!$A$2:$D$102,4,0)</f>
        <v>7.5km on Weir Road</v>
      </c>
      <c r="N73" t="str">
        <f t="shared" si="6"/>
        <v>10930</v>
      </c>
      <c r="O73" t="str">
        <f t="shared" si="7"/>
        <v>30109</v>
      </c>
      <c r="P73" t="str">
        <f t="shared" si="8"/>
        <v>109Field54</v>
      </c>
      <c r="Q73" s="1" t="str">
        <f t="shared" si="9"/>
        <v>30Field54</v>
      </c>
      <c r="S73" s="1"/>
      <c r="V73" s="1"/>
      <c r="W73" s="1"/>
      <c r="Y73" s="4"/>
      <c r="Z73" s="4"/>
    </row>
    <row r="74" spans="1:26" x14ac:dyDescent="0.25">
      <c r="A74" s="1">
        <v>71</v>
      </c>
      <c r="B74" t="str">
        <f>VLOOKUP(C74,'[1]Team Listing'!$A$1:$R$250,3)</f>
        <v>B2</v>
      </c>
      <c r="C74" s="5">
        <v>59</v>
      </c>
      <c r="D74" t="str">
        <f>VLOOKUP(C74,'[1]Team Listing'!$A$1:$R$250,2)</f>
        <v>Ducken Useless</v>
      </c>
      <c r="E74" s="1" t="s">
        <v>5</v>
      </c>
      <c r="F74" s="1">
        <f t="shared" si="10"/>
        <v>71</v>
      </c>
      <c r="G74" t="str">
        <f t="shared" si="10"/>
        <v>B2</v>
      </c>
      <c r="H74" s="5">
        <v>134</v>
      </c>
      <c r="I74" t="str">
        <f>VLOOKUP(H74,'[1]Team Listing'!$A$1:$R$250,2)</f>
        <v>XXXX Floor Beers</v>
      </c>
      <c r="J74" s="6">
        <v>46</v>
      </c>
      <c r="K74" s="7" t="s">
        <v>17</v>
      </c>
      <c r="L74" t="str">
        <f>VLOOKUP(J74,'[1]Field List'!$A$2:$D$102,2,0)</f>
        <v>21 Grisinger Road</v>
      </c>
      <c r="M74" t="str">
        <f>VLOOKUP(J74,'[1]Field List'!$A$2:$D$102,4,0)</f>
        <v>Off Lynd Highway</v>
      </c>
      <c r="N74" t="str">
        <f t="shared" si="6"/>
        <v>59134</v>
      </c>
      <c r="O74" t="str">
        <f t="shared" si="7"/>
        <v>13459</v>
      </c>
      <c r="P74" t="str">
        <f t="shared" si="8"/>
        <v>59Field46</v>
      </c>
      <c r="Q74" s="1" t="str">
        <f t="shared" si="9"/>
        <v>134Field46</v>
      </c>
      <c r="S74" s="1"/>
      <c r="V74" s="1"/>
      <c r="W74" s="1"/>
      <c r="Y74" s="4"/>
      <c r="Z74" s="4"/>
    </row>
    <row r="75" spans="1:26" x14ac:dyDescent="0.25">
      <c r="A75" s="1">
        <v>72</v>
      </c>
      <c r="B75" t="str">
        <f>VLOOKUP(C75,'[1]Team Listing'!$A$1:$R$250,3)</f>
        <v>B2</v>
      </c>
      <c r="C75" s="5">
        <v>46</v>
      </c>
      <c r="D75" t="str">
        <f>VLOOKUP(C75,'[1]Team Listing'!$A$1:$R$250,2)</f>
        <v>Butler Park Bandits</v>
      </c>
      <c r="E75" s="1" t="s">
        <v>5</v>
      </c>
      <c r="F75" s="1">
        <f t="shared" si="10"/>
        <v>72</v>
      </c>
      <c r="G75" t="str">
        <f t="shared" si="10"/>
        <v>B2</v>
      </c>
      <c r="H75" s="5">
        <v>224</v>
      </c>
      <c r="I75" t="str">
        <f>VLOOKUP(H75,'[1]Team Listing'!$A$1:$R$250,2)</f>
        <v>Bourke's Balls Deep</v>
      </c>
      <c r="J75" s="6">
        <v>42</v>
      </c>
      <c r="K75" s="7" t="s">
        <v>17</v>
      </c>
      <c r="L75" t="str">
        <f>VLOOKUP(J75,'[1]Field List'!$A$2:$D$102,2,0)</f>
        <v>Charters Towers Airport Reserve</v>
      </c>
      <c r="M75">
        <f>VLOOKUP(J75,'[1]Field List'!$A$2:$D$102,4,0)</f>
        <v>0</v>
      </c>
      <c r="N75" t="str">
        <f t="shared" si="6"/>
        <v>46224</v>
      </c>
      <c r="O75" t="str">
        <f t="shared" si="7"/>
        <v>22446</v>
      </c>
      <c r="P75" t="str">
        <f t="shared" si="8"/>
        <v>46Field42</v>
      </c>
      <c r="Q75" s="1" t="str">
        <f t="shared" si="9"/>
        <v>224Field42</v>
      </c>
      <c r="S75" s="1"/>
      <c r="V75" s="1"/>
      <c r="W75" s="1"/>
      <c r="Y75" s="4"/>
      <c r="Z75" s="4"/>
    </row>
    <row r="76" spans="1:26" x14ac:dyDescent="0.25">
      <c r="A76" s="1">
        <v>73</v>
      </c>
      <c r="B76" t="str">
        <f>VLOOKUP(C76,'[1]Team Listing'!$A$1:$R$250,3)</f>
        <v>B2</v>
      </c>
      <c r="C76" s="5">
        <v>45</v>
      </c>
      <c r="D76" t="str">
        <f>VLOOKUP(C76,'[1]Team Listing'!$A$1:$R$250,2)</f>
        <v>Busted Liver Boys</v>
      </c>
      <c r="E76" s="1" t="s">
        <v>5</v>
      </c>
      <c r="F76" s="1">
        <f t="shared" si="10"/>
        <v>73</v>
      </c>
      <c r="G76" t="str">
        <f t="shared" si="10"/>
        <v>B2</v>
      </c>
      <c r="H76" s="5">
        <v>115</v>
      </c>
      <c r="I76" t="str">
        <f>VLOOKUP(H76,'[1]Team Listing'!$A$1:$R$250,2)</f>
        <v>The Smashed Crabs</v>
      </c>
      <c r="J76" s="6">
        <v>41</v>
      </c>
      <c r="K76" s="7" t="s">
        <v>17</v>
      </c>
      <c r="L76" t="str">
        <f>VLOOKUP(J76,'[1]Field List'!$A$2:$D$102,2,0)</f>
        <v>Charters Towers Airport Reserve</v>
      </c>
      <c r="M76">
        <f>VLOOKUP(J76,'[1]Field List'!$A$2:$D$102,4,0)</f>
        <v>0</v>
      </c>
      <c r="N76" t="str">
        <f t="shared" si="6"/>
        <v>45115</v>
      </c>
      <c r="O76" t="str">
        <f t="shared" si="7"/>
        <v>11545</v>
      </c>
      <c r="P76" t="str">
        <f t="shared" si="8"/>
        <v>45Field41</v>
      </c>
      <c r="Q76" s="1" t="str">
        <f t="shared" si="9"/>
        <v>115Field41</v>
      </c>
      <c r="S76" s="1"/>
      <c r="V76" s="1"/>
      <c r="W76" s="1"/>
      <c r="Y76" s="4"/>
      <c r="Z76" s="4"/>
    </row>
    <row r="77" spans="1:26" x14ac:dyDescent="0.25">
      <c r="A77" s="1">
        <v>74</v>
      </c>
      <c r="B77" t="str">
        <f>VLOOKUP(C77,'[1]Team Listing'!$A$1:$R$250,3)</f>
        <v>B2</v>
      </c>
      <c r="C77" s="5">
        <v>105</v>
      </c>
      <c r="D77" t="str">
        <f>VLOOKUP(C77,'[1]Team Listing'!$A$1:$R$250,2)</f>
        <v>Stiff Members</v>
      </c>
      <c r="E77" s="1" t="s">
        <v>5</v>
      </c>
      <c r="F77" s="1">
        <f t="shared" si="10"/>
        <v>74</v>
      </c>
      <c r="G77" t="str">
        <f t="shared" si="10"/>
        <v>B2</v>
      </c>
      <c r="H77" s="5">
        <v>70</v>
      </c>
      <c r="I77" t="str">
        <f>VLOOKUP(H77,'[1]Team Listing'!$A$1:$R$250,2)</f>
        <v>Gibby's Greenants</v>
      </c>
      <c r="J77" s="6">
        <v>34</v>
      </c>
      <c r="K77" s="7" t="s">
        <v>17</v>
      </c>
      <c r="L77" t="str">
        <f>VLOOKUP(J77,'[1]Field List'!$A$2:$D$102,2,0)</f>
        <v>Charters Towers Airport Reserve</v>
      </c>
      <c r="M77">
        <f>VLOOKUP(J77,'[1]Field List'!$A$2:$D$102,4,0)</f>
        <v>0</v>
      </c>
      <c r="N77" t="str">
        <f t="shared" si="6"/>
        <v>10570</v>
      </c>
      <c r="O77" t="str">
        <f t="shared" si="7"/>
        <v>70105</v>
      </c>
      <c r="P77" t="str">
        <f t="shared" si="8"/>
        <v>105Field34</v>
      </c>
      <c r="Q77" s="1" t="str">
        <f t="shared" si="9"/>
        <v>70Field34</v>
      </c>
      <c r="S77" s="1"/>
      <c r="V77" s="1"/>
      <c r="W77" s="1"/>
      <c r="Y77" s="4"/>
      <c r="Z77" s="4"/>
    </row>
    <row r="78" spans="1:26" x14ac:dyDescent="0.25">
      <c r="A78" s="1">
        <v>75</v>
      </c>
      <c r="B78" t="str">
        <f>VLOOKUP(C78,'[1]Team Listing'!$A$1:$R$250,3)</f>
        <v>B2</v>
      </c>
      <c r="C78" s="5">
        <v>111</v>
      </c>
      <c r="D78" t="str">
        <f>VLOOKUP(C78,'[1]Team Listing'!$A$1:$R$250,2)</f>
        <v>The Blind Mullets</v>
      </c>
      <c r="E78" s="1" t="s">
        <v>5</v>
      </c>
      <c r="F78" s="1">
        <f t="shared" si="10"/>
        <v>75</v>
      </c>
      <c r="G78" t="str">
        <f t="shared" si="10"/>
        <v>B2</v>
      </c>
      <c r="H78" s="5">
        <v>29</v>
      </c>
      <c r="I78" t="str">
        <f>VLOOKUP(H78,'[1]Team Listing'!$A$1:$R$250,2)</f>
        <v>Barry's XI</v>
      </c>
      <c r="J78" s="6">
        <v>71</v>
      </c>
      <c r="K78" s="7" t="s">
        <v>17</v>
      </c>
      <c r="L78" t="str">
        <f>VLOOKUP(J78,'[1]Field List'!$A$2:$D$102,2,0)</f>
        <v>Lords</v>
      </c>
      <c r="M78" t="str">
        <f>VLOOKUP(J78,'[1]Field List'!$A$2:$D$102,4,0)</f>
        <v>Off Phillipson Road near Distance Edd</v>
      </c>
      <c r="N78" t="str">
        <f t="shared" si="6"/>
        <v>11129</v>
      </c>
      <c r="O78" t="str">
        <f t="shared" si="7"/>
        <v>29111</v>
      </c>
      <c r="P78" t="str">
        <f t="shared" si="8"/>
        <v>111Field71</v>
      </c>
      <c r="Q78" s="1" t="str">
        <f t="shared" si="9"/>
        <v>29Field71</v>
      </c>
      <c r="S78" s="1"/>
      <c r="V78" s="1"/>
      <c r="W78" s="1"/>
      <c r="Y78" s="4"/>
      <c r="Z78" s="4"/>
    </row>
    <row r="79" spans="1:26" x14ac:dyDescent="0.25">
      <c r="A79" s="1">
        <v>77</v>
      </c>
      <c r="B79" t="str">
        <f>VLOOKUP(C79,'[1]Team Listing'!$A$1:$R$250,3)</f>
        <v>Social</v>
      </c>
      <c r="C79" s="5">
        <v>218</v>
      </c>
      <c r="D79" t="str">
        <f>VLOOKUP(C79,'[1]Team Listing'!$A$1:$R$250,2)</f>
        <v>Wattle Wackers</v>
      </c>
      <c r="E79" s="1" t="s">
        <v>5</v>
      </c>
      <c r="F79" s="1">
        <f t="shared" si="10"/>
        <v>77</v>
      </c>
      <c r="G79" t="str">
        <f t="shared" si="10"/>
        <v>Social</v>
      </c>
      <c r="H79" s="5">
        <v>183</v>
      </c>
      <c r="I79" t="str">
        <f>VLOOKUP(H79,'[1]Team Listing'!$A$1:$R$250,2)</f>
        <v>Humpty Stumpedies</v>
      </c>
      <c r="J79" s="6">
        <v>52</v>
      </c>
      <c r="K79" s="7" t="s">
        <v>16</v>
      </c>
      <c r="L79" t="str">
        <f>VLOOKUP(J79,'[1]Field List'!$A$2:$D$102,2,0)</f>
        <v>82 Morran Road</v>
      </c>
      <c r="M79" t="str">
        <f>VLOOKUP(J79,'[1]Field List'!$A$2:$D$102,4,0)</f>
        <v>3km on Picnic Creek Road</v>
      </c>
      <c r="N79" t="str">
        <f t="shared" si="6"/>
        <v>218183</v>
      </c>
      <c r="O79" t="str">
        <f t="shared" si="7"/>
        <v>183218</v>
      </c>
      <c r="P79" t="str">
        <f t="shared" si="8"/>
        <v>218Field52</v>
      </c>
      <c r="Q79" s="1" t="str">
        <f t="shared" si="9"/>
        <v>183Field52</v>
      </c>
      <c r="S79" s="1"/>
      <c r="V79" s="1"/>
      <c r="W79" s="1"/>
      <c r="Y79" s="4"/>
      <c r="Z79" s="4"/>
    </row>
    <row r="80" spans="1:26" x14ac:dyDescent="0.25">
      <c r="A80" s="1">
        <v>78</v>
      </c>
      <c r="B80" t="str">
        <f>VLOOKUP(C80,'[1]Team Listing'!$A$1:$R$250,3)</f>
        <v>Social</v>
      </c>
      <c r="C80" s="5">
        <v>173</v>
      </c>
      <c r="D80" t="str">
        <f>VLOOKUP(C80,'[1]Team Listing'!$A$1:$R$250,2)</f>
        <v>England</v>
      </c>
      <c r="E80" s="1" t="s">
        <v>5</v>
      </c>
      <c r="F80" s="1">
        <f t="shared" si="10"/>
        <v>78</v>
      </c>
      <c r="G80" t="str">
        <f t="shared" si="10"/>
        <v>Social</v>
      </c>
      <c r="H80" s="5">
        <v>219</v>
      </c>
      <c r="I80" t="str">
        <f>VLOOKUP(H80,'[1]Team Listing'!$A$1:$R$250,2)</f>
        <v>Win or Booze</v>
      </c>
      <c r="J80" s="6">
        <v>71</v>
      </c>
      <c r="K80" s="7" t="s">
        <v>16</v>
      </c>
      <c r="L80" t="str">
        <f>VLOOKUP(J80,'[1]Field List'!$A$2:$D$102,2,0)</f>
        <v>Lords</v>
      </c>
      <c r="M80" t="str">
        <f>VLOOKUP(J80,'[1]Field List'!$A$2:$D$102,4,0)</f>
        <v>Off Phillipson Road near Distance Edd</v>
      </c>
      <c r="N80" t="str">
        <f t="shared" si="6"/>
        <v>173219</v>
      </c>
      <c r="O80" t="str">
        <f t="shared" si="7"/>
        <v>219173</v>
      </c>
      <c r="P80" t="str">
        <f t="shared" si="8"/>
        <v>173Field71</v>
      </c>
      <c r="Q80" s="1" t="str">
        <f t="shared" si="9"/>
        <v>219Field71</v>
      </c>
      <c r="S80" s="1"/>
      <c r="V80" s="1"/>
      <c r="W80" s="1"/>
      <c r="Y80" s="4"/>
      <c r="Z80" s="4"/>
    </row>
    <row r="81" spans="1:26" x14ac:dyDescent="0.25">
      <c r="A81" s="1">
        <v>79</v>
      </c>
      <c r="B81" t="str">
        <f>VLOOKUP(C81,'[1]Team Listing'!$A$1:$R$250,3)</f>
        <v>Social</v>
      </c>
      <c r="C81" s="5">
        <v>200</v>
      </c>
      <c r="D81" t="str">
        <f>VLOOKUP(C81,'[1]Team Listing'!$A$1:$R$250,2)</f>
        <v>Riverside Boys</v>
      </c>
      <c r="E81" s="1" t="s">
        <v>5</v>
      </c>
      <c r="F81" s="1">
        <f t="shared" si="10"/>
        <v>79</v>
      </c>
      <c r="G81" t="str">
        <f t="shared" si="10"/>
        <v>Social</v>
      </c>
      <c r="H81" s="5">
        <v>196</v>
      </c>
      <c r="I81" t="str">
        <f>VLOOKUP(H81,'[1]Team Listing'!$A$1:$R$250,2)</f>
        <v>Pubgrub Hooligans</v>
      </c>
      <c r="J81" s="6">
        <v>67</v>
      </c>
      <c r="K81" s="7" t="s">
        <v>16</v>
      </c>
      <c r="L81" t="str">
        <f>VLOOKUP(J81,'[1]Field List'!$A$2:$D$102,2,0)</f>
        <v>Sellheim</v>
      </c>
      <c r="M81" t="str">
        <f>VLOOKUP(J81,'[1]Field List'!$A$2:$D$102,4,0)</f>
        <v xml:space="preserve">Wayne Lewis's Property          </v>
      </c>
      <c r="N81" t="str">
        <f t="shared" si="6"/>
        <v>200196</v>
      </c>
      <c r="O81" t="str">
        <f t="shared" si="7"/>
        <v>196200</v>
      </c>
      <c r="P81" t="str">
        <f t="shared" si="8"/>
        <v>200Field67</v>
      </c>
      <c r="Q81" s="1" t="str">
        <f t="shared" si="9"/>
        <v>196Field67</v>
      </c>
      <c r="S81" s="1"/>
      <c r="V81" s="1"/>
      <c r="W81" s="1"/>
      <c r="Y81" s="4"/>
      <c r="Z81" s="4"/>
    </row>
    <row r="82" spans="1:26" x14ac:dyDescent="0.25">
      <c r="A82" s="1">
        <v>80</v>
      </c>
      <c r="B82" t="str">
        <f>VLOOKUP(C82,'[1]Team Listing'!$A$1:$R$250,3)</f>
        <v>Social</v>
      </c>
      <c r="C82" s="5">
        <v>216</v>
      </c>
      <c r="D82" t="str">
        <f>VLOOKUP(C82,'[1]Team Listing'!$A$1:$R$250,2)</f>
        <v>Tuggers</v>
      </c>
      <c r="E82" s="1" t="s">
        <v>5</v>
      </c>
      <c r="F82" s="1">
        <f t="shared" si="10"/>
        <v>80</v>
      </c>
      <c r="G82" t="str">
        <f t="shared" si="10"/>
        <v>Social</v>
      </c>
      <c r="H82" s="5">
        <v>175</v>
      </c>
      <c r="I82" t="str">
        <f>VLOOKUP(H82,'[1]Team Listing'!$A$1:$R$250,2)</f>
        <v>Fatbats</v>
      </c>
      <c r="J82" s="6">
        <v>61</v>
      </c>
      <c r="K82" s="7" t="s">
        <v>16</v>
      </c>
      <c r="L82" t="str">
        <f>VLOOKUP(J82,'[1]Field List'!$A$2:$D$102,2,0)</f>
        <v>Towers Taipans Soccer Field</v>
      </c>
      <c r="M82" t="str">
        <f>VLOOKUP(J82,'[1]Field List'!$A$2:$D$102,4,0)</f>
        <v>Kerswell Oval</v>
      </c>
      <c r="N82" t="str">
        <f t="shared" si="6"/>
        <v>216175</v>
      </c>
      <c r="O82" t="str">
        <f t="shared" si="7"/>
        <v>175216</v>
      </c>
      <c r="P82" t="str">
        <f t="shared" si="8"/>
        <v>216Field61</v>
      </c>
      <c r="Q82" s="1" t="str">
        <f t="shared" si="9"/>
        <v>175Field61</v>
      </c>
      <c r="S82" s="1"/>
      <c r="V82" s="1"/>
      <c r="W82" s="1"/>
      <c r="Y82" s="4"/>
      <c r="Z82" s="4"/>
    </row>
    <row r="83" spans="1:26" x14ac:dyDescent="0.25">
      <c r="A83" s="1">
        <v>81</v>
      </c>
      <c r="B83" t="str">
        <f>VLOOKUP(C83,'[1]Team Listing'!$A$1:$R$250,3)</f>
        <v>Social</v>
      </c>
      <c r="C83" s="5">
        <v>198</v>
      </c>
      <c r="D83" t="str">
        <f>VLOOKUP(C83,'[1]Team Listing'!$A$1:$R$250,2)</f>
        <v>Rellies</v>
      </c>
      <c r="E83" s="1" t="s">
        <v>5</v>
      </c>
      <c r="F83" s="1">
        <f t="shared" si="10"/>
        <v>81</v>
      </c>
      <c r="G83" t="str">
        <f t="shared" si="10"/>
        <v>Social</v>
      </c>
      <c r="H83" s="5">
        <v>192</v>
      </c>
      <c r="I83" t="str">
        <f>VLOOKUP(H83,'[1]Team Listing'!$A$1:$R$250,2)</f>
        <v>Not Your Average Pitches</v>
      </c>
      <c r="J83" s="6">
        <v>69</v>
      </c>
      <c r="K83" s="7" t="s">
        <v>17</v>
      </c>
      <c r="L83" t="str">
        <f>VLOOKUP(J83,'[1]Field List'!$A$2:$D$102,2,0)</f>
        <v xml:space="preserve">Alcheringa     </v>
      </c>
      <c r="M83" t="str">
        <f>VLOOKUP(J83,'[1]Field List'!$A$2:$D$102,4,0)</f>
        <v>4.2 km on Old Dalrymple Road.</v>
      </c>
      <c r="N83" t="str">
        <f t="shared" si="6"/>
        <v>198192</v>
      </c>
      <c r="O83" t="str">
        <f t="shared" si="7"/>
        <v>192198</v>
      </c>
      <c r="P83" t="str">
        <f t="shared" si="8"/>
        <v>198Field69</v>
      </c>
      <c r="Q83" s="1" t="str">
        <f t="shared" si="9"/>
        <v>192Field69</v>
      </c>
      <c r="S83" s="1"/>
      <c r="V83" s="1"/>
      <c r="W83" s="1"/>
      <c r="Y83" s="4"/>
      <c r="Z83" s="4"/>
    </row>
    <row r="84" spans="1:26" x14ac:dyDescent="0.25">
      <c r="A84" s="1">
        <v>82</v>
      </c>
      <c r="B84" t="str">
        <f>VLOOKUP(C84,'[1]Team Listing'!$A$1:$R$250,3)</f>
        <v>Social</v>
      </c>
      <c r="C84" s="5">
        <v>178</v>
      </c>
      <c r="D84" t="str">
        <f>VLOOKUP(C84,'[1]Team Listing'!$A$1:$R$250,2)</f>
        <v>Full Pelt</v>
      </c>
      <c r="E84" s="1" t="s">
        <v>5</v>
      </c>
      <c r="F84" s="1">
        <f t="shared" si="10"/>
        <v>82</v>
      </c>
      <c r="G84" t="str">
        <f t="shared" si="10"/>
        <v>Social</v>
      </c>
      <c r="H84" s="5">
        <v>165</v>
      </c>
      <c r="I84" t="str">
        <f>VLOOKUP(H84,'[1]Team Listing'!$A$1:$R$250,2)</f>
        <v>Bowled &amp; Beautiful</v>
      </c>
      <c r="J84" s="6">
        <v>38</v>
      </c>
      <c r="K84" s="7" t="s">
        <v>16</v>
      </c>
      <c r="L84" t="str">
        <f>VLOOKUP(J84,'[1]Field List'!$A$2:$D$102,2,0)</f>
        <v>Charters Towers Airport Reserve</v>
      </c>
      <c r="M84">
        <f>VLOOKUP(J84,'[1]Field List'!$A$2:$D$102,4,0)</f>
        <v>0</v>
      </c>
      <c r="N84" t="str">
        <f t="shared" si="6"/>
        <v>178165</v>
      </c>
      <c r="O84" t="str">
        <f t="shared" si="7"/>
        <v>165178</v>
      </c>
      <c r="P84" t="str">
        <f t="shared" si="8"/>
        <v>178Field38</v>
      </c>
      <c r="Q84" s="1" t="str">
        <f t="shared" si="9"/>
        <v>165Field38</v>
      </c>
      <c r="S84" s="1"/>
      <c r="V84" s="1"/>
      <c r="W84" s="4"/>
      <c r="Y84" s="4"/>
      <c r="Z84" s="4"/>
    </row>
    <row r="85" spans="1:26" x14ac:dyDescent="0.25">
      <c r="A85" s="1">
        <v>83</v>
      </c>
      <c r="B85" t="str">
        <f>VLOOKUP(C85,'[1]Team Listing'!$A$1:$R$250,3)</f>
        <v>Social</v>
      </c>
      <c r="C85" s="5">
        <v>209</v>
      </c>
      <c r="D85" t="str">
        <f>VLOOKUP(C85,'[1]Team Listing'!$A$1:$R$250,2)</f>
        <v>TCG Piss Wrecks</v>
      </c>
      <c r="E85" s="1" t="s">
        <v>5</v>
      </c>
      <c r="F85" s="1">
        <f t="shared" si="10"/>
        <v>83</v>
      </c>
      <c r="G85" t="str">
        <f t="shared" si="10"/>
        <v>Social</v>
      </c>
      <c r="H85" s="5">
        <v>184</v>
      </c>
      <c r="I85" t="str">
        <f>VLOOKUP(H85,'[1]Team Listing'!$A$1:$R$250,2)</f>
        <v>Inghamvale Housos</v>
      </c>
      <c r="J85" s="6">
        <v>65</v>
      </c>
      <c r="K85" s="7" t="s">
        <v>17</v>
      </c>
      <c r="L85" t="str">
        <f>VLOOKUP(J85,'[1]Field List'!$A$2:$D$102,2,0)</f>
        <v>Pryors Road</v>
      </c>
      <c r="M85" t="str">
        <f>VLOOKUP(J85,'[1]Field List'!$A$2:$D$102,4,0)</f>
        <v>Pryors Rd 2km Urdera Rd Lynd Highway</v>
      </c>
      <c r="N85" t="str">
        <f t="shared" si="6"/>
        <v>209184</v>
      </c>
      <c r="O85" t="str">
        <f t="shared" si="7"/>
        <v>184209</v>
      </c>
      <c r="P85" t="str">
        <f t="shared" si="8"/>
        <v>209Field65</v>
      </c>
      <c r="Q85" s="1" t="str">
        <f t="shared" si="9"/>
        <v>184Field65</v>
      </c>
      <c r="S85" s="1"/>
      <c r="V85" s="1"/>
      <c r="W85" s="4"/>
      <c r="Y85" s="4"/>
      <c r="Z85" s="4"/>
    </row>
    <row r="86" spans="1:26" x14ac:dyDescent="0.25">
      <c r="A86" s="1">
        <v>84</v>
      </c>
      <c r="B86" t="str">
        <f>VLOOKUP(C86,'[1]Team Listing'!$A$1:$R$250,3)</f>
        <v>Social</v>
      </c>
      <c r="C86" s="5">
        <v>193</v>
      </c>
      <c r="D86" t="str">
        <f>VLOOKUP(C86,'[1]Team Listing'!$A$1:$R$250,2)</f>
        <v>Off In Church</v>
      </c>
      <c r="E86" s="1" t="s">
        <v>5</v>
      </c>
      <c r="F86" s="1">
        <f t="shared" si="10"/>
        <v>84</v>
      </c>
      <c r="G86" t="str">
        <f t="shared" si="10"/>
        <v>Social</v>
      </c>
      <c r="H86" s="5">
        <v>220</v>
      </c>
      <c r="I86" t="str">
        <f>VLOOKUP(H86,'[1]Team Listing'!$A$1:$R$250,2)</f>
        <v>Winey Pitches</v>
      </c>
      <c r="J86" s="6">
        <v>66</v>
      </c>
      <c r="K86" s="7" t="s">
        <v>16</v>
      </c>
      <c r="L86" t="str">
        <f>VLOOKUP(J86,'[1]Field List'!$A$2:$D$102,2,0)</f>
        <v>Six Pack Downs</v>
      </c>
      <c r="M86" t="str">
        <f>VLOOKUP(J86,'[1]Field List'!$A$2:$D$102,4,0)</f>
        <v>3.6 km on Lynd Highway</v>
      </c>
      <c r="N86" t="str">
        <f t="shared" si="6"/>
        <v>193220</v>
      </c>
      <c r="O86" t="str">
        <f t="shared" si="7"/>
        <v>220193</v>
      </c>
      <c r="P86" t="str">
        <f t="shared" si="8"/>
        <v>193Field66</v>
      </c>
      <c r="Q86" s="1" t="str">
        <f t="shared" si="9"/>
        <v>220Field66</v>
      </c>
      <c r="S86" s="1"/>
      <c r="V86" s="1"/>
      <c r="W86" s="4"/>
      <c r="Y86" s="4"/>
      <c r="Z86" s="4"/>
    </row>
    <row r="87" spans="1:26" x14ac:dyDescent="0.25">
      <c r="A87" s="1">
        <v>85</v>
      </c>
      <c r="B87" t="str">
        <f>VLOOKUP(C87,'[1]Team Listing'!$A$1:$R$250,3)</f>
        <v>Social</v>
      </c>
      <c r="C87" s="5">
        <v>160</v>
      </c>
      <c r="D87" t="str">
        <f>VLOOKUP(C87,'[1]Team Listing'!$A$1:$R$250,2)</f>
        <v>Ando's Duckwitts</v>
      </c>
      <c r="E87" s="1" t="s">
        <v>5</v>
      </c>
      <c r="F87" s="1">
        <f t="shared" si="10"/>
        <v>85</v>
      </c>
      <c r="G87" t="str">
        <f t="shared" si="10"/>
        <v>Social</v>
      </c>
      <c r="H87" s="5">
        <v>195</v>
      </c>
      <c r="I87" t="str">
        <f>VLOOKUP(H87,'[1]Team Listing'!$A$1:$R$250,2)</f>
        <v>Piss Ups &amp; Pass Outs</v>
      </c>
      <c r="J87" s="6">
        <v>21</v>
      </c>
      <c r="K87" s="7" t="s">
        <v>16</v>
      </c>
      <c r="L87" t="str">
        <f>VLOOKUP(J87,'[1]Field List'!$A$2:$D$102,2,0)</f>
        <v xml:space="preserve">Charters Towers Golf Club </v>
      </c>
      <c r="M87" t="str">
        <f>VLOOKUP(J87,'[1]Field List'!$A$2:$D$102,4,0)</f>
        <v xml:space="preserve">Closest to Clubhouse </v>
      </c>
      <c r="N87" t="str">
        <f t="shared" si="6"/>
        <v>160195</v>
      </c>
      <c r="O87" t="str">
        <f t="shared" si="7"/>
        <v>195160</v>
      </c>
      <c r="P87" t="str">
        <f t="shared" si="8"/>
        <v>160Field21</v>
      </c>
      <c r="Q87" s="1" t="str">
        <f t="shared" si="9"/>
        <v>195Field21</v>
      </c>
      <c r="S87" s="1"/>
      <c r="V87" s="1"/>
      <c r="W87" s="4"/>
      <c r="Y87" s="4"/>
      <c r="Z87" s="4"/>
    </row>
    <row r="88" spans="1:26" x14ac:dyDescent="0.25">
      <c r="A88" s="1">
        <v>86</v>
      </c>
      <c r="B88" t="str">
        <f>VLOOKUP(C88,'[1]Team Listing'!$A$1:$R$250,3)</f>
        <v>Social</v>
      </c>
      <c r="C88" s="5">
        <v>207</v>
      </c>
      <c r="D88" t="str">
        <f>VLOOKUP(C88,'[1]Team Listing'!$A$1:$R$250,2)</f>
        <v>Sons of Pitches</v>
      </c>
      <c r="E88" s="1" t="s">
        <v>5</v>
      </c>
      <c r="F88" s="1">
        <f t="shared" si="10"/>
        <v>86</v>
      </c>
      <c r="G88" t="str">
        <f t="shared" si="10"/>
        <v>Social</v>
      </c>
      <c r="H88" s="5">
        <v>163</v>
      </c>
      <c r="I88" t="str">
        <f>VLOOKUP(H88,'[1]Team Listing'!$A$1:$R$250,2)</f>
        <v>Beers Balls &amp; Bats</v>
      </c>
      <c r="J88" s="6">
        <v>22</v>
      </c>
      <c r="K88" s="7" t="s">
        <v>16</v>
      </c>
      <c r="L88" t="str">
        <f>VLOOKUP(J88,'[1]Field List'!$A$2:$D$102,2,0)</f>
        <v>Charters Towers Golf Club</v>
      </c>
      <c r="M88" t="str">
        <f>VLOOKUP(J88,'[1]Field List'!$A$2:$D$102,4,0)</f>
        <v xml:space="preserve">2nd from Clubhouse                      </v>
      </c>
      <c r="N88" t="str">
        <f t="shared" si="6"/>
        <v>207163</v>
      </c>
      <c r="O88" t="str">
        <f t="shared" si="7"/>
        <v>163207</v>
      </c>
      <c r="P88" t="str">
        <f t="shared" si="8"/>
        <v>207Field22</v>
      </c>
      <c r="Q88" s="1" t="str">
        <f t="shared" si="9"/>
        <v>163Field22</v>
      </c>
      <c r="S88" s="1"/>
      <c r="V88" s="1"/>
      <c r="W88" s="4"/>
      <c r="Y88" s="4"/>
      <c r="Z88" s="4"/>
    </row>
    <row r="89" spans="1:26" x14ac:dyDescent="0.25">
      <c r="A89" s="1">
        <v>87</v>
      </c>
      <c r="B89" t="str">
        <f>VLOOKUP(C89,'[1]Team Listing'!$A$1:$R$250,3)</f>
        <v>Social</v>
      </c>
      <c r="C89" s="5">
        <v>187</v>
      </c>
      <c r="D89" t="str">
        <f>VLOOKUP(C89,'[1]Team Listing'!$A$1:$R$250,2)</f>
        <v>Lamos 11</v>
      </c>
      <c r="E89" s="1" t="s">
        <v>5</v>
      </c>
      <c r="F89" s="1">
        <f t="shared" si="10"/>
        <v>87</v>
      </c>
      <c r="G89" t="str">
        <f t="shared" si="10"/>
        <v>Social</v>
      </c>
      <c r="H89" s="5">
        <v>174</v>
      </c>
      <c r="I89" t="str">
        <f>VLOOKUP(H89,'[1]Team Listing'!$A$1:$R$250,2)</f>
        <v>Fairdrink'em</v>
      </c>
      <c r="J89" s="6">
        <v>39</v>
      </c>
      <c r="K89" s="7" t="s">
        <v>16</v>
      </c>
      <c r="L89" t="str">
        <f>VLOOKUP(J89,'[1]Field List'!$A$2:$D$102,2,0)</f>
        <v>Charters Towers Airport Reserve</v>
      </c>
      <c r="M89">
        <f>VLOOKUP(J89,'[1]Field List'!$A$2:$D$102,4,0)</f>
        <v>0</v>
      </c>
      <c r="N89" t="str">
        <f t="shared" si="6"/>
        <v>187174</v>
      </c>
      <c r="O89" t="str">
        <f t="shared" si="7"/>
        <v>174187</v>
      </c>
      <c r="P89" t="str">
        <f t="shared" si="8"/>
        <v>187Field39</v>
      </c>
      <c r="Q89" s="1" t="str">
        <f t="shared" si="9"/>
        <v>174Field39</v>
      </c>
      <c r="S89" s="1"/>
      <c r="V89" s="1"/>
      <c r="W89" s="4"/>
      <c r="Y89" s="4"/>
      <c r="Z89" s="4"/>
    </row>
    <row r="90" spans="1:26" x14ac:dyDescent="0.25">
      <c r="A90" s="1">
        <v>88</v>
      </c>
      <c r="B90" t="str">
        <f>VLOOKUP(C90,'[1]Team Listing'!$A$1:$R$250,3)</f>
        <v>Social</v>
      </c>
      <c r="C90" s="5">
        <v>205</v>
      </c>
      <c r="D90" t="str">
        <f>VLOOKUP(C90,'[1]Team Listing'!$A$1:$R$250,2)</f>
        <v>Showuzya Cricket Team</v>
      </c>
      <c r="E90" s="1" t="s">
        <v>5</v>
      </c>
      <c r="F90" s="1">
        <f t="shared" ref="F90:G120" si="11">A90</f>
        <v>88</v>
      </c>
      <c r="G90" t="str">
        <f t="shared" si="11"/>
        <v>Social</v>
      </c>
      <c r="H90" s="5">
        <v>194</v>
      </c>
      <c r="I90" t="str">
        <f>VLOOKUP(H90,'[1]Team Listing'!$A$1:$R$250,2)</f>
        <v>One Pump Chumps</v>
      </c>
      <c r="J90" s="6">
        <v>3</v>
      </c>
      <c r="K90" s="7" t="s">
        <v>16</v>
      </c>
      <c r="L90" t="str">
        <f>VLOOKUP(J90,'[1]Field List'!$A$2:$D$102,2,0)</f>
        <v>Bivouac  Junction</v>
      </c>
      <c r="M90" t="str">
        <f>VLOOKUP(J90,'[1]Field List'!$A$2:$D$102,4,0)</f>
        <v>Townsville H,Way</v>
      </c>
      <c r="N90" t="str">
        <f t="shared" si="6"/>
        <v>205194</v>
      </c>
      <c r="O90" t="str">
        <f t="shared" si="7"/>
        <v>194205</v>
      </c>
      <c r="P90" t="str">
        <f t="shared" si="8"/>
        <v>205Field3</v>
      </c>
      <c r="Q90" s="1" t="str">
        <f t="shared" si="9"/>
        <v>194Field3</v>
      </c>
      <c r="S90" s="1"/>
      <c r="V90" s="1"/>
      <c r="W90" s="4"/>
      <c r="Y90" s="4"/>
      <c r="Z90" s="4"/>
    </row>
    <row r="91" spans="1:26" x14ac:dyDescent="0.25">
      <c r="A91" s="1">
        <v>89</v>
      </c>
      <c r="B91" t="str">
        <f>VLOOKUP(C91,'[1]Team Listing'!$A$1:$R$250,3)</f>
        <v>Social</v>
      </c>
      <c r="C91" s="5">
        <v>215</v>
      </c>
      <c r="D91" t="str">
        <f>VLOOKUP(C91,'[1]Team Listing'!$A$1:$R$250,2)</f>
        <v>Tridanjy Troglodytes</v>
      </c>
      <c r="E91" s="1" t="s">
        <v>5</v>
      </c>
      <c r="F91" s="1">
        <f t="shared" si="11"/>
        <v>89</v>
      </c>
      <c r="G91" t="str">
        <f t="shared" si="11"/>
        <v>Social</v>
      </c>
      <c r="H91" s="5">
        <v>172</v>
      </c>
      <c r="I91" t="str">
        <f>VLOOKUP(H91,'[1]Team Listing'!$A$1:$R$250,2)</f>
        <v>Duckeyed</v>
      </c>
      <c r="J91" s="6">
        <v>59</v>
      </c>
      <c r="K91" s="7" t="s">
        <v>16</v>
      </c>
      <c r="L91" t="str">
        <f>VLOOKUP(J91,'[1]Field List'!$A$2:$D$102,2,0)</f>
        <v>Ormondes</v>
      </c>
      <c r="M91" t="str">
        <f>VLOOKUP(J91,'[1]Field List'!$A$2:$D$102,4,0)</f>
        <v>11km Alfords Road on Milchester Road</v>
      </c>
      <c r="N91" t="str">
        <f t="shared" si="6"/>
        <v>215172</v>
      </c>
      <c r="O91" t="str">
        <f t="shared" si="7"/>
        <v>172215</v>
      </c>
      <c r="P91" t="str">
        <f t="shared" si="8"/>
        <v>215Field59</v>
      </c>
      <c r="Q91" s="1" t="str">
        <f t="shared" si="9"/>
        <v>172Field59</v>
      </c>
      <c r="S91" s="1"/>
      <c r="V91" s="1"/>
      <c r="W91" s="4"/>
      <c r="Y91" s="4"/>
      <c r="Z91" s="4"/>
    </row>
    <row r="92" spans="1:26" x14ac:dyDescent="0.25">
      <c r="A92" s="1">
        <v>90</v>
      </c>
      <c r="B92" t="str">
        <f>VLOOKUP(C92,'[1]Team Listing'!$A$1:$R$250,3)</f>
        <v>Social</v>
      </c>
      <c r="C92" s="5">
        <v>169</v>
      </c>
      <c r="D92" t="str">
        <f>VLOOKUP(C92,'[1]Team Listing'!$A$1:$R$250,2)</f>
        <v>CT 4X4 Club Muddy Ducks</v>
      </c>
      <c r="E92" s="1" t="s">
        <v>5</v>
      </c>
      <c r="F92" s="1">
        <f t="shared" si="11"/>
        <v>90</v>
      </c>
      <c r="G92" t="str">
        <f t="shared" si="11"/>
        <v>Social</v>
      </c>
      <c r="H92" s="5">
        <v>170</v>
      </c>
      <c r="I92" t="str">
        <f>VLOOKUP(H92,'[1]Team Listing'!$A$1:$R$250,2)</f>
        <v>DCL Bulls</v>
      </c>
      <c r="J92" s="6">
        <v>76</v>
      </c>
      <c r="K92" s="7" t="s">
        <v>16</v>
      </c>
      <c r="L92" t="str">
        <f>VLOOKUP(J92,'[1]Field List'!$A$2:$D$102,2,0)</f>
        <v xml:space="preserve">  R.WEST</v>
      </c>
      <c r="M92" t="str">
        <f>VLOOKUP(J92,'[1]Field List'!$A$2:$D$102,4,0)</f>
        <v>17 Jardine Lane  of Bluff Road</v>
      </c>
      <c r="N92" t="str">
        <f t="shared" si="6"/>
        <v>169170</v>
      </c>
      <c r="O92" t="str">
        <f t="shared" si="7"/>
        <v>170169</v>
      </c>
      <c r="P92" t="str">
        <f t="shared" si="8"/>
        <v>169Field76</v>
      </c>
      <c r="Q92" s="1" t="str">
        <f t="shared" si="9"/>
        <v>170Field76</v>
      </c>
      <c r="S92" s="1"/>
      <c r="V92" s="1"/>
      <c r="W92" s="4"/>
      <c r="Y92" s="4"/>
      <c r="Z92" s="4"/>
    </row>
    <row r="93" spans="1:26" x14ac:dyDescent="0.25">
      <c r="A93" s="1">
        <v>91</v>
      </c>
      <c r="B93" t="str">
        <f>VLOOKUP(C93,'[1]Team Listing'!$A$1:$R$250,3)</f>
        <v>Social</v>
      </c>
      <c r="C93" s="5">
        <v>186</v>
      </c>
      <c r="D93" t="str">
        <f>VLOOKUP(C93,'[1]Team Listing'!$A$1:$R$250,2)</f>
        <v>Johny's Mac's XI</v>
      </c>
      <c r="E93" s="1" t="s">
        <v>5</v>
      </c>
      <c r="F93" s="1">
        <f t="shared" si="11"/>
        <v>91</v>
      </c>
      <c r="G93" t="str">
        <f t="shared" si="11"/>
        <v>Social</v>
      </c>
      <c r="H93" s="5">
        <v>161</v>
      </c>
      <c r="I93" t="str">
        <f>VLOOKUP(H93,'[1]Team Listing'!$A$1:$R$250,2)</f>
        <v>Balls, Beers and Bowl 5417</v>
      </c>
      <c r="J93" s="6">
        <v>79</v>
      </c>
      <c r="K93" s="7" t="s">
        <v>16</v>
      </c>
      <c r="L93" t="str">
        <f>VLOOKUP(J93,'[1]Field List'!$A$2:$D$102,2,0)</f>
        <v>Acacia</v>
      </c>
      <c r="M93" t="str">
        <f>VLOOKUP(J93,'[1]Field List'!$A$2:$D$102,4,0)</f>
        <v>4 km Wheelers Road</v>
      </c>
      <c r="N93" t="str">
        <f t="shared" si="6"/>
        <v>186161</v>
      </c>
      <c r="O93" t="str">
        <f t="shared" si="7"/>
        <v>161186</v>
      </c>
      <c r="P93" t="str">
        <f t="shared" si="8"/>
        <v>186Field79</v>
      </c>
      <c r="Q93" s="1" t="str">
        <f t="shared" si="9"/>
        <v>161Field79</v>
      </c>
      <c r="S93" s="1"/>
      <c r="V93" s="1"/>
      <c r="W93" s="4"/>
      <c r="Y93" s="4"/>
      <c r="Z93" s="4"/>
    </row>
    <row r="94" spans="1:26" x14ac:dyDescent="0.25">
      <c r="A94" s="1">
        <v>92</v>
      </c>
      <c r="B94" t="str">
        <f>VLOOKUP(C94,'[1]Team Listing'!$A$1:$R$250,3)</f>
        <v>Social</v>
      </c>
      <c r="C94" s="5">
        <v>176</v>
      </c>
      <c r="D94" t="str">
        <f>VLOOKUP(C94,'[1]Team Listing'!$A$1:$R$250,2)</f>
        <v>Filthy Animals</v>
      </c>
      <c r="E94" s="1" t="s">
        <v>5</v>
      </c>
      <c r="F94" s="1">
        <f t="shared" si="11"/>
        <v>92</v>
      </c>
      <c r="G94" t="str">
        <f t="shared" si="11"/>
        <v>Social</v>
      </c>
      <c r="H94" s="5">
        <v>168</v>
      </c>
      <c r="I94" t="str">
        <f>VLOOKUP(H94,'[1]Team Listing'!$A$1:$R$250,2)</f>
        <v>Charters Towers Country Club</v>
      </c>
      <c r="J94" s="6">
        <v>14</v>
      </c>
      <c r="K94" s="7" t="s">
        <v>16</v>
      </c>
      <c r="L94" t="str">
        <f>VLOOKUP(J94,'[1]Field List'!$A$2:$D$102,2,0)</f>
        <v>Mosman Park Junior Cricket</v>
      </c>
      <c r="M94" t="str">
        <f>VLOOKUP(J94,'[1]Field List'!$A$2:$D$102,4,0)</f>
        <v>Keith Kratzmann  Oval.</v>
      </c>
      <c r="N94" t="str">
        <f t="shared" si="6"/>
        <v>176168</v>
      </c>
      <c r="O94" t="str">
        <f t="shared" si="7"/>
        <v>168176</v>
      </c>
      <c r="P94" t="str">
        <f t="shared" si="8"/>
        <v>176Field14</v>
      </c>
      <c r="Q94" s="1" t="str">
        <f t="shared" si="9"/>
        <v>168Field14</v>
      </c>
      <c r="S94" s="1"/>
      <c r="V94" s="1"/>
      <c r="W94" s="4"/>
      <c r="Y94" s="4"/>
      <c r="Z94" s="4"/>
    </row>
    <row r="95" spans="1:26" x14ac:dyDescent="0.25">
      <c r="A95" s="1">
        <v>93</v>
      </c>
      <c r="B95" t="str">
        <f>VLOOKUP(C95,'[1]Team Listing'!$A$1:$R$250,3)</f>
        <v>Social</v>
      </c>
      <c r="C95" s="5">
        <v>166</v>
      </c>
      <c r="D95" t="str">
        <f>VLOOKUP(C95,'[1]Team Listing'!$A$1:$R$250,2)</f>
        <v>Bunch of Carnts</v>
      </c>
      <c r="E95" s="1" t="s">
        <v>5</v>
      </c>
      <c r="F95" s="1">
        <f t="shared" si="11"/>
        <v>93</v>
      </c>
      <c r="G95" t="str">
        <f t="shared" si="11"/>
        <v>Social</v>
      </c>
      <c r="H95" s="5">
        <v>177</v>
      </c>
      <c r="I95" t="str">
        <f>VLOOKUP(H95,'[1]Team Listing'!$A$1:$R$250,2)</f>
        <v>Flashing Nips In The Slips</v>
      </c>
      <c r="J95" s="6">
        <v>37</v>
      </c>
      <c r="K95" s="7" t="s">
        <v>16</v>
      </c>
      <c r="L95" t="str">
        <f>VLOOKUP(J95,'[1]Field List'!$A$2:$D$102,2,0)</f>
        <v>Charters Towers Airport Reserve</v>
      </c>
      <c r="M95">
        <f>VLOOKUP(J95,'[1]Field List'!$A$2:$D$102,4,0)</f>
        <v>0</v>
      </c>
      <c r="N95" t="str">
        <f t="shared" si="6"/>
        <v>166177</v>
      </c>
      <c r="O95" t="str">
        <f t="shared" si="7"/>
        <v>177166</v>
      </c>
      <c r="P95" t="str">
        <f t="shared" si="8"/>
        <v>166Field37</v>
      </c>
      <c r="Q95" s="1" t="str">
        <f t="shared" si="9"/>
        <v>177Field37</v>
      </c>
      <c r="S95" s="1"/>
      <c r="V95" s="1"/>
      <c r="W95" s="4"/>
      <c r="Y95" s="4"/>
      <c r="Z95" s="4"/>
    </row>
    <row r="96" spans="1:26" x14ac:dyDescent="0.25">
      <c r="A96" s="1">
        <v>94</v>
      </c>
      <c r="B96" t="str">
        <f>VLOOKUP(C96,'[1]Team Listing'!$A$1:$R$250,3)</f>
        <v>Social</v>
      </c>
      <c r="C96" s="5">
        <v>212</v>
      </c>
      <c r="D96" t="str">
        <f>VLOOKUP(C96,'[1]Team Listing'!$A$1:$R$250,2)</f>
        <v>Thorley's Troopers</v>
      </c>
      <c r="E96" s="1" t="s">
        <v>5</v>
      </c>
      <c r="F96" s="1">
        <f t="shared" si="11"/>
        <v>94</v>
      </c>
      <c r="G96" t="str">
        <f t="shared" si="11"/>
        <v>Social</v>
      </c>
      <c r="H96" s="5">
        <v>182</v>
      </c>
      <c r="I96" t="str">
        <f>VLOOKUP(H96,'[1]Team Listing'!$A$1:$R$250,2)</f>
        <v>Hittin 6 &amp; Sinkin Piss Cricket Team</v>
      </c>
      <c r="J96" s="6">
        <v>30</v>
      </c>
      <c r="K96" s="7" t="s">
        <v>16</v>
      </c>
      <c r="L96" t="str">
        <f>VLOOKUP(J96,'[1]Field List'!$A$2:$D$102,2,0)</f>
        <v>Charters Towers Airport Reserve</v>
      </c>
      <c r="M96">
        <f>VLOOKUP(J96,'[1]Field List'!$A$2:$D$102,4,0)</f>
        <v>0</v>
      </c>
      <c r="N96" t="str">
        <f t="shared" si="6"/>
        <v>212182</v>
      </c>
      <c r="O96" t="str">
        <f t="shared" si="7"/>
        <v>182212</v>
      </c>
      <c r="P96" t="str">
        <f t="shared" si="8"/>
        <v>212Field30</v>
      </c>
      <c r="Q96" s="1" t="str">
        <f t="shared" si="9"/>
        <v>182Field30</v>
      </c>
      <c r="S96" s="1"/>
      <c r="V96" s="1"/>
      <c r="W96" s="4"/>
      <c r="Y96" s="4"/>
      <c r="Z96" s="4"/>
    </row>
    <row r="97" spans="1:26" x14ac:dyDescent="0.25">
      <c r="A97" s="1">
        <v>95</v>
      </c>
      <c r="B97" t="str">
        <f>VLOOKUP(C97,'[1]Team Listing'!$A$1:$R$250,3)</f>
        <v>Social</v>
      </c>
      <c r="C97" s="5">
        <v>211</v>
      </c>
      <c r="D97" t="str">
        <f>VLOOKUP(C97,'[1]Team Listing'!$A$1:$R$250,2)</f>
        <v>The Claytons</v>
      </c>
      <c r="E97" s="1" t="s">
        <v>5</v>
      </c>
      <c r="F97" s="1">
        <f t="shared" si="11"/>
        <v>95</v>
      </c>
      <c r="G97" t="str">
        <f t="shared" si="11"/>
        <v>Social</v>
      </c>
      <c r="H97" s="5">
        <v>190</v>
      </c>
      <c r="I97" t="str">
        <f>VLOOKUP(H97,'[1]Team Listing'!$A$1:$R$250,2)</f>
        <v>Mad Men Bad Bi*ches</v>
      </c>
      <c r="J97" s="6">
        <v>49</v>
      </c>
      <c r="K97" s="7" t="s">
        <v>17</v>
      </c>
      <c r="L97" t="str">
        <f>VLOOKUP(J97,'[1]Field List'!$A$2:$D$102,2,0)</f>
        <v>Goldfield Sporting Complex</v>
      </c>
      <c r="M97" t="str">
        <f>VLOOKUP(J97,'[1]Field List'!$A$2:$D$102,4,0)</f>
        <v>Closest to Athletic Club</v>
      </c>
      <c r="N97" t="str">
        <f t="shared" si="6"/>
        <v>211190</v>
      </c>
      <c r="O97" t="str">
        <f t="shared" si="7"/>
        <v>190211</v>
      </c>
      <c r="P97" t="str">
        <f t="shared" si="8"/>
        <v>211Field49</v>
      </c>
      <c r="Q97" s="1" t="str">
        <f t="shared" si="9"/>
        <v>190Field49</v>
      </c>
      <c r="S97" s="1"/>
      <c r="V97" s="1"/>
      <c r="W97" s="4"/>
      <c r="Y97" s="4"/>
      <c r="Z97" s="4"/>
    </row>
    <row r="98" spans="1:26" x14ac:dyDescent="0.25">
      <c r="A98" s="1">
        <v>96</v>
      </c>
      <c r="B98" t="str">
        <f>VLOOKUP(C98,'[1]Team Listing'!$A$1:$R$250,3)</f>
        <v>Social</v>
      </c>
      <c r="C98" s="5">
        <v>171</v>
      </c>
      <c r="D98" t="str">
        <f>VLOOKUP(C98,'[1]Team Listing'!$A$1:$R$250,2)</f>
        <v>Dots Lot</v>
      </c>
      <c r="E98" s="1" t="s">
        <v>5</v>
      </c>
      <c r="F98" s="1">
        <f t="shared" si="11"/>
        <v>96</v>
      </c>
      <c r="G98" t="str">
        <f t="shared" si="11"/>
        <v>Social</v>
      </c>
      <c r="H98" s="5">
        <v>208</v>
      </c>
      <c r="I98" t="str">
        <f>VLOOKUP(H98,'[1]Team Listing'!$A$1:$R$250,2)</f>
        <v>Swing Both Ways</v>
      </c>
      <c r="J98" s="6">
        <v>76</v>
      </c>
      <c r="K98" s="7" t="s">
        <v>17</v>
      </c>
      <c r="L98" t="str">
        <f>VLOOKUP(J98,'[1]Field List'!$A$2:$D$102,2,0)</f>
        <v xml:space="preserve">  R.WEST</v>
      </c>
      <c r="M98" t="str">
        <f>VLOOKUP(J98,'[1]Field List'!$A$2:$D$102,4,0)</f>
        <v>17 Jardine Lane  of Bluff Road</v>
      </c>
      <c r="N98" t="str">
        <f t="shared" si="6"/>
        <v>171208</v>
      </c>
      <c r="O98" t="str">
        <f t="shared" si="7"/>
        <v>208171</v>
      </c>
      <c r="P98" t="str">
        <f t="shared" si="8"/>
        <v>171Field76</v>
      </c>
      <c r="Q98" s="1" t="str">
        <f t="shared" si="9"/>
        <v>208Field76</v>
      </c>
      <c r="S98" s="1"/>
      <c r="V98" s="1"/>
      <c r="W98" s="4"/>
      <c r="Y98" s="4"/>
      <c r="Z98" s="4"/>
    </row>
    <row r="99" spans="1:26" x14ac:dyDescent="0.25">
      <c r="A99" s="1">
        <v>97</v>
      </c>
      <c r="B99" t="str">
        <f>VLOOKUP(C99,'[1]Team Listing'!$A$1:$R$250,3)</f>
        <v>Social</v>
      </c>
      <c r="C99" s="5">
        <v>180</v>
      </c>
      <c r="D99" t="str">
        <f>VLOOKUP(C99,'[1]Team Listing'!$A$1:$R$250,2)</f>
        <v>Grog Boggers</v>
      </c>
      <c r="E99" s="1" t="s">
        <v>5</v>
      </c>
      <c r="F99" s="1">
        <f t="shared" si="11"/>
        <v>97</v>
      </c>
      <c r="G99" t="str">
        <f t="shared" si="11"/>
        <v>Social</v>
      </c>
      <c r="H99" s="5">
        <v>188</v>
      </c>
      <c r="I99" t="str">
        <f>VLOOKUP(H99,'[1]Team Listing'!$A$1:$R$250,2)</f>
        <v>Logistics All Sorts</v>
      </c>
      <c r="J99" s="6">
        <v>52</v>
      </c>
      <c r="K99" s="7" t="s">
        <v>17</v>
      </c>
      <c r="L99" t="str">
        <f>VLOOKUP(J99,'[1]Field List'!$A$2:$D$102,2,0)</f>
        <v>82 Morran Road</v>
      </c>
      <c r="M99" t="str">
        <f>VLOOKUP(J99,'[1]Field List'!$A$2:$D$102,4,0)</f>
        <v>3km on Picnic Creek Road</v>
      </c>
      <c r="N99" t="str">
        <f t="shared" si="6"/>
        <v>180188</v>
      </c>
      <c r="O99" t="str">
        <f t="shared" si="7"/>
        <v>188180</v>
      </c>
      <c r="P99" t="str">
        <f t="shared" si="8"/>
        <v>180Field52</v>
      </c>
      <c r="Q99" s="1" t="str">
        <f t="shared" si="9"/>
        <v>188Field52</v>
      </c>
      <c r="S99" s="1"/>
      <c r="V99" s="1"/>
      <c r="W99" s="4"/>
      <c r="Y99" s="4"/>
      <c r="Z99" s="4"/>
    </row>
    <row r="100" spans="1:26" x14ac:dyDescent="0.25">
      <c r="A100" s="1">
        <v>98</v>
      </c>
      <c r="B100" t="str">
        <f>VLOOKUP(C100,'[1]Team Listing'!$A$1:$R$250,3)</f>
        <v>Social</v>
      </c>
      <c r="C100" s="5">
        <v>181</v>
      </c>
      <c r="D100" t="str">
        <f>VLOOKUP(C100,'[1]Team Listing'!$A$1:$R$250,2)</f>
        <v>Hardly Hitters</v>
      </c>
      <c r="E100" s="1" t="s">
        <v>5</v>
      </c>
      <c r="F100" s="1">
        <f t="shared" si="11"/>
        <v>98</v>
      </c>
      <c r="G100" t="str">
        <f t="shared" si="11"/>
        <v>Social</v>
      </c>
      <c r="H100" s="5">
        <v>185</v>
      </c>
      <c r="I100" t="str">
        <f>VLOOKUP(H100,'[1]Team Listing'!$A$1:$R$250,2)</f>
        <v>Joe</v>
      </c>
      <c r="J100" s="6">
        <v>18</v>
      </c>
      <c r="K100" s="7" t="s">
        <v>17</v>
      </c>
      <c r="L100" t="str">
        <f>VLOOKUP(J100,'[1]Field List'!$A$2:$D$102,2,0)</f>
        <v>Mafeking Road</v>
      </c>
      <c r="M100" t="str">
        <f>VLOOKUP(J100,'[1]Field List'!$A$2:$D$102,4,0)</f>
        <v>4 km Milchester Road</v>
      </c>
      <c r="N100" t="str">
        <f t="shared" si="6"/>
        <v>181185</v>
      </c>
      <c r="O100" t="str">
        <f t="shared" si="7"/>
        <v>185181</v>
      </c>
      <c r="P100" t="str">
        <f t="shared" si="8"/>
        <v>181Field18</v>
      </c>
      <c r="Q100" s="1" t="str">
        <f t="shared" si="9"/>
        <v>185Field18</v>
      </c>
      <c r="S100" s="1"/>
      <c r="V100" s="1"/>
      <c r="W100" s="4"/>
      <c r="Y100" s="4"/>
      <c r="Z100" s="4"/>
    </row>
    <row r="101" spans="1:26" x14ac:dyDescent="0.25">
      <c r="A101" s="1">
        <v>99</v>
      </c>
      <c r="B101" t="str">
        <f>VLOOKUP(C101,'[1]Team Listing'!$A$1:$R$250,3)</f>
        <v>Social</v>
      </c>
      <c r="C101" s="5">
        <v>221</v>
      </c>
      <c r="D101" t="str">
        <f>VLOOKUP(C101,'[1]Team Listing'!$A$1:$R$250,2)</f>
        <v>Wulguru Steel Weekenders</v>
      </c>
      <c r="E101" s="1" t="s">
        <v>5</v>
      </c>
      <c r="F101" s="1">
        <f t="shared" si="11"/>
        <v>99</v>
      </c>
      <c r="G101" t="str">
        <f t="shared" si="11"/>
        <v>Social</v>
      </c>
      <c r="H101" s="5">
        <v>189</v>
      </c>
      <c r="I101" t="str">
        <f>VLOOKUP(H101,'[1]Team Listing'!$A$1:$R$250,2)</f>
        <v>Mad Hatta's</v>
      </c>
      <c r="J101" s="6">
        <v>3</v>
      </c>
      <c r="K101" s="7" t="s">
        <v>17</v>
      </c>
      <c r="L101" t="str">
        <f>VLOOKUP(J101,'[1]Field List'!$A$2:$D$102,2,0)</f>
        <v>Bivouac  Junction</v>
      </c>
      <c r="M101" t="str">
        <f>VLOOKUP(J101,'[1]Field List'!$A$2:$D$102,4,0)</f>
        <v>Townsville H,Way</v>
      </c>
      <c r="N101" t="str">
        <f t="shared" si="6"/>
        <v>221189</v>
      </c>
      <c r="O101" t="str">
        <f t="shared" si="7"/>
        <v>189221</v>
      </c>
      <c r="P101" t="str">
        <f t="shared" si="8"/>
        <v>221Field3</v>
      </c>
      <c r="Q101" s="1" t="str">
        <f t="shared" si="9"/>
        <v>189Field3</v>
      </c>
      <c r="S101" s="1"/>
      <c r="V101" s="1"/>
      <c r="W101" s="4"/>
      <c r="Y101" s="4"/>
      <c r="Z101" s="4"/>
    </row>
    <row r="102" spans="1:26" x14ac:dyDescent="0.25">
      <c r="A102" s="1">
        <v>100</v>
      </c>
      <c r="B102" t="str">
        <f>VLOOKUP(C102,'[1]Team Listing'!$A$1:$R$250,3)</f>
        <v>Social</v>
      </c>
      <c r="C102" s="5">
        <v>167</v>
      </c>
      <c r="D102" t="str">
        <f>VLOOKUP(C102,'[1]Team Listing'!$A$1:$R$250,2)</f>
        <v>Carl's XI</v>
      </c>
      <c r="E102" s="1" t="s">
        <v>5</v>
      </c>
      <c r="F102" s="1">
        <f t="shared" si="11"/>
        <v>100</v>
      </c>
      <c r="G102" t="str">
        <f t="shared" si="11"/>
        <v>Social</v>
      </c>
      <c r="H102" s="5">
        <v>214</v>
      </c>
      <c r="I102" t="str">
        <f>VLOOKUP(H102,'[1]Team Listing'!$A$1:$R$250,2)</f>
        <v>Tinnies &amp; Beer</v>
      </c>
      <c r="J102" s="6">
        <v>59</v>
      </c>
      <c r="K102" s="7" t="s">
        <v>17</v>
      </c>
      <c r="L102" t="str">
        <f>VLOOKUP(J102,'[1]Field List'!$A$2:$D$102,2,0)</f>
        <v>Ormondes</v>
      </c>
      <c r="M102" t="str">
        <f>VLOOKUP(J102,'[1]Field List'!$A$2:$D$102,4,0)</f>
        <v>11km Alfords Road on Milchester Road</v>
      </c>
      <c r="N102" t="str">
        <f t="shared" si="6"/>
        <v>167214</v>
      </c>
      <c r="O102" t="str">
        <f t="shared" si="7"/>
        <v>214167</v>
      </c>
      <c r="P102" t="str">
        <f t="shared" si="8"/>
        <v>167Field59</v>
      </c>
      <c r="Q102" s="1" t="str">
        <f t="shared" si="9"/>
        <v>214Field59</v>
      </c>
      <c r="S102" s="1"/>
      <c r="V102" s="1"/>
      <c r="W102" s="4"/>
      <c r="Y102" s="4"/>
      <c r="Z102" s="4"/>
    </row>
    <row r="103" spans="1:26" x14ac:dyDescent="0.25">
      <c r="A103" s="1">
        <v>101</v>
      </c>
      <c r="B103" t="str">
        <f>VLOOKUP(C103,'[1]Team Listing'!$A$1:$R$250,3)</f>
        <v>Social</v>
      </c>
      <c r="C103" s="5">
        <v>191</v>
      </c>
      <c r="D103" t="str">
        <f>VLOOKUP(C103,'[1]Team Listing'!$A$1:$R$250,2)</f>
        <v>McGovern XI</v>
      </c>
      <c r="E103" s="1" t="s">
        <v>5</v>
      </c>
      <c r="F103" s="1">
        <f t="shared" si="11"/>
        <v>101</v>
      </c>
      <c r="G103" t="str">
        <f t="shared" si="11"/>
        <v>Social</v>
      </c>
      <c r="H103" s="5">
        <v>162</v>
      </c>
      <c r="I103" t="str">
        <f>VLOOKUP(H103,'[1]Team Listing'!$A$1:$R$250,2)</f>
        <v>Bangers and Smash</v>
      </c>
      <c r="J103" s="6">
        <v>38</v>
      </c>
      <c r="K103" s="7" t="s">
        <v>17</v>
      </c>
      <c r="L103" t="str">
        <f>VLOOKUP(J103,'[1]Field List'!$A$2:$D$102,2,0)</f>
        <v>Charters Towers Airport Reserve</v>
      </c>
      <c r="M103">
        <f>VLOOKUP(J103,'[1]Field List'!$A$2:$D$102,4,0)</f>
        <v>0</v>
      </c>
      <c r="N103" t="str">
        <f t="shared" si="6"/>
        <v>191162</v>
      </c>
      <c r="O103" t="str">
        <f t="shared" si="7"/>
        <v>162191</v>
      </c>
      <c r="P103" t="str">
        <f t="shared" si="8"/>
        <v>191Field38</v>
      </c>
      <c r="Q103" s="1" t="str">
        <f t="shared" si="9"/>
        <v>162Field38</v>
      </c>
      <c r="S103" s="1"/>
      <c r="V103" s="1"/>
      <c r="W103" s="4"/>
      <c r="Y103" s="4"/>
      <c r="Z103" s="4"/>
    </row>
    <row r="104" spans="1:26" x14ac:dyDescent="0.25">
      <c r="A104" s="1">
        <v>102</v>
      </c>
      <c r="B104" t="str">
        <f>VLOOKUP(C104,'[1]Team Listing'!$A$1:$R$250,3)</f>
        <v>Social</v>
      </c>
      <c r="C104" s="5">
        <v>213</v>
      </c>
      <c r="D104" t="str">
        <f>VLOOKUP(C104,'[1]Team Listing'!$A$1:$R$250,2)</f>
        <v>Throbbing Gristles</v>
      </c>
      <c r="E104" s="1" t="s">
        <v>5</v>
      </c>
      <c r="F104" s="1">
        <f t="shared" si="11"/>
        <v>102</v>
      </c>
      <c r="G104" t="str">
        <f t="shared" si="11"/>
        <v>Social</v>
      </c>
      <c r="H104" s="5">
        <v>197</v>
      </c>
      <c r="I104" t="str">
        <f>VLOOKUP(H104,'[1]Team Listing'!$A$1:$R$250,2)</f>
        <v>Reid River Rats</v>
      </c>
      <c r="J104" s="6">
        <v>39</v>
      </c>
      <c r="K104" s="7" t="s">
        <v>17</v>
      </c>
      <c r="L104" t="str">
        <f>VLOOKUP(J104,'[1]Field List'!$A$2:$D$102,2,0)</f>
        <v>Charters Towers Airport Reserve</v>
      </c>
      <c r="M104">
        <f>VLOOKUP(J104,'[1]Field List'!$A$2:$D$102,4,0)</f>
        <v>0</v>
      </c>
      <c r="N104" t="str">
        <f t="shared" si="6"/>
        <v>213197</v>
      </c>
      <c r="O104" t="str">
        <f t="shared" si="7"/>
        <v>197213</v>
      </c>
      <c r="P104" t="str">
        <f t="shared" si="8"/>
        <v>213Field39</v>
      </c>
      <c r="Q104" s="1" t="str">
        <f t="shared" si="9"/>
        <v>197Field39</v>
      </c>
      <c r="S104" s="1"/>
      <c r="V104" s="1"/>
      <c r="W104" s="4"/>
      <c r="Y104" s="4"/>
      <c r="Z104" s="4"/>
    </row>
    <row r="105" spans="1:26" x14ac:dyDescent="0.25">
      <c r="A105" s="1">
        <v>103</v>
      </c>
      <c r="B105" t="str">
        <f>VLOOKUP(C105,'[1]Team Listing'!$A$1:$R$250,3)</f>
        <v>Social</v>
      </c>
      <c r="C105" s="5">
        <v>217</v>
      </c>
      <c r="D105" t="str">
        <f>VLOOKUP(C105,'[1]Team Listing'!$A$1:$R$250,2)</f>
        <v>Wasted Potential</v>
      </c>
      <c r="E105" s="1" t="s">
        <v>5</v>
      </c>
      <c r="F105" s="1">
        <f t="shared" si="11"/>
        <v>103</v>
      </c>
      <c r="G105" t="str">
        <f t="shared" si="11"/>
        <v>Social</v>
      </c>
      <c r="H105" s="5">
        <v>179</v>
      </c>
      <c r="I105" t="str">
        <f>VLOOKUP(H105,'[1]Team Listing'!$A$1:$R$250,2)</f>
        <v>Great Name Pending</v>
      </c>
      <c r="J105" s="6">
        <v>79</v>
      </c>
      <c r="K105" s="7" t="s">
        <v>17</v>
      </c>
      <c r="L105" t="str">
        <f>VLOOKUP(J105,'[1]Field List'!$A$2:$D$102,2,0)</f>
        <v>Acacia</v>
      </c>
      <c r="M105" t="str">
        <f>VLOOKUP(J105,'[1]Field List'!$A$2:$D$102,4,0)</f>
        <v>4 km Wheelers Road</v>
      </c>
      <c r="N105" t="str">
        <f t="shared" si="6"/>
        <v>217179</v>
      </c>
      <c r="O105" t="str">
        <f t="shared" si="7"/>
        <v>179217</v>
      </c>
      <c r="P105" t="str">
        <f t="shared" si="8"/>
        <v>217Field79</v>
      </c>
      <c r="Q105" s="1" t="str">
        <f t="shared" si="9"/>
        <v>179Field79</v>
      </c>
      <c r="V105" s="1"/>
      <c r="W105" s="4"/>
      <c r="Y105" s="4"/>
      <c r="Z105" s="4"/>
    </row>
    <row r="106" spans="1:26" x14ac:dyDescent="0.25">
      <c r="A106" s="1">
        <v>104</v>
      </c>
      <c r="B106" t="str">
        <f>VLOOKUP(C106,'[1]Team Listing'!$A$1:$R$250,3)</f>
        <v>Social</v>
      </c>
      <c r="C106" s="5">
        <v>210</v>
      </c>
      <c r="D106" t="str">
        <f>VLOOKUP(C106,'[1]Team Listing'!$A$1:$R$250,2)</f>
        <v>Tequila Sheilas</v>
      </c>
      <c r="E106" s="1" t="s">
        <v>5</v>
      </c>
      <c r="F106" s="1">
        <f t="shared" si="11"/>
        <v>104</v>
      </c>
      <c r="G106" t="str">
        <f t="shared" si="11"/>
        <v>Social</v>
      </c>
      <c r="H106" s="5">
        <v>164</v>
      </c>
      <c r="I106" t="str">
        <f>VLOOKUP(H106,'[1]Team Listing'!$A$1:$R$250,2)</f>
        <v>Black Soil Banditz</v>
      </c>
      <c r="J106" s="6">
        <v>22</v>
      </c>
      <c r="K106" s="7" t="s">
        <v>17</v>
      </c>
      <c r="L106" t="str">
        <f>VLOOKUP(J106,'[1]Field List'!$A$2:$D$102,2,0)</f>
        <v>Charters Towers Golf Club</v>
      </c>
      <c r="M106" t="str">
        <f>VLOOKUP(J106,'[1]Field List'!$A$2:$D$102,4,0)</f>
        <v xml:space="preserve">2nd from Clubhouse                      </v>
      </c>
      <c r="N106" t="str">
        <f t="shared" si="6"/>
        <v>210164</v>
      </c>
      <c r="O106" t="str">
        <f t="shared" si="7"/>
        <v>164210</v>
      </c>
      <c r="P106" t="str">
        <f t="shared" si="8"/>
        <v>210Field22</v>
      </c>
      <c r="Q106" s="1" t="str">
        <f t="shared" si="9"/>
        <v>164Field22</v>
      </c>
    </row>
    <row r="107" spans="1:26" x14ac:dyDescent="0.25">
      <c r="A107" s="1">
        <v>105</v>
      </c>
      <c r="B107" t="str">
        <f>VLOOKUP(C107,'[1]Team Listing'!$A$1:$R$250,3)</f>
        <v>Social</v>
      </c>
      <c r="C107" s="5">
        <v>201</v>
      </c>
      <c r="D107" t="str">
        <f>VLOOKUP(C107,'[1]Team Listing'!$A$1:$R$250,2)</f>
        <v>Ruff Nutz</v>
      </c>
      <c r="E107" s="1" t="s">
        <v>5</v>
      </c>
      <c r="F107" s="1">
        <f t="shared" si="11"/>
        <v>105</v>
      </c>
      <c r="G107" t="str">
        <f t="shared" si="11"/>
        <v>Social</v>
      </c>
      <c r="H107" s="5">
        <v>199</v>
      </c>
      <c r="I107" t="str">
        <f>VLOOKUP(H107,'[1]Team Listing'!$A$1:$R$250,2)</f>
        <v>Resting Pitch Faces</v>
      </c>
      <c r="J107" s="6">
        <v>14</v>
      </c>
      <c r="K107" s="7" t="s">
        <v>17</v>
      </c>
      <c r="L107" t="str">
        <f>VLOOKUP(J107,'[1]Field List'!$A$2:$D$102,2,0)</f>
        <v>Mosman Park Junior Cricket</v>
      </c>
      <c r="M107" t="str">
        <f>VLOOKUP(J107,'[1]Field List'!$A$2:$D$102,4,0)</f>
        <v>Keith Kratzmann  Oval.</v>
      </c>
      <c r="N107" t="str">
        <f t="shared" si="6"/>
        <v>201199</v>
      </c>
      <c r="O107" t="str">
        <f t="shared" si="7"/>
        <v>199201</v>
      </c>
      <c r="P107" t="str">
        <f t="shared" si="8"/>
        <v>201Field14</v>
      </c>
      <c r="Q107" s="1" t="str">
        <f t="shared" si="9"/>
        <v>199Field14</v>
      </c>
    </row>
    <row r="108" spans="1:26" x14ac:dyDescent="0.25">
      <c r="A108" s="1">
        <v>106</v>
      </c>
      <c r="B108" t="str">
        <f>VLOOKUP(C108,'[1]Team Listing'!$A$1:$R$250,3)</f>
        <v>Social</v>
      </c>
      <c r="C108" s="5">
        <v>202</v>
      </c>
      <c r="D108" t="str">
        <f>VLOOKUP(C108,'[1]Team Listing'!$A$1:$R$250,2)</f>
        <v>Sandpaper Bandits</v>
      </c>
      <c r="E108" s="1" t="s">
        <v>5</v>
      </c>
      <c r="F108" s="1">
        <f t="shared" si="11"/>
        <v>106</v>
      </c>
      <c r="G108" t="str">
        <f t="shared" si="11"/>
        <v>Social</v>
      </c>
      <c r="H108" s="5">
        <v>206</v>
      </c>
      <c r="I108" t="str">
        <f>VLOOKUP(H108,'[1]Team Listing'!$A$1:$R$250,2)</f>
        <v>Smack My Pitch Up</v>
      </c>
      <c r="J108" s="6">
        <v>30</v>
      </c>
      <c r="K108" s="7" t="s">
        <v>17</v>
      </c>
      <c r="L108" t="str">
        <f>VLOOKUP(J108,'[1]Field List'!$A$2:$D$102,2,0)</f>
        <v>Charters Towers Airport Reserve</v>
      </c>
      <c r="M108">
        <f>VLOOKUP(J108,'[1]Field List'!$A$2:$D$102,4,0)</f>
        <v>0</v>
      </c>
      <c r="N108" t="str">
        <f t="shared" si="6"/>
        <v>202206</v>
      </c>
      <c r="O108" t="str">
        <f t="shared" si="7"/>
        <v>206202</v>
      </c>
      <c r="P108" t="str">
        <f t="shared" si="8"/>
        <v>202Field30</v>
      </c>
      <c r="Q108" s="1" t="str">
        <f t="shared" si="9"/>
        <v>206Field30</v>
      </c>
    </row>
    <row r="109" spans="1:26" x14ac:dyDescent="0.25">
      <c r="A109" s="1">
        <v>107</v>
      </c>
      <c r="B109" t="str">
        <f>VLOOKUP(C109,'[1]Team Listing'!$A$1:$R$250,3)</f>
        <v>Ladies</v>
      </c>
      <c r="C109" s="5">
        <v>145</v>
      </c>
      <c r="D109" t="str">
        <f>VLOOKUP(C109,'[1]Team Listing'!$A$1:$R$250,2)</f>
        <v>FBI</v>
      </c>
      <c r="E109" s="1" t="s">
        <v>5</v>
      </c>
      <c r="F109" s="1">
        <f t="shared" si="11"/>
        <v>107</v>
      </c>
      <c r="G109" t="str">
        <f t="shared" si="11"/>
        <v>Ladies</v>
      </c>
      <c r="H109" s="5">
        <v>150</v>
      </c>
      <c r="I109" t="str">
        <f>VLOOKUP(H109,'[1]Team Listing'!$A$1:$R$250,2)</f>
        <v>Lady Magpies</v>
      </c>
      <c r="J109" s="6">
        <v>31</v>
      </c>
      <c r="K109" s="7" t="s">
        <v>16</v>
      </c>
      <c r="L109" t="str">
        <f>VLOOKUP(J109,'[1]Field List'!$A$2:$D$102,2,0)</f>
        <v>Charters Towers Airport Reserve</v>
      </c>
      <c r="M109">
        <f>VLOOKUP(J109,'[1]Field List'!$A$2:$D$102,4,0)</f>
        <v>0</v>
      </c>
      <c r="N109" t="str">
        <f t="shared" si="6"/>
        <v>145150</v>
      </c>
      <c r="O109" t="str">
        <f t="shared" si="7"/>
        <v>150145</v>
      </c>
      <c r="P109" t="str">
        <f t="shared" si="8"/>
        <v>145Field31</v>
      </c>
      <c r="Q109" s="1" t="str">
        <f t="shared" si="9"/>
        <v>150Field31</v>
      </c>
    </row>
    <row r="110" spans="1:26" x14ac:dyDescent="0.25">
      <c r="A110" s="1">
        <v>108</v>
      </c>
      <c r="B110" t="str">
        <f>VLOOKUP(C110,'[1]Team Listing'!$A$1:$R$250,3)</f>
        <v>Ladies</v>
      </c>
      <c r="C110" s="5">
        <v>147</v>
      </c>
      <c r="D110" t="str">
        <f>VLOOKUP(C110,'[1]Team Listing'!$A$1:$R$250,2)</f>
        <v>Got the Runs</v>
      </c>
      <c r="E110" s="1" t="s">
        <v>5</v>
      </c>
      <c r="F110" s="1">
        <f t="shared" si="11"/>
        <v>108</v>
      </c>
      <c r="G110" t="str">
        <f t="shared" si="11"/>
        <v>Ladies</v>
      </c>
      <c r="H110" s="5">
        <v>143</v>
      </c>
      <c r="I110" t="str">
        <f>VLOOKUP(H110,'[1]Team Listing'!$A$1:$R$250,2)</f>
        <v>Chix with Stix</v>
      </c>
      <c r="J110" s="6">
        <v>58</v>
      </c>
      <c r="K110" s="7" t="s">
        <v>16</v>
      </c>
      <c r="L110" t="str">
        <f>VLOOKUP(J110,'[1]Field List'!$A$2:$D$102,2,0)</f>
        <v>Central State School</v>
      </c>
      <c r="M110" t="str">
        <f>VLOOKUP(J110,'[1]Field List'!$A$2:$D$102,4,0)</f>
        <v>Central State School</v>
      </c>
      <c r="N110" t="str">
        <f t="shared" si="6"/>
        <v>147143</v>
      </c>
      <c r="O110" t="str">
        <f t="shared" si="7"/>
        <v>143147</v>
      </c>
      <c r="P110" t="str">
        <f t="shared" si="8"/>
        <v>147Field58</v>
      </c>
      <c r="Q110" s="1" t="str">
        <f t="shared" si="9"/>
        <v>143Field58</v>
      </c>
    </row>
    <row r="111" spans="1:26" x14ac:dyDescent="0.25">
      <c r="A111" s="1">
        <v>109</v>
      </c>
      <c r="B111" t="str">
        <f>VLOOKUP(C111,'[1]Team Listing'!$A$1:$R$250,3)</f>
        <v>Ladies</v>
      </c>
      <c r="C111" s="5">
        <v>152</v>
      </c>
      <c r="D111" t="str">
        <f>VLOOKUP(C111,'[1]Team Listing'!$A$1:$R$250,2)</f>
        <v>Pitches Be Crazy</v>
      </c>
      <c r="E111" s="1" t="s">
        <v>5</v>
      </c>
      <c r="F111" s="1">
        <f t="shared" si="11"/>
        <v>109</v>
      </c>
      <c r="G111" t="str">
        <f t="shared" si="11"/>
        <v>Ladies</v>
      </c>
      <c r="H111" s="5">
        <v>154</v>
      </c>
      <c r="I111" t="str">
        <f>VLOOKUP(H111,'[1]Team Listing'!$A$1:$R$250,2)</f>
        <v>Slippery Pitches</v>
      </c>
      <c r="J111" s="6">
        <v>60</v>
      </c>
      <c r="K111" s="7" t="s">
        <v>16</v>
      </c>
      <c r="L111" t="str">
        <f>VLOOKUP(J111,'[1]Field List'!$A$2:$D$102,2,0)</f>
        <v xml:space="preserve">Laid Back XI </v>
      </c>
      <c r="M111" t="str">
        <f>VLOOKUP(J111,'[1]Field List'!$A$2:$D$102,4,0)</f>
        <v>Bus Road - Ramsay's Property</v>
      </c>
      <c r="N111" t="str">
        <f t="shared" si="6"/>
        <v>152154</v>
      </c>
      <c r="O111" t="str">
        <f t="shared" si="7"/>
        <v>154152</v>
      </c>
      <c r="P111" t="str">
        <f t="shared" si="8"/>
        <v>152Field60</v>
      </c>
      <c r="Q111" s="1" t="str">
        <f t="shared" si="9"/>
        <v>154Field60</v>
      </c>
    </row>
    <row r="112" spans="1:26" x14ac:dyDescent="0.25">
      <c r="A112" s="1">
        <v>110</v>
      </c>
      <c r="B112" t="str">
        <f>VLOOKUP(C112,'[1]Team Listing'!$A$1:$R$250,3)</f>
        <v>Ladies</v>
      </c>
      <c r="C112" s="5">
        <v>139</v>
      </c>
      <c r="D112" t="str">
        <f>VLOOKUP(C112,'[1]Team Listing'!$A$1:$R$250,2)</f>
        <v>99 Problems but a pitch ain't one</v>
      </c>
      <c r="E112" s="1" t="s">
        <v>5</v>
      </c>
      <c r="F112" s="1">
        <f t="shared" si="11"/>
        <v>110</v>
      </c>
      <c r="G112" t="str">
        <f t="shared" si="11"/>
        <v>Ladies</v>
      </c>
      <c r="H112" s="5">
        <v>140</v>
      </c>
      <c r="I112" t="str">
        <f>VLOOKUP(H112,'[1]Team Listing'!$A$1:$R$250,2)</f>
        <v>Black Bream</v>
      </c>
      <c r="J112" s="6">
        <v>40</v>
      </c>
      <c r="K112" s="7" t="s">
        <v>16</v>
      </c>
      <c r="L112" t="str">
        <f>VLOOKUP(J112,'[1]Field List'!$A$2:$D$102,2,0)</f>
        <v>Charters Towers Airport Reserve</v>
      </c>
      <c r="M112">
        <f>VLOOKUP(J112,'[1]Field List'!$A$2:$D$102,4,0)</f>
        <v>0</v>
      </c>
      <c r="N112" t="str">
        <f t="shared" si="6"/>
        <v>139140</v>
      </c>
      <c r="O112" t="str">
        <f t="shared" si="7"/>
        <v>140139</v>
      </c>
      <c r="P112" t="str">
        <f t="shared" si="8"/>
        <v>139Field40</v>
      </c>
      <c r="Q112" s="1" t="str">
        <f t="shared" si="9"/>
        <v>140Field40</v>
      </c>
    </row>
    <row r="113" spans="1:17" x14ac:dyDescent="0.25">
      <c r="A113" s="1">
        <v>111</v>
      </c>
      <c r="B113" t="str">
        <f>VLOOKUP(C113,'[1]Team Listing'!$A$1:$R$250,3)</f>
        <v>Ladies</v>
      </c>
      <c r="C113" s="5">
        <v>149</v>
      </c>
      <c r="D113" t="str">
        <f>VLOOKUP(C113,'[1]Team Listing'!$A$1:$R$250,2)</f>
        <v>Hormoans</v>
      </c>
      <c r="E113" s="1" t="s">
        <v>5</v>
      </c>
      <c r="F113" s="1">
        <f t="shared" si="11"/>
        <v>111</v>
      </c>
      <c r="G113" t="str">
        <f t="shared" si="11"/>
        <v>Ladies</v>
      </c>
      <c r="H113" s="5">
        <v>159</v>
      </c>
      <c r="I113" t="str">
        <f>VLOOKUP(H113,'[1]Team Listing'!$A$1:$R$250,2)</f>
        <v>Wildflowers</v>
      </c>
      <c r="J113" s="6">
        <v>58</v>
      </c>
      <c r="K113" s="7" t="s">
        <v>8</v>
      </c>
      <c r="L113" t="str">
        <f>VLOOKUP(J113,'[1]Field List'!$A$2:$D$102,2,0)</f>
        <v>Central State School</v>
      </c>
      <c r="M113" t="str">
        <f>VLOOKUP(J113,'[1]Field List'!$A$2:$D$102,4,0)</f>
        <v>Central State School</v>
      </c>
      <c r="N113" t="str">
        <f t="shared" si="6"/>
        <v>149159</v>
      </c>
      <c r="O113" t="str">
        <f t="shared" si="7"/>
        <v>159149</v>
      </c>
      <c r="P113" t="str">
        <f t="shared" si="8"/>
        <v>149Field58</v>
      </c>
      <c r="Q113" s="1" t="str">
        <f t="shared" si="9"/>
        <v>159Field58</v>
      </c>
    </row>
    <row r="114" spans="1:17" x14ac:dyDescent="0.25">
      <c r="A114" s="1">
        <v>112</v>
      </c>
      <c r="B114" t="str">
        <f>VLOOKUP(C114,'[1]Team Listing'!$A$1:$R$250,3)</f>
        <v>Ladies</v>
      </c>
      <c r="C114" s="5">
        <v>141</v>
      </c>
      <c r="D114" t="str">
        <f>VLOOKUP(C114,'[1]Team Listing'!$A$1:$R$250,2)</f>
        <v>Bottoms Up</v>
      </c>
      <c r="E114" s="1" t="s">
        <v>5</v>
      </c>
      <c r="F114" s="1">
        <f t="shared" si="11"/>
        <v>112</v>
      </c>
      <c r="G114" t="str">
        <f t="shared" si="11"/>
        <v>Ladies</v>
      </c>
      <c r="H114" s="5">
        <v>157</v>
      </c>
      <c r="I114" t="str">
        <f>VLOOKUP(H114,'[1]Team Listing'!$A$1:$R$250,2)</f>
        <v>Travelbugs</v>
      </c>
      <c r="J114" s="6">
        <v>31</v>
      </c>
      <c r="K114" s="7" t="s">
        <v>8</v>
      </c>
      <c r="L114" t="str">
        <f>VLOOKUP(J114,'[1]Field List'!$A$2:$D$102,2,0)</f>
        <v>Charters Towers Airport Reserve</v>
      </c>
      <c r="M114">
        <f>VLOOKUP(J114,'[1]Field List'!$A$2:$D$102,4,0)</f>
        <v>0</v>
      </c>
      <c r="N114" t="str">
        <f t="shared" si="6"/>
        <v>141157</v>
      </c>
      <c r="O114" t="str">
        <f t="shared" si="7"/>
        <v>157141</v>
      </c>
      <c r="P114" t="str">
        <f t="shared" si="8"/>
        <v>141Field31</v>
      </c>
      <c r="Q114" s="1" t="str">
        <f t="shared" si="9"/>
        <v>157Field31</v>
      </c>
    </row>
    <row r="115" spans="1:17" x14ac:dyDescent="0.25">
      <c r="A115" s="1">
        <v>113</v>
      </c>
      <c r="B115" t="str">
        <f>VLOOKUP(C115,'[1]Team Listing'!$A$1:$R$250,3)</f>
        <v>Ladies</v>
      </c>
      <c r="C115" s="5">
        <v>151</v>
      </c>
      <c r="D115" t="str">
        <f>VLOOKUP(C115,'[1]Team Listing'!$A$1:$R$250,2)</f>
        <v>One Hit Wonders</v>
      </c>
      <c r="E115" s="1" t="s">
        <v>5</v>
      </c>
      <c r="F115" s="1">
        <f t="shared" si="11"/>
        <v>113</v>
      </c>
      <c r="G115" t="str">
        <f t="shared" si="11"/>
        <v>Ladies</v>
      </c>
      <c r="H115" s="5">
        <v>142</v>
      </c>
      <c r="I115" t="str">
        <f>VLOOKUP(H115,'[1]Team Listing'!$A$1:$R$250,2)</f>
        <v>Bro's Hos</v>
      </c>
      <c r="J115" s="6">
        <v>40</v>
      </c>
      <c r="K115" s="7" t="s">
        <v>8</v>
      </c>
      <c r="L115" t="str">
        <f>VLOOKUP(J115,'[1]Field List'!$A$2:$D$102,2,0)</f>
        <v>Charters Towers Airport Reserve</v>
      </c>
      <c r="M115">
        <f>VLOOKUP(J115,'[1]Field List'!$A$2:$D$102,4,0)</f>
        <v>0</v>
      </c>
      <c r="N115" t="str">
        <f t="shared" si="6"/>
        <v>151142</v>
      </c>
      <c r="O115" t="str">
        <f t="shared" si="7"/>
        <v>142151</v>
      </c>
      <c r="P115" t="str">
        <f t="shared" si="8"/>
        <v>151Field40</v>
      </c>
      <c r="Q115" s="1" t="str">
        <f t="shared" si="9"/>
        <v>142Field40</v>
      </c>
    </row>
    <row r="116" spans="1:17" x14ac:dyDescent="0.25">
      <c r="A116" s="1">
        <v>114</v>
      </c>
      <c r="B116" t="str">
        <f>VLOOKUP(C116,'[1]Team Listing'!$A$1:$R$250,3)</f>
        <v>Ladies</v>
      </c>
      <c r="C116" s="5">
        <v>153</v>
      </c>
      <c r="D116" t="str">
        <f>VLOOKUP(C116,'[1]Team Listing'!$A$1:$R$250,2)</f>
        <v>Run for Rum</v>
      </c>
      <c r="E116" s="1" t="s">
        <v>5</v>
      </c>
      <c r="F116" s="1">
        <f t="shared" si="11"/>
        <v>114</v>
      </c>
      <c r="G116" t="str">
        <f t="shared" si="11"/>
        <v>Ladies</v>
      </c>
      <c r="H116" s="5">
        <v>144</v>
      </c>
      <c r="I116" t="str">
        <f>VLOOKUP(H116,'[1]Team Listing'!$A$1:$R$250,2)</f>
        <v>Cleanskin Cows</v>
      </c>
      <c r="J116" s="6">
        <v>31</v>
      </c>
      <c r="K116" s="7" t="s">
        <v>17</v>
      </c>
      <c r="L116" t="str">
        <f>VLOOKUP(J116,'[1]Field List'!$A$2:$D$102,2,0)</f>
        <v>Charters Towers Airport Reserve</v>
      </c>
      <c r="M116">
        <f>VLOOKUP(J116,'[1]Field List'!$A$2:$D$102,4,0)</f>
        <v>0</v>
      </c>
      <c r="N116" t="str">
        <f t="shared" si="6"/>
        <v>153144</v>
      </c>
      <c r="O116" t="str">
        <f t="shared" si="7"/>
        <v>144153</v>
      </c>
      <c r="P116" t="str">
        <f t="shared" si="8"/>
        <v>153Field31</v>
      </c>
      <c r="Q116" s="1" t="str">
        <f t="shared" si="9"/>
        <v>144Field31</v>
      </c>
    </row>
    <row r="117" spans="1:17" x14ac:dyDescent="0.25">
      <c r="A117" s="1">
        <v>115</v>
      </c>
      <c r="B117" t="str">
        <f>VLOOKUP(C117,'[1]Team Listing'!$A$1:$R$250,3)</f>
        <v>Ladies</v>
      </c>
      <c r="C117" s="5">
        <v>155</v>
      </c>
      <c r="D117" t="str">
        <f>VLOOKUP(C117,'[1]Team Listing'!$A$1:$R$250,2)</f>
        <v>The Lost Boys</v>
      </c>
      <c r="E117" s="1" t="s">
        <v>5</v>
      </c>
      <c r="F117" s="1">
        <f t="shared" si="11"/>
        <v>115</v>
      </c>
      <c r="G117" t="str">
        <f t="shared" si="11"/>
        <v>Ladies</v>
      </c>
      <c r="H117" s="5">
        <v>146</v>
      </c>
      <c r="I117" t="str">
        <f>VLOOKUP(H117,'[1]Team Listing'!$A$1:$R$250,2)</f>
        <v>Get'mOut</v>
      </c>
      <c r="J117" s="6">
        <v>58</v>
      </c>
      <c r="K117" s="7" t="s">
        <v>17</v>
      </c>
      <c r="L117" t="str">
        <f>VLOOKUP(J117,'[1]Field List'!$A$2:$D$102,2,0)</f>
        <v>Central State School</v>
      </c>
      <c r="M117" t="str">
        <f>VLOOKUP(J117,'[1]Field List'!$A$2:$D$102,4,0)</f>
        <v>Central State School</v>
      </c>
      <c r="N117" t="str">
        <f t="shared" si="6"/>
        <v>155146</v>
      </c>
      <c r="O117" t="str">
        <f t="shared" si="7"/>
        <v>146155</v>
      </c>
      <c r="P117" t="str">
        <f t="shared" si="8"/>
        <v>155Field58</v>
      </c>
      <c r="Q117" s="1" t="str">
        <f t="shared" si="9"/>
        <v>146Field58</v>
      </c>
    </row>
    <row r="118" spans="1:17" x14ac:dyDescent="0.25">
      <c r="A118" s="1">
        <v>116</v>
      </c>
      <c r="B118" t="str">
        <f>VLOOKUP(C118,'[1]Team Listing'!$A$1:$R$250,3)</f>
        <v>Ladies</v>
      </c>
      <c r="C118" s="5">
        <v>158</v>
      </c>
      <c r="D118" t="str">
        <f>VLOOKUP(C118,'[1]Team Listing'!$A$1:$R$250,2)</f>
        <v>West Indigies</v>
      </c>
      <c r="E118" s="1" t="s">
        <v>5</v>
      </c>
      <c r="F118" s="1">
        <f t="shared" si="11"/>
        <v>116</v>
      </c>
      <c r="G118" t="str">
        <f t="shared" si="11"/>
        <v>Ladies</v>
      </c>
      <c r="H118" s="5">
        <v>148</v>
      </c>
      <c r="I118" t="str">
        <f>VLOOKUP(H118,'[1]Team Listing'!$A$1:$R$250,2)</f>
        <v>Hits N Miss's</v>
      </c>
      <c r="J118" s="6">
        <v>40</v>
      </c>
      <c r="K118" s="7" t="s">
        <v>17</v>
      </c>
      <c r="L118" t="str">
        <f>VLOOKUP(J118,'[1]Field List'!$A$2:$D$102,2,0)</f>
        <v>Charters Towers Airport Reserve</v>
      </c>
      <c r="M118">
        <f>VLOOKUP(J118,'[1]Field List'!$A$2:$D$102,4,0)</f>
        <v>0</v>
      </c>
      <c r="N118" t="str">
        <f t="shared" si="6"/>
        <v>158148</v>
      </c>
      <c r="O118" t="str">
        <f t="shared" si="7"/>
        <v>148158</v>
      </c>
      <c r="P118" t="str">
        <f t="shared" si="8"/>
        <v>158Field40</v>
      </c>
      <c r="Q118" s="1" t="str">
        <f t="shared" si="9"/>
        <v>148Field40</v>
      </c>
    </row>
    <row r="119" spans="1:17" x14ac:dyDescent="0.25">
      <c r="A119" s="1">
        <v>117</v>
      </c>
      <c r="B119" t="str">
        <f>VLOOKUP(C119,'[1]Team Listing'!$A$1:$R$250,3)</f>
        <v>Ladies</v>
      </c>
      <c r="C119" s="5">
        <v>156</v>
      </c>
      <c r="D119" t="str">
        <f>VLOOKUP(C119,'[1]Team Listing'!$A$1:$R$250,2)</f>
        <v>The Townsville Dingoes</v>
      </c>
      <c r="E119" s="1" t="s">
        <v>5</v>
      </c>
      <c r="F119" s="1">
        <f t="shared" si="11"/>
        <v>117</v>
      </c>
      <c r="G119" t="str">
        <f t="shared" si="11"/>
        <v>Ladies</v>
      </c>
      <c r="H119" s="5"/>
      <c r="I119" t="e">
        <f>VLOOKUP(H119,'[1]Team Listing'!$A$1:$R$250,2)</f>
        <v>#N/A</v>
      </c>
      <c r="J119" s="6">
        <v>61</v>
      </c>
      <c r="K119" s="7" t="s">
        <v>17</v>
      </c>
      <c r="L119" t="str">
        <f>VLOOKUP(J119,'[1]Field List'!$A$2:$D$102,2,0)</f>
        <v>Towers Taipans Soccer Field</v>
      </c>
      <c r="M119" t="str">
        <f>VLOOKUP(J119,'[1]Field List'!$A$2:$D$102,4,0)</f>
        <v>Kerswell Oval</v>
      </c>
      <c r="N119" t="str">
        <f t="shared" si="6"/>
        <v>156</v>
      </c>
      <c r="O119" t="str">
        <f t="shared" si="7"/>
        <v>156</v>
      </c>
      <c r="P119" t="str">
        <f t="shared" si="8"/>
        <v>156Field61</v>
      </c>
      <c r="Q119" s="1" t="str">
        <f t="shared" si="9"/>
        <v>Field61</v>
      </c>
    </row>
    <row r="120" spans="1:17" x14ac:dyDescent="0.25">
      <c r="A120" s="1">
        <v>118</v>
      </c>
      <c r="B120" t="str">
        <f>VLOOKUP(C120,'[1]Team Listing'!$A$1:$R$250,3)</f>
        <v>Social</v>
      </c>
      <c r="C120" s="5">
        <v>204</v>
      </c>
      <c r="D120" t="str">
        <f>VLOOKUP(C120,'[1]Team Listing'!$A$1:$R$250,2)</f>
        <v>Shamrock Schooner Skullers</v>
      </c>
      <c r="E120" s="1" t="s">
        <v>5</v>
      </c>
      <c r="F120" s="1">
        <f t="shared" si="11"/>
        <v>118</v>
      </c>
      <c r="G120" t="str">
        <f t="shared" si="11"/>
        <v>Social</v>
      </c>
      <c r="H120" s="5">
        <v>203</v>
      </c>
      <c r="I120" t="str">
        <f>VLOOKUP(H120,'[1]Team Listing'!$A$1:$R$250,2)</f>
        <v>Scorgasms</v>
      </c>
      <c r="J120" s="6">
        <v>37</v>
      </c>
      <c r="K120" s="7" t="s">
        <v>17</v>
      </c>
      <c r="L120" t="str">
        <f>VLOOKUP(J120,'[1]Field List'!$A$2:$D$102,2,0)</f>
        <v>Charters Towers Airport Reserve</v>
      </c>
      <c r="M120">
        <f>VLOOKUP(J120,'[1]Field List'!$A$2:$D$102,4,0)</f>
        <v>0</v>
      </c>
      <c r="N120" t="str">
        <f t="shared" si="6"/>
        <v>204203</v>
      </c>
      <c r="O120" t="str">
        <f t="shared" si="7"/>
        <v>203204</v>
      </c>
      <c r="P120" t="str">
        <f t="shared" si="8"/>
        <v>204Field37</v>
      </c>
      <c r="Q120" s="1" t="str">
        <f t="shared" si="9"/>
        <v>203Field37</v>
      </c>
    </row>
    <row r="121" spans="1:17" x14ac:dyDescent="0.25">
      <c r="K121"/>
    </row>
    <row r="122" spans="1:17" x14ac:dyDescent="0.25">
      <c r="K122"/>
    </row>
    <row r="123" spans="1:17" x14ac:dyDescent="0.25">
      <c r="K123"/>
    </row>
    <row r="124" spans="1:17" x14ac:dyDescent="0.25">
      <c r="K124"/>
    </row>
    <row r="125" spans="1:17" x14ac:dyDescent="0.25">
      <c r="K125"/>
    </row>
    <row r="126" spans="1:17" x14ac:dyDescent="0.25">
      <c r="K126"/>
    </row>
    <row r="127" spans="1:17" x14ac:dyDescent="0.25">
      <c r="K127"/>
    </row>
    <row r="128" spans="1:17" x14ac:dyDescent="0.25">
      <c r="K128"/>
    </row>
    <row r="129" spans="11:11" x14ac:dyDescent="0.25">
      <c r="K129"/>
    </row>
    <row r="130" spans="11:11" x14ac:dyDescent="0.25">
      <c r="K130"/>
    </row>
    <row r="131" spans="11:11" x14ac:dyDescent="0.25">
      <c r="K131"/>
    </row>
    <row r="134" spans="11:11" x14ac:dyDescent="0.25">
      <c r="K134"/>
    </row>
    <row r="135" spans="11:11" x14ac:dyDescent="0.25">
      <c r="K135"/>
    </row>
    <row r="136" spans="11:11" x14ac:dyDescent="0.25">
      <c r="K136"/>
    </row>
    <row r="137" spans="11:11" x14ac:dyDescent="0.25">
      <c r="K137"/>
    </row>
    <row r="138" spans="11:11" x14ac:dyDescent="0.25">
      <c r="K138"/>
    </row>
    <row r="139" spans="11:11" x14ac:dyDescent="0.25">
      <c r="K139"/>
    </row>
    <row r="140" spans="11:11" x14ac:dyDescent="0.25">
      <c r="K140"/>
    </row>
    <row r="141" spans="11:11" x14ac:dyDescent="0.25">
      <c r="K141"/>
    </row>
    <row r="142" spans="11:11" x14ac:dyDescent="0.25">
      <c r="K142"/>
    </row>
    <row r="143" spans="11:11" x14ac:dyDescent="0.25">
      <c r="K143"/>
    </row>
    <row r="144" spans="11:11" x14ac:dyDescent="0.25">
      <c r="K144"/>
    </row>
    <row r="145" spans="11:11" x14ac:dyDescent="0.25">
      <c r="K145"/>
    </row>
    <row r="146" spans="11:11" x14ac:dyDescent="0.25">
      <c r="K146"/>
    </row>
    <row r="147" spans="11:11" x14ac:dyDescent="0.25">
      <c r="K147"/>
    </row>
    <row r="148" spans="11:11" x14ac:dyDescent="0.25">
      <c r="K148"/>
    </row>
    <row r="149" spans="11:11" x14ac:dyDescent="0.25">
      <c r="K149"/>
    </row>
    <row r="150" spans="11:11" x14ac:dyDescent="0.25">
      <c r="K150"/>
    </row>
    <row r="151" spans="11:11" x14ac:dyDescent="0.25">
      <c r="K151"/>
    </row>
    <row r="152" spans="11:11" x14ac:dyDescent="0.25">
      <c r="K152"/>
    </row>
    <row r="153" spans="11:11" x14ac:dyDescent="0.25">
      <c r="K153"/>
    </row>
    <row r="154" spans="11:11" x14ac:dyDescent="0.25">
      <c r="K154"/>
    </row>
    <row r="155" spans="11:11" x14ac:dyDescent="0.25">
      <c r="K155"/>
    </row>
    <row r="156" spans="11:11" x14ac:dyDescent="0.25">
      <c r="K156"/>
    </row>
    <row r="157" spans="11:11" x14ac:dyDescent="0.25">
      <c r="K157"/>
    </row>
    <row r="158" spans="11:11" x14ac:dyDescent="0.25">
      <c r="K158"/>
    </row>
    <row r="159" spans="11:11" x14ac:dyDescent="0.25">
      <c r="K159"/>
    </row>
    <row r="160" spans="11:11" x14ac:dyDescent="0.25">
      <c r="K160"/>
    </row>
    <row r="161" spans="11:11" x14ac:dyDescent="0.25">
      <c r="K161"/>
    </row>
    <row r="162" spans="11:11" x14ac:dyDescent="0.25">
      <c r="K162"/>
    </row>
    <row r="163" spans="11:11" x14ac:dyDescent="0.25">
      <c r="K163"/>
    </row>
    <row r="164" spans="11:11" x14ac:dyDescent="0.25">
      <c r="K164"/>
    </row>
    <row r="165" spans="11:11" x14ac:dyDescent="0.25">
      <c r="K165"/>
    </row>
    <row r="166" spans="11:11" x14ac:dyDescent="0.25">
      <c r="K166"/>
    </row>
    <row r="167" spans="11:11" x14ac:dyDescent="0.25">
      <c r="K167"/>
    </row>
    <row r="168" spans="11:11" x14ac:dyDescent="0.25">
      <c r="K168"/>
    </row>
    <row r="169" spans="11:11" x14ac:dyDescent="0.25">
      <c r="K169"/>
    </row>
    <row r="170" spans="11:11" x14ac:dyDescent="0.25">
      <c r="K170"/>
    </row>
    <row r="171" spans="11:11" x14ac:dyDescent="0.25">
      <c r="K171"/>
    </row>
    <row r="172" spans="11:11" x14ac:dyDescent="0.25">
      <c r="K172"/>
    </row>
    <row r="173" spans="11:11" x14ac:dyDescent="0.25">
      <c r="K173"/>
    </row>
    <row r="174" spans="11:11" x14ac:dyDescent="0.25">
      <c r="K174"/>
    </row>
    <row r="175" spans="11:11" x14ac:dyDescent="0.25">
      <c r="K175"/>
    </row>
    <row r="176" spans="11:11" x14ac:dyDescent="0.25">
      <c r="K176"/>
    </row>
    <row r="177" spans="11:11" x14ac:dyDescent="0.25">
      <c r="K177"/>
    </row>
    <row r="178" spans="11:11" x14ac:dyDescent="0.25">
      <c r="K178"/>
    </row>
    <row r="179" spans="11:11" x14ac:dyDescent="0.25">
      <c r="K179"/>
    </row>
    <row r="180" spans="11:11" x14ac:dyDescent="0.25">
      <c r="K180"/>
    </row>
    <row r="181" spans="11:11" x14ac:dyDescent="0.25">
      <c r="K181"/>
    </row>
    <row r="182" spans="11:11" x14ac:dyDescent="0.25">
      <c r="K182"/>
    </row>
    <row r="183" spans="11:11" x14ac:dyDescent="0.25">
      <c r="K183"/>
    </row>
    <row r="184" spans="11:11" x14ac:dyDescent="0.25">
      <c r="K184"/>
    </row>
    <row r="185" spans="11:11" x14ac:dyDescent="0.25">
      <c r="K185"/>
    </row>
    <row r="186" spans="11:11" x14ac:dyDescent="0.25">
      <c r="K186"/>
    </row>
    <row r="187" spans="11:11" x14ac:dyDescent="0.25">
      <c r="K187"/>
    </row>
    <row r="188" spans="11:11" x14ac:dyDescent="0.25">
      <c r="K188"/>
    </row>
    <row r="189" spans="11:11" x14ac:dyDescent="0.25">
      <c r="K189"/>
    </row>
    <row r="190" spans="11:11" x14ac:dyDescent="0.25">
      <c r="K190"/>
    </row>
    <row r="191" spans="11:11" x14ac:dyDescent="0.25">
      <c r="K191"/>
    </row>
    <row r="192" spans="11:11" x14ac:dyDescent="0.25">
      <c r="K192"/>
    </row>
    <row r="193" spans="11:11" x14ac:dyDescent="0.25">
      <c r="K193"/>
    </row>
    <row r="194" spans="11:11" x14ac:dyDescent="0.25">
      <c r="K194"/>
    </row>
    <row r="195" spans="11:11" x14ac:dyDescent="0.25">
      <c r="K195"/>
    </row>
    <row r="196" spans="11:11" x14ac:dyDescent="0.25">
      <c r="K196"/>
    </row>
    <row r="197" spans="11:11" x14ac:dyDescent="0.25">
      <c r="K197"/>
    </row>
    <row r="198" spans="11:11" x14ac:dyDescent="0.25">
      <c r="K198"/>
    </row>
    <row r="199" spans="11:11" x14ac:dyDescent="0.25">
      <c r="K199"/>
    </row>
    <row r="200" spans="11:11" x14ac:dyDescent="0.25">
      <c r="K200"/>
    </row>
    <row r="201" spans="11:11" x14ac:dyDescent="0.25">
      <c r="K201"/>
    </row>
    <row r="202" spans="11:11" x14ac:dyDescent="0.25">
      <c r="K202"/>
    </row>
    <row r="203" spans="11:11" x14ac:dyDescent="0.25">
      <c r="K203"/>
    </row>
    <row r="204" spans="11:11" x14ac:dyDescent="0.25">
      <c r="K204"/>
    </row>
    <row r="205" spans="11:11" x14ac:dyDescent="0.25">
      <c r="K205"/>
    </row>
    <row r="206" spans="11:11" x14ac:dyDescent="0.25">
      <c r="K206"/>
    </row>
    <row r="207" spans="11:11" x14ac:dyDescent="0.25">
      <c r="K207"/>
    </row>
    <row r="208" spans="11:11" x14ac:dyDescent="0.25">
      <c r="K208"/>
    </row>
    <row r="209" spans="11:11" x14ac:dyDescent="0.25">
      <c r="K209"/>
    </row>
    <row r="210" spans="11:11" x14ac:dyDescent="0.25">
      <c r="K210"/>
    </row>
    <row r="211" spans="11:11" x14ac:dyDescent="0.25">
      <c r="K211"/>
    </row>
    <row r="212" spans="11:11" x14ac:dyDescent="0.25">
      <c r="K212"/>
    </row>
    <row r="213" spans="11:11" x14ac:dyDescent="0.25">
      <c r="K213"/>
    </row>
    <row r="214" spans="11:11" x14ac:dyDescent="0.25">
      <c r="K214"/>
    </row>
    <row r="215" spans="11:11" x14ac:dyDescent="0.25">
      <c r="K215"/>
    </row>
    <row r="216" spans="11:11" x14ac:dyDescent="0.25">
      <c r="K216"/>
    </row>
    <row r="217" spans="11:11" x14ac:dyDescent="0.25">
      <c r="K217"/>
    </row>
    <row r="218" spans="11:11" x14ac:dyDescent="0.25">
      <c r="K218"/>
    </row>
    <row r="219" spans="11:11" x14ac:dyDescent="0.25">
      <c r="K219"/>
    </row>
    <row r="220" spans="11:11" x14ac:dyDescent="0.25">
      <c r="K220"/>
    </row>
    <row r="221" spans="11:11" x14ac:dyDescent="0.25">
      <c r="K221"/>
    </row>
    <row r="222" spans="11:11" x14ac:dyDescent="0.25">
      <c r="K222"/>
    </row>
    <row r="223" spans="11:11" x14ac:dyDescent="0.25">
      <c r="K223"/>
    </row>
    <row r="224" spans="11:11" x14ac:dyDescent="0.25">
      <c r="K224"/>
    </row>
    <row r="225" spans="11:11" x14ac:dyDescent="0.25">
      <c r="K225"/>
    </row>
    <row r="226" spans="11:11" x14ac:dyDescent="0.25">
      <c r="K226"/>
    </row>
    <row r="227" spans="11:11" x14ac:dyDescent="0.25">
      <c r="K227"/>
    </row>
    <row r="228" spans="11:11" x14ac:dyDescent="0.25">
      <c r="K228"/>
    </row>
    <row r="229" spans="11:11" x14ac:dyDescent="0.25">
      <c r="K229"/>
    </row>
    <row r="230" spans="11:11" x14ac:dyDescent="0.25">
      <c r="K230"/>
    </row>
    <row r="231" spans="11:11" x14ac:dyDescent="0.25">
      <c r="K231"/>
    </row>
    <row r="232" spans="11:11" x14ac:dyDescent="0.25">
      <c r="K232"/>
    </row>
    <row r="233" spans="11:11" x14ac:dyDescent="0.25">
      <c r="K233"/>
    </row>
    <row r="234" spans="11:11" x14ac:dyDescent="0.25">
      <c r="K234"/>
    </row>
    <row r="235" spans="11:11" x14ac:dyDescent="0.25">
      <c r="K235"/>
    </row>
    <row r="236" spans="11:11" x14ac:dyDescent="0.25">
      <c r="K236"/>
    </row>
    <row r="237" spans="11:11" x14ac:dyDescent="0.25">
      <c r="K237"/>
    </row>
    <row r="238" spans="11:11" x14ac:dyDescent="0.25">
      <c r="K238"/>
    </row>
    <row r="239" spans="11:11" x14ac:dyDescent="0.25">
      <c r="K239"/>
    </row>
    <row r="240" spans="11:11" x14ac:dyDescent="0.25">
      <c r="K240"/>
    </row>
    <row r="241" spans="11:11" x14ac:dyDescent="0.25">
      <c r="K241"/>
    </row>
    <row r="242" spans="11:11" x14ac:dyDescent="0.25">
      <c r="K242"/>
    </row>
    <row r="243" spans="11:11" x14ac:dyDescent="0.25">
      <c r="K243"/>
    </row>
    <row r="244" spans="11:11" x14ac:dyDescent="0.25">
      <c r="K244"/>
    </row>
    <row r="245" spans="11:11" x14ac:dyDescent="0.25">
      <c r="K245"/>
    </row>
    <row r="246" spans="11:11" x14ac:dyDescent="0.25">
      <c r="K246"/>
    </row>
    <row r="247" spans="11:11" x14ac:dyDescent="0.25">
      <c r="K247"/>
    </row>
    <row r="248" spans="11:11" x14ac:dyDescent="0.25">
      <c r="K248"/>
    </row>
    <row r="249" spans="11:11" x14ac:dyDescent="0.25">
      <c r="K249"/>
    </row>
    <row r="250" spans="11:11" x14ac:dyDescent="0.25">
      <c r="K250"/>
    </row>
    <row r="251" spans="11:11" x14ac:dyDescent="0.25">
      <c r="K251"/>
    </row>
    <row r="252" spans="11:11" x14ac:dyDescent="0.25">
      <c r="K252"/>
    </row>
    <row r="253" spans="11:11" x14ac:dyDescent="0.25">
      <c r="K253"/>
    </row>
    <row r="254" spans="11:11" x14ac:dyDescent="0.25">
      <c r="K254"/>
    </row>
    <row r="255" spans="11:11" x14ac:dyDescent="0.25">
      <c r="K255"/>
    </row>
    <row r="256" spans="11:11" x14ac:dyDescent="0.25">
      <c r="K256"/>
    </row>
    <row r="257" spans="11:11" x14ac:dyDescent="0.25">
      <c r="K257"/>
    </row>
    <row r="258" spans="11:11" x14ac:dyDescent="0.25">
      <c r="K258"/>
    </row>
    <row r="259" spans="11:11" x14ac:dyDescent="0.25">
      <c r="K259"/>
    </row>
    <row r="260" spans="11:11" x14ac:dyDescent="0.25">
      <c r="K260"/>
    </row>
    <row r="261" spans="11:11" x14ac:dyDescent="0.25">
      <c r="K261"/>
    </row>
    <row r="262" spans="11:11" x14ac:dyDescent="0.25">
      <c r="K262"/>
    </row>
    <row r="263" spans="11:11" x14ac:dyDescent="0.25">
      <c r="K263"/>
    </row>
    <row r="264" spans="11:11" x14ac:dyDescent="0.25">
      <c r="K264"/>
    </row>
    <row r="265" spans="11:11" x14ac:dyDescent="0.25">
      <c r="K265"/>
    </row>
    <row r="266" spans="11:11" x14ac:dyDescent="0.25">
      <c r="K266"/>
    </row>
    <row r="267" spans="11:11" x14ac:dyDescent="0.25">
      <c r="K267"/>
    </row>
    <row r="268" spans="11:11" x14ac:dyDescent="0.25">
      <c r="K268"/>
    </row>
    <row r="269" spans="11:11" x14ac:dyDescent="0.25">
      <c r="K269"/>
    </row>
    <row r="270" spans="11:11" x14ac:dyDescent="0.25">
      <c r="K270"/>
    </row>
    <row r="271" spans="11:11" x14ac:dyDescent="0.25">
      <c r="K271"/>
    </row>
    <row r="272" spans="11:11" x14ac:dyDescent="0.25">
      <c r="K272"/>
    </row>
    <row r="273" spans="11:11" x14ac:dyDescent="0.25">
      <c r="K273"/>
    </row>
    <row r="274" spans="11:11" x14ac:dyDescent="0.25">
      <c r="K274"/>
    </row>
    <row r="275" spans="11:11" x14ac:dyDescent="0.25">
      <c r="K275"/>
    </row>
    <row r="276" spans="11:11" x14ac:dyDescent="0.25">
      <c r="K276"/>
    </row>
    <row r="277" spans="11:11" x14ac:dyDescent="0.25">
      <c r="K277"/>
    </row>
    <row r="278" spans="11:11" x14ac:dyDescent="0.25">
      <c r="K278"/>
    </row>
    <row r="279" spans="11:11" x14ac:dyDescent="0.25">
      <c r="K279"/>
    </row>
    <row r="280" spans="11:11" x14ac:dyDescent="0.25">
      <c r="K280"/>
    </row>
    <row r="281" spans="11:11" x14ac:dyDescent="0.25">
      <c r="K281"/>
    </row>
    <row r="282" spans="11:11" x14ac:dyDescent="0.25">
      <c r="K282"/>
    </row>
    <row r="283" spans="11:11" x14ac:dyDescent="0.25">
      <c r="K283"/>
    </row>
    <row r="284" spans="11:11" x14ac:dyDescent="0.25">
      <c r="K284"/>
    </row>
    <row r="285" spans="11:11" x14ac:dyDescent="0.25">
      <c r="K285"/>
    </row>
    <row r="286" spans="11:11" x14ac:dyDescent="0.25">
      <c r="K286"/>
    </row>
    <row r="287" spans="11:11" x14ac:dyDescent="0.25">
      <c r="K287"/>
    </row>
    <row r="288" spans="11:11" x14ac:dyDescent="0.25">
      <c r="K288"/>
    </row>
    <row r="289" spans="11:11" x14ac:dyDescent="0.25">
      <c r="K289"/>
    </row>
    <row r="290" spans="11:11" x14ac:dyDescent="0.25">
      <c r="K290"/>
    </row>
    <row r="291" spans="11:11" x14ac:dyDescent="0.25">
      <c r="K291"/>
    </row>
    <row r="292" spans="11:11" x14ac:dyDescent="0.25">
      <c r="K292"/>
    </row>
    <row r="293" spans="11:11" x14ac:dyDescent="0.25">
      <c r="K293"/>
    </row>
    <row r="294" spans="11:11" x14ac:dyDescent="0.25">
      <c r="K294"/>
    </row>
    <row r="295" spans="11:11" x14ac:dyDescent="0.25">
      <c r="K295"/>
    </row>
    <row r="296" spans="11:11" x14ac:dyDescent="0.25">
      <c r="K296"/>
    </row>
    <row r="297" spans="11:11" x14ac:dyDescent="0.25">
      <c r="K297"/>
    </row>
    <row r="298" spans="11:11" x14ac:dyDescent="0.25">
      <c r="K298"/>
    </row>
    <row r="299" spans="11:11" x14ac:dyDescent="0.25">
      <c r="K299"/>
    </row>
    <row r="300" spans="11:11" x14ac:dyDescent="0.25">
      <c r="K300"/>
    </row>
    <row r="301" spans="11:11" x14ac:dyDescent="0.25">
      <c r="K301"/>
    </row>
    <row r="302" spans="11:11" x14ac:dyDescent="0.25">
      <c r="K302"/>
    </row>
    <row r="303" spans="11:11" x14ac:dyDescent="0.25">
      <c r="K303"/>
    </row>
    <row r="304" spans="11:11" x14ac:dyDescent="0.25">
      <c r="K304"/>
    </row>
    <row r="305" spans="11:11" x14ac:dyDescent="0.25">
      <c r="K305"/>
    </row>
    <row r="306" spans="11:11" x14ac:dyDescent="0.25">
      <c r="K306"/>
    </row>
    <row r="307" spans="11:11" x14ac:dyDescent="0.25">
      <c r="K307"/>
    </row>
    <row r="308" spans="11:11" x14ac:dyDescent="0.25">
      <c r="K308"/>
    </row>
    <row r="309" spans="11:11" x14ac:dyDescent="0.25">
      <c r="K309"/>
    </row>
    <row r="310" spans="11:11" x14ac:dyDescent="0.25">
      <c r="K310"/>
    </row>
    <row r="311" spans="11:11" x14ac:dyDescent="0.25">
      <c r="K311"/>
    </row>
    <row r="312" spans="11:11" x14ac:dyDescent="0.25">
      <c r="K312"/>
    </row>
    <row r="313" spans="11:11" x14ac:dyDescent="0.25">
      <c r="K313"/>
    </row>
    <row r="314" spans="11:11" x14ac:dyDescent="0.25">
      <c r="K314"/>
    </row>
    <row r="315" spans="11:11" x14ac:dyDescent="0.25">
      <c r="K315"/>
    </row>
    <row r="316" spans="11:11" x14ac:dyDescent="0.25">
      <c r="K316"/>
    </row>
    <row r="317" spans="11:11" x14ac:dyDescent="0.25">
      <c r="K317"/>
    </row>
    <row r="318" spans="11:11" x14ac:dyDescent="0.25">
      <c r="K318"/>
    </row>
    <row r="319" spans="11:11" x14ac:dyDescent="0.25">
      <c r="K319"/>
    </row>
    <row r="320" spans="11:11" x14ac:dyDescent="0.25">
      <c r="K320"/>
    </row>
    <row r="321" spans="11:11" x14ac:dyDescent="0.25">
      <c r="K321"/>
    </row>
    <row r="322" spans="11:11" x14ac:dyDescent="0.25">
      <c r="K322"/>
    </row>
    <row r="323" spans="11:11" x14ac:dyDescent="0.25">
      <c r="K323"/>
    </row>
    <row r="324" spans="11:11" x14ac:dyDescent="0.25">
      <c r="K324"/>
    </row>
    <row r="325" spans="11:11" x14ac:dyDescent="0.25">
      <c r="K325"/>
    </row>
    <row r="326" spans="11:11" x14ac:dyDescent="0.25">
      <c r="K326"/>
    </row>
    <row r="327" spans="11:11" x14ac:dyDescent="0.25">
      <c r="K327"/>
    </row>
    <row r="328" spans="11:11" x14ac:dyDescent="0.25">
      <c r="K328"/>
    </row>
    <row r="329" spans="11:11" x14ac:dyDescent="0.25">
      <c r="K329"/>
    </row>
    <row r="330" spans="11:11" x14ac:dyDescent="0.25">
      <c r="K330"/>
    </row>
    <row r="331" spans="11:11" x14ac:dyDescent="0.25">
      <c r="K331"/>
    </row>
    <row r="332" spans="11:11" x14ac:dyDescent="0.25">
      <c r="K332"/>
    </row>
    <row r="333" spans="11:11" x14ac:dyDescent="0.25">
      <c r="K333"/>
    </row>
    <row r="334" spans="11:11" x14ac:dyDescent="0.25">
      <c r="K334"/>
    </row>
    <row r="335" spans="11:11" x14ac:dyDescent="0.25">
      <c r="K335"/>
    </row>
    <row r="336" spans="11:11" x14ac:dyDescent="0.25">
      <c r="K336"/>
    </row>
    <row r="337" spans="11:11" x14ac:dyDescent="0.25">
      <c r="K337"/>
    </row>
    <row r="338" spans="11:11" x14ac:dyDescent="0.25">
      <c r="K338"/>
    </row>
    <row r="339" spans="11:11" x14ac:dyDescent="0.25">
      <c r="K339"/>
    </row>
    <row r="340" spans="11:11" x14ac:dyDescent="0.25">
      <c r="K340"/>
    </row>
    <row r="341" spans="11:11" x14ac:dyDescent="0.25">
      <c r="K341"/>
    </row>
    <row r="342" spans="11:11" x14ac:dyDescent="0.25">
      <c r="K342"/>
    </row>
    <row r="343" spans="11:11" x14ac:dyDescent="0.25">
      <c r="K343"/>
    </row>
    <row r="344" spans="11:11" x14ac:dyDescent="0.25">
      <c r="K344"/>
    </row>
    <row r="345" spans="11:11" x14ac:dyDescent="0.25">
      <c r="K345"/>
    </row>
    <row r="346" spans="11:11" x14ac:dyDescent="0.25">
      <c r="K346"/>
    </row>
    <row r="347" spans="11:11" x14ac:dyDescent="0.25">
      <c r="K347"/>
    </row>
    <row r="348" spans="11:11" x14ac:dyDescent="0.25">
      <c r="K348"/>
    </row>
    <row r="349" spans="11:11" x14ac:dyDescent="0.25">
      <c r="K349"/>
    </row>
    <row r="350" spans="11:11" x14ac:dyDescent="0.25">
      <c r="K350"/>
    </row>
    <row r="351" spans="11:11" x14ac:dyDescent="0.25">
      <c r="K351"/>
    </row>
    <row r="352" spans="11:11" x14ac:dyDescent="0.25">
      <c r="K352"/>
    </row>
    <row r="353" spans="11:11" x14ac:dyDescent="0.25">
      <c r="K353"/>
    </row>
    <row r="354" spans="11:11" x14ac:dyDescent="0.25">
      <c r="K354"/>
    </row>
    <row r="355" spans="11:11" x14ac:dyDescent="0.25">
      <c r="K355"/>
    </row>
    <row r="356" spans="11:11" x14ac:dyDescent="0.25">
      <c r="K356"/>
    </row>
    <row r="357" spans="11:11" x14ac:dyDescent="0.25">
      <c r="K357"/>
    </row>
    <row r="358" spans="11:11" x14ac:dyDescent="0.25">
      <c r="K358"/>
    </row>
    <row r="359" spans="11:11" x14ac:dyDescent="0.25">
      <c r="K359"/>
    </row>
    <row r="360" spans="11:11" x14ac:dyDescent="0.25">
      <c r="K360"/>
    </row>
    <row r="361" spans="11:11" x14ac:dyDescent="0.25">
      <c r="K361"/>
    </row>
    <row r="362" spans="11:11" x14ac:dyDescent="0.25">
      <c r="K362"/>
    </row>
    <row r="363" spans="11:11" x14ac:dyDescent="0.25">
      <c r="K363"/>
    </row>
    <row r="364" spans="11:11" x14ac:dyDescent="0.25">
      <c r="K364"/>
    </row>
    <row r="365" spans="11:11" x14ac:dyDescent="0.25">
      <c r="K365"/>
    </row>
    <row r="366" spans="11:11" x14ac:dyDescent="0.25">
      <c r="K366"/>
    </row>
    <row r="367" spans="11:11" x14ac:dyDescent="0.25">
      <c r="K367"/>
    </row>
    <row r="368" spans="11:11" x14ac:dyDescent="0.25">
      <c r="K368"/>
    </row>
    <row r="369" spans="11:11" x14ac:dyDescent="0.25">
      <c r="K369"/>
    </row>
    <row r="370" spans="11:11" x14ac:dyDescent="0.25">
      <c r="K370"/>
    </row>
    <row r="371" spans="11:11" x14ac:dyDescent="0.25">
      <c r="K371"/>
    </row>
    <row r="372" spans="11:11" x14ac:dyDescent="0.25">
      <c r="K372"/>
    </row>
    <row r="373" spans="11:11" x14ac:dyDescent="0.25">
      <c r="K373"/>
    </row>
    <row r="374" spans="11:11" x14ac:dyDescent="0.25">
      <c r="K374"/>
    </row>
    <row r="375" spans="11:11" x14ac:dyDescent="0.25">
      <c r="K375"/>
    </row>
    <row r="376" spans="11:11" x14ac:dyDescent="0.25">
      <c r="K376"/>
    </row>
    <row r="377" spans="11:11" x14ac:dyDescent="0.25">
      <c r="K377"/>
    </row>
    <row r="378" spans="11:11" x14ac:dyDescent="0.25">
      <c r="K378"/>
    </row>
    <row r="379" spans="11:11" x14ac:dyDescent="0.25">
      <c r="K379"/>
    </row>
    <row r="380" spans="11:11" x14ac:dyDescent="0.25">
      <c r="K380"/>
    </row>
    <row r="381" spans="11:11" x14ac:dyDescent="0.25">
      <c r="K381"/>
    </row>
    <row r="382" spans="11:11" x14ac:dyDescent="0.25">
      <c r="K382"/>
    </row>
    <row r="383" spans="11:11" x14ac:dyDescent="0.25">
      <c r="K383"/>
    </row>
    <row r="384" spans="11:11" x14ac:dyDescent="0.25">
      <c r="K384"/>
    </row>
    <row r="385" spans="11:11" x14ac:dyDescent="0.25">
      <c r="K385"/>
    </row>
    <row r="386" spans="11:11" x14ac:dyDescent="0.25">
      <c r="K386"/>
    </row>
    <row r="387" spans="11:11" x14ac:dyDescent="0.25">
      <c r="K387"/>
    </row>
    <row r="388" spans="11:11" x14ac:dyDescent="0.25">
      <c r="K388"/>
    </row>
    <row r="389" spans="11:11" x14ac:dyDescent="0.25">
      <c r="K389"/>
    </row>
    <row r="390" spans="11:11" x14ac:dyDescent="0.25">
      <c r="K390"/>
    </row>
    <row r="391" spans="11:11" x14ac:dyDescent="0.25">
      <c r="K391"/>
    </row>
    <row r="392" spans="11:11" x14ac:dyDescent="0.25">
      <c r="K392"/>
    </row>
    <row r="393" spans="11:11" x14ac:dyDescent="0.25">
      <c r="K393"/>
    </row>
    <row r="394" spans="11:11" x14ac:dyDescent="0.25">
      <c r="K394"/>
    </row>
    <row r="395" spans="11:11" x14ac:dyDescent="0.25">
      <c r="K395"/>
    </row>
    <row r="396" spans="11:11" x14ac:dyDescent="0.25">
      <c r="K396"/>
    </row>
    <row r="397" spans="11:11" x14ac:dyDescent="0.25">
      <c r="K397"/>
    </row>
    <row r="398" spans="11:11" x14ac:dyDescent="0.25">
      <c r="K398"/>
    </row>
    <row r="399" spans="11:11" x14ac:dyDescent="0.25">
      <c r="K399"/>
    </row>
    <row r="400" spans="11:11" x14ac:dyDescent="0.25">
      <c r="K400"/>
    </row>
    <row r="401" spans="11:11" x14ac:dyDescent="0.25">
      <c r="K401"/>
    </row>
    <row r="402" spans="11:11" x14ac:dyDescent="0.25">
      <c r="K402"/>
    </row>
    <row r="403" spans="11:11" x14ac:dyDescent="0.25">
      <c r="K403"/>
    </row>
    <row r="404" spans="11:11" x14ac:dyDescent="0.25">
      <c r="K404"/>
    </row>
    <row r="405" spans="11:11" x14ac:dyDescent="0.25">
      <c r="K405"/>
    </row>
    <row r="406" spans="11:11" x14ac:dyDescent="0.25">
      <c r="K406"/>
    </row>
    <row r="407" spans="11:11" x14ac:dyDescent="0.25">
      <c r="K407"/>
    </row>
    <row r="408" spans="11:11" x14ac:dyDescent="0.25">
      <c r="K408"/>
    </row>
    <row r="409" spans="11:11" x14ac:dyDescent="0.25">
      <c r="K409"/>
    </row>
    <row r="410" spans="11:11" x14ac:dyDescent="0.25">
      <c r="K410"/>
    </row>
    <row r="411" spans="11:11" x14ac:dyDescent="0.25">
      <c r="K411"/>
    </row>
    <row r="412" spans="11:11" x14ac:dyDescent="0.25">
      <c r="K412"/>
    </row>
    <row r="413" spans="11:11" x14ac:dyDescent="0.25">
      <c r="K413"/>
    </row>
    <row r="414" spans="11:11" x14ac:dyDescent="0.25">
      <c r="K414"/>
    </row>
    <row r="415" spans="11:11" x14ac:dyDescent="0.25">
      <c r="K415"/>
    </row>
    <row r="416" spans="11:11" x14ac:dyDescent="0.25">
      <c r="K416"/>
    </row>
    <row r="417" spans="11:11" x14ac:dyDescent="0.25">
      <c r="K417"/>
    </row>
    <row r="418" spans="11:11" x14ac:dyDescent="0.25">
      <c r="K418"/>
    </row>
    <row r="419" spans="11:11" x14ac:dyDescent="0.25">
      <c r="K419"/>
    </row>
    <row r="420" spans="11:11" x14ac:dyDescent="0.25">
      <c r="K420"/>
    </row>
    <row r="421" spans="11:11" x14ac:dyDescent="0.25">
      <c r="K421"/>
    </row>
    <row r="422" spans="11:11" x14ac:dyDescent="0.25">
      <c r="K422"/>
    </row>
    <row r="423" spans="11:11" x14ac:dyDescent="0.25">
      <c r="K423"/>
    </row>
    <row r="424" spans="11:11" x14ac:dyDescent="0.25">
      <c r="K424"/>
    </row>
    <row r="425" spans="11:11" x14ac:dyDescent="0.25">
      <c r="K425"/>
    </row>
    <row r="426" spans="11:11" x14ac:dyDescent="0.25">
      <c r="K426"/>
    </row>
    <row r="427" spans="11:11" x14ac:dyDescent="0.25">
      <c r="K427"/>
    </row>
    <row r="428" spans="11:11" x14ac:dyDescent="0.25">
      <c r="K428"/>
    </row>
    <row r="429" spans="11:11" x14ac:dyDescent="0.25">
      <c r="K429"/>
    </row>
    <row r="430" spans="11:11" x14ac:dyDescent="0.25">
      <c r="K430"/>
    </row>
    <row r="431" spans="11:11" x14ac:dyDescent="0.25">
      <c r="K431"/>
    </row>
    <row r="432" spans="11:11" x14ac:dyDescent="0.25">
      <c r="K432"/>
    </row>
    <row r="433" spans="11:11" x14ac:dyDescent="0.25">
      <c r="K433"/>
    </row>
    <row r="434" spans="11:11" x14ac:dyDescent="0.25">
      <c r="K434"/>
    </row>
    <row r="435" spans="11:11" x14ac:dyDescent="0.25">
      <c r="K435"/>
    </row>
    <row r="436" spans="11:11" x14ac:dyDescent="0.25">
      <c r="K436"/>
    </row>
    <row r="437" spans="11:11" x14ac:dyDescent="0.25">
      <c r="K437"/>
    </row>
    <row r="438" spans="11:11" x14ac:dyDescent="0.25">
      <c r="K438"/>
    </row>
    <row r="439" spans="11:11" x14ac:dyDescent="0.25">
      <c r="K439"/>
    </row>
    <row r="440" spans="11:11" x14ac:dyDescent="0.25">
      <c r="K440"/>
    </row>
    <row r="441" spans="11:11" x14ac:dyDescent="0.25">
      <c r="K441"/>
    </row>
    <row r="442" spans="11:11" x14ac:dyDescent="0.25">
      <c r="K442"/>
    </row>
    <row r="443" spans="11:11" x14ac:dyDescent="0.25">
      <c r="K443"/>
    </row>
    <row r="444" spans="11:11" x14ac:dyDescent="0.25">
      <c r="K444"/>
    </row>
    <row r="445" spans="11:11" x14ac:dyDescent="0.25">
      <c r="K445"/>
    </row>
    <row r="446" spans="11:11" x14ac:dyDescent="0.25">
      <c r="K446"/>
    </row>
    <row r="447" spans="11:11" x14ac:dyDescent="0.25">
      <c r="K447"/>
    </row>
    <row r="448" spans="11:11" x14ac:dyDescent="0.25">
      <c r="K448"/>
    </row>
    <row r="449" spans="11:11" x14ac:dyDescent="0.25">
      <c r="K449"/>
    </row>
    <row r="450" spans="11:11" x14ac:dyDescent="0.25">
      <c r="K450"/>
    </row>
    <row r="451" spans="11:11" x14ac:dyDescent="0.25">
      <c r="K451"/>
    </row>
    <row r="452" spans="11:11" x14ac:dyDescent="0.25">
      <c r="K452"/>
    </row>
    <row r="453" spans="11:11" x14ac:dyDescent="0.25">
      <c r="K453"/>
    </row>
    <row r="454" spans="11:11" x14ac:dyDescent="0.25">
      <c r="K454"/>
    </row>
    <row r="455" spans="11:11" x14ac:dyDescent="0.25">
      <c r="K455"/>
    </row>
    <row r="456" spans="11:11" x14ac:dyDescent="0.25">
      <c r="K456"/>
    </row>
    <row r="457" spans="11:11" x14ac:dyDescent="0.25">
      <c r="K457"/>
    </row>
    <row r="458" spans="11:11" x14ac:dyDescent="0.25">
      <c r="K458"/>
    </row>
    <row r="459" spans="11:11" x14ac:dyDescent="0.25">
      <c r="K459"/>
    </row>
    <row r="460" spans="11:11" x14ac:dyDescent="0.25">
      <c r="K460"/>
    </row>
    <row r="461" spans="11:11" x14ac:dyDescent="0.25">
      <c r="K461"/>
    </row>
    <row r="462" spans="11:11" x14ac:dyDescent="0.25">
      <c r="K462"/>
    </row>
    <row r="463" spans="11:11" x14ac:dyDescent="0.25">
      <c r="K463"/>
    </row>
    <row r="464" spans="11:11" x14ac:dyDescent="0.25">
      <c r="K464"/>
    </row>
    <row r="465" spans="11:11" x14ac:dyDescent="0.25">
      <c r="K465"/>
    </row>
    <row r="466" spans="11:11" x14ac:dyDescent="0.25">
      <c r="K466"/>
    </row>
  </sheetData>
  <conditionalFormatting sqref="G4:G120">
    <cfRule type="cellIs" dxfId="2" priority="1" stopIfTrue="1" operator="notEqual">
      <formula>$B4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286A-A0E4-44FF-AF77-8CF7A8A0D0FC}">
  <dimension ref="A1:M142"/>
  <sheetViews>
    <sheetView workbookViewId="0">
      <selection activeCell="G15" sqref="G15"/>
    </sheetView>
  </sheetViews>
  <sheetFormatPr defaultRowHeight="15" x14ac:dyDescent="0.25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</cols>
  <sheetData>
    <row r="1" spans="1:13" ht="15.75" x14ac:dyDescent="0.25">
      <c r="E1" s="2" t="s">
        <v>18</v>
      </c>
    </row>
    <row r="2" spans="1:13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3" t="s">
        <v>7</v>
      </c>
      <c r="K2" s="4" t="s">
        <v>8</v>
      </c>
      <c r="L2" s="4" t="s">
        <v>9</v>
      </c>
      <c r="M2" s="4" t="s">
        <v>10</v>
      </c>
    </row>
    <row r="3" spans="1:13" x14ac:dyDescent="0.25">
      <c r="A3" s="7">
        <v>119</v>
      </c>
      <c r="B3" t="str">
        <f>VLOOKUP(C3,'[1]Team Listing'!$A$1:$R$250,3)</f>
        <v>A</v>
      </c>
      <c r="C3" s="5">
        <v>1</v>
      </c>
      <c r="D3" t="str">
        <f>VLOOKUP(C3,'[1]Team Listing'!$A$1:$R$250,2)</f>
        <v>Burnett Bushpigs</v>
      </c>
      <c r="E3" s="1" t="s">
        <v>5</v>
      </c>
      <c r="F3" s="1">
        <f t="shared" ref="F3:F66" si="0">A3</f>
        <v>119</v>
      </c>
      <c r="G3" t="str">
        <f>VLOOKUP(H3,'[1]Team Listing'!$A$1:$R$250,3)</f>
        <v>A</v>
      </c>
      <c r="H3" s="5">
        <v>2</v>
      </c>
      <c r="I3" t="str">
        <f>VLOOKUP(H3,'[1]Team Listing'!$A$1:$R$250,2)</f>
        <v>Herbert River Cricket</v>
      </c>
      <c r="J3" s="6">
        <v>12</v>
      </c>
      <c r="K3" t="s">
        <v>15</v>
      </c>
      <c r="L3" t="str">
        <f>VLOOKUP(J3,'[1]Field List'!$A$2:$D$102,2,0)</f>
        <v>Mosman Park Junior Cricket</v>
      </c>
      <c r="M3" t="str">
        <f>VLOOKUP(J3,'[1]Field List'!$A$2:$D$102,4,0)</f>
        <v>George Pemble  Oval</v>
      </c>
    </row>
    <row r="4" spans="1:13" x14ac:dyDescent="0.25">
      <c r="A4" s="7">
        <v>120</v>
      </c>
      <c r="B4" t="str">
        <f>VLOOKUP(C4,'[1]Team Listing'!$A$1:$R$250,3)</f>
        <v>A</v>
      </c>
      <c r="C4" s="5">
        <v>3</v>
      </c>
      <c r="D4" t="str">
        <f>VLOOKUP(C4,'[1]Team Listing'!$A$1:$R$250,2)</f>
        <v>Malcheks CC</v>
      </c>
      <c r="E4" s="1" t="s">
        <v>5</v>
      </c>
      <c r="F4" s="1">
        <f t="shared" si="0"/>
        <v>120</v>
      </c>
      <c r="G4" t="str">
        <f>VLOOKUP(H4,'[1]Team Listing'!$A$1:$R$250,3)</f>
        <v>A</v>
      </c>
      <c r="H4" s="5">
        <v>4</v>
      </c>
      <c r="I4" t="str">
        <f>VLOOKUP(H4,'[1]Team Listing'!$A$1:$R$250,2)</f>
        <v>Reldas Homegrown XI</v>
      </c>
      <c r="J4" s="6">
        <v>48</v>
      </c>
      <c r="K4" t="s">
        <v>16</v>
      </c>
      <c r="L4" t="str">
        <f>VLOOKUP(J4,'[1]Field List'!$A$2:$D$102,2,0)</f>
        <v>Goldfield Sporting Complex</v>
      </c>
      <c r="M4" t="str">
        <f>VLOOKUP(J4,'[1]Field List'!$A$2:$D$102,4,0)</f>
        <v>Main Turf Wicket</v>
      </c>
    </row>
    <row r="5" spans="1:13" x14ac:dyDescent="0.25">
      <c r="A5" s="7">
        <v>121</v>
      </c>
      <c r="B5" t="str">
        <f>VLOOKUP(C5,'[1]Team Listing'!$A$1:$R$250,3)</f>
        <v>A</v>
      </c>
      <c r="C5" s="5">
        <v>1</v>
      </c>
      <c r="D5" t="str">
        <f>VLOOKUP(C5,'[1]Team Listing'!$A$1:$R$250,2)</f>
        <v>Burnett Bushpigs</v>
      </c>
      <c r="E5" s="1" t="s">
        <v>5</v>
      </c>
      <c r="F5" s="1">
        <f>A5</f>
        <v>121</v>
      </c>
      <c r="G5" t="str">
        <f>VLOOKUP(H5,'[1]Team Listing'!$A$1:$R$250,3)</f>
        <v>A</v>
      </c>
      <c r="H5" s="5">
        <v>3</v>
      </c>
      <c r="I5" t="str">
        <f>VLOOKUP(H5,'[1]Team Listing'!$A$1:$R$250,2)</f>
        <v>Malcheks CC</v>
      </c>
      <c r="J5" s="6">
        <v>12</v>
      </c>
      <c r="K5" s="8" t="s">
        <v>17</v>
      </c>
      <c r="L5" t="str">
        <f>VLOOKUP(J5,'[1]Field List'!$A$2:$D$102,2,0)</f>
        <v>Mosman Park Junior Cricket</v>
      </c>
      <c r="M5" t="str">
        <f>VLOOKUP(J5,'[1]Field List'!$A$2:$D$102,4,0)</f>
        <v>George Pemble  Oval</v>
      </c>
    </row>
    <row r="6" spans="1:13" x14ac:dyDescent="0.25">
      <c r="A6" s="7">
        <v>122</v>
      </c>
      <c r="B6" t="str">
        <f>VLOOKUP(C6,'[1]Team Listing'!$A$1:$R$250,3)</f>
        <v>A</v>
      </c>
      <c r="C6" s="5">
        <v>2</v>
      </c>
      <c r="D6" t="str">
        <f>VLOOKUP(C6,'[1]Team Listing'!$A$1:$R$250,2)</f>
        <v>Herbert River Cricket</v>
      </c>
      <c r="E6" s="1" t="s">
        <v>5</v>
      </c>
      <c r="F6" s="1">
        <f>A6</f>
        <v>122</v>
      </c>
      <c r="G6" t="str">
        <f>VLOOKUP(H6,'[1]Team Listing'!$A$1:$R$250,3)</f>
        <v>A</v>
      </c>
      <c r="H6" s="5">
        <v>4</v>
      </c>
      <c r="I6" t="str">
        <f>VLOOKUP(H6,'[1]Team Listing'!$A$1:$R$250,2)</f>
        <v>Reldas Homegrown XI</v>
      </c>
      <c r="J6" s="6">
        <v>48</v>
      </c>
      <c r="K6" s="8" t="s">
        <v>17</v>
      </c>
      <c r="L6" t="str">
        <f>VLOOKUP(J6,'[1]Field List'!$A$2:$D$102,2,0)</f>
        <v>Goldfield Sporting Complex</v>
      </c>
      <c r="M6" t="str">
        <f>VLOOKUP(J6,'[1]Field List'!$A$2:$D$102,4,0)</f>
        <v>Main Turf Wicket</v>
      </c>
    </row>
    <row r="7" spans="1:13" x14ac:dyDescent="0.25">
      <c r="A7" s="7">
        <v>123</v>
      </c>
      <c r="B7" t="str">
        <f>VLOOKUP(C7,'[1]Team Listing'!$A$1:$R$250,3)</f>
        <v>B1</v>
      </c>
      <c r="C7" s="5">
        <v>21</v>
      </c>
      <c r="D7" t="str">
        <f>VLOOKUP(C7,'[1]Team Listing'!$A$1:$R$250,2)</f>
        <v>Swingers XI</v>
      </c>
      <c r="E7" s="1" t="s">
        <v>5</v>
      </c>
      <c r="F7" s="1">
        <f>A7</f>
        <v>123</v>
      </c>
      <c r="G7" t="str">
        <f>VLOOKUP(H7,'[1]Team Listing'!$A$1:$R$250,3)</f>
        <v>B1</v>
      </c>
      <c r="H7" s="5">
        <v>230</v>
      </c>
      <c r="I7" t="str">
        <f>VLOOKUP(H7,'[1]Team Listing'!$A$1:$R$250,2)</f>
        <v>Mossman Googlies</v>
      </c>
      <c r="J7" s="6">
        <v>53</v>
      </c>
      <c r="K7"/>
      <c r="L7" t="str">
        <f>VLOOKUP(J7,'[1]Field List'!$A$2:$D$102,2,0)</f>
        <v>Josh Road</v>
      </c>
      <c r="M7" t="str">
        <f>VLOOKUP(J7,'[1]Field List'!$A$2:$D$102,4,0)</f>
        <v>Josh Rd off Back Creek Road</v>
      </c>
    </row>
    <row r="8" spans="1:13" x14ac:dyDescent="0.25">
      <c r="A8" s="7">
        <v>124</v>
      </c>
      <c r="B8" t="str">
        <f>VLOOKUP(C8,'[1]Team Listing'!$A$1:$R$250,3)</f>
        <v>B1</v>
      </c>
      <c r="C8" s="5">
        <v>11</v>
      </c>
      <c r="D8" t="str">
        <f>VLOOKUP(C8,'[1]Team Listing'!$A$1:$R$250,2)</f>
        <v>Jim's XI</v>
      </c>
      <c r="E8" s="1" t="s">
        <v>5</v>
      </c>
      <c r="F8" s="1">
        <f>A8</f>
        <v>124</v>
      </c>
      <c r="G8" t="str">
        <f>VLOOKUP(H8,'[1]Team Listing'!$A$1:$R$250,3)</f>
        <v>B1</v>
      </c>
      <c r="H8" s="5">
        <v>13</v>
      </c>
      <c r="I8" t="str">
        <f>VLOOKUP(H8,'[1]Team Listing'!$A$1:$R$250,2)</f>
        <v>Mountain Men Green</v>
      </c>
      <c r="J8" s="6">
        <v>16</v>
      </c>
      <c r="K8"/>
      <c r="L8" t="str">
        <f>VLOOKUP(J8,'[1]Field List'!$A$2:$D$102,2,0)</f>
        <v>Mosman  Park Junior Cricket</v>
      </c>
      <c r="M8" t="str">
        <f>VLOOKUP(J8,'[1]Field List'!$A$2:$D$102,4,0)</f>
        <v>Third turf wicket</v>
      </c>
    </row>
    <row r="9" spans="1:13" x14ac:dyDescent="0.25">
      <c r="A9" s="7">
        <v>125</v>
      </c>
      <c r="B9" t="str">
        <f>VLOOKUP(C9,'[1]Team Listing'!$A$1:$R$250,3)</f>
        <v>B1</v>
      </c>
      <c r="C9" s="5">
        <v>8</v>
      </c>
      <c r="D9" t="str">
        <f>VLOOKUP(C9,'[1]Team Listing'!$A$1:$R$250,2)</f>
        <v>Corfield</v>
      </c>
      <c r="E9" s="1" t="s">
        <v>5</v>
      </c>
      <c r="F9" s="1">
        <f t="shared" si="0"/>
        <v>125</v>
      </c>
      <c r="G9" t="str">
        <f>VLOOKUP(H9,'[1]Team Listing'!$A$1:$R$250,3)</f>
        <v>B1</v>
      </c>
      <c r="H9" s="5">
        <v>23</v>
      </c>
      <c r="I9" t="str">
        <f>VLOOKUP(H9,'[1]Team Listing'!$A$1:$R$250,2)</f>
        <v>Wanderers Cricket Club</v>
      </c>
      <c r="J9" s="6">
        <v>6</v>
      </c>
      <c r="K9"/>
      <c r="L9" t="str">
        <f>VLOOKUP(J9,'[1]Field List'!$A$2:$D$102,2,0)</f>
        <v>All Souls &amp; St Gabriels School</v>
      </c>
      <c r="M9" t="str">
        <f>VLOOKUP(J9,'[1]Field List'!$A$2:$D$102,4,0)</f>
        <v>O'Keefe  Oval -Grandstand</v>
      </c>
    </row>
    <row r="10" spans="1:13" x14ac:dyDescent="0.25">
      <c r="A10" s="7">
        <v>126</v>
      </c>
      <c r="B10" t="str">
        <f>VLOOKUP(C10,'[1]Team Listing'!$A$1:$R$250,3)</f>
        <v>B1</v>
      </c>
      <c r="C10" s="5">
        <v>7</v>
      </c>
      <c r="D10" t="str">
        <f>VLOOKUP(C10,'[1]Team Listing'!$A$1:$R$250,2)</f>
        <v>Coen Heroes</v>
      </c>
      <c r="E10" s="1" t="s">
        <v>5</v>
      </c>
      <c r="F10" s="1">
        <f t="shared" si="0"/>
        <v>126</v>
      </c>
      <c r="G10" t="str">
        <f>VLOOKUP(H10,'[1]Team Listing'!$A$1:$R$250,3)</f>
        <v>B1</v>
      </c>
      <c r="H10" s="5">
        <v>5</v>
      </c>
      <c r="I10" t="str">
        <f>VLOOKUP(H10,'[1]Team Listing'!$A$1:$R$250,2)</f>
        <v>Backers XI</v>
      </c>
      <c r="J10" s="6">
        <v>7</v>
      </c>
      <c r="K10"/>
      <c r="L10" t="str">
        <f>VLOOKUP(J10,'[1]Field List'!$A$2:$D$102,2,0)</f>
        <v>All Souls &amp; St Gabriels School</v>
      </c>
      <c r="M10" t="str">
        <f>VLOOKUP(J10,'[1]Field List'!$A$2:$D$102,4,0)</f>
        <v>Mills Oval</v>
      </c>
    </row>
    <row r="11" spans="1:13" x14ac:dyDescent="0.25">
      <c r="A11" s="7">
        <v>127</v>
      </c>
      <c r="B11" t="str">
        <f>VLOOKUP(C11,'[1]Team Listing'!$A$1:$R$250,3)</f>
        <v>B1</v>
      </c>
      <c r="C11" s="5">
        <v>17</v>
      </c>
      <c r="D11" t="str">
        <f>VLOOKUP(C11,'[1]Team Listing'!$A$1:$R$250,2)</f>
        <v>Scott Minto XI</v>
      </c>
      <c r="E11" s="1" t="s">
        <v>5</v>
      </c>
      <c r="F11" s="1">
        <f t="shared" si="0"/>
        <v>127</v>
      </c>
      <c r="G11" t="str">
        <f>VLOOKUP(H11,'[1]Team Listing'!$A$1:$R$250,3)</f>
        <v>B1</v>
      </c>
      <c r="H11" s="5">
        <v>20</v>
      </c>
      <c r="I11" t="str">
        <f>VLOOKUP(H11,'[1]Team Listing'!$A$1:$R$250,2)</f>
        <v>Sugar Daddies</v>
      </c>
      <c r="J11" s="6">
        <v>55</v>
      </c>
      <c r="K11"/>
      <c r="L11" t="str">
        <f>VLOOKUP(J11,'[1]Field List'!$A$2:$D$102,2,0)</f>
        <v>Millchester State School</v>
      </c>
      <c r="M11" t="str">
        <f>VLOOKUP(J11,'[1]Field List'!$A$2:$D$102,4,0)</f>
        <v>Millchester State School</v>
      </c>
    </row>
    <row r="12" spans="1:13" x14ac:dyDescent="0.25">
      <c r="A12" s="7">
        <v>128</v>
      </c>
      <c r="B12" t="str">
        <f>VLOOKUP(C12,'[1]Team Listing'!$A$1:$R$250,3)</f>
        <v>B1</v>
      </c>
      <c r="C12" s="5">
        <v>10</v>
      </c>
      <c r="D12" t="str">
        <f>VLOOKUP(C12,'[1]Team Listing'!$A$1:$R$250,2)</f>
        <v>Herbert River Cricket</v>
      </c>
      <c r="E12" s="1" t="s">
        <v>5</v>
      </c>
      <c r="F12" s="1">
        <f t="shared" si="0"/>
        <v>128</v>
      </c>
      <c r="G12" t="str">
        <f>VLOOKUP(H12,'[1]Team Listing'!$A$1:$R$250,3)</f>
        <v>B1</v>
      </c>
      <c r="H12" s="5">
        <v>19</v>
      </c>
      <c r="I12" t="str">
        <f>VLOOKUP(H12,'[1]Team Listing'!$A$1:$R$250,2)</f>
        <v>Simpson Desert Alpine Ski Team</v>
      </c>
      <c r="J12" s="6">
        <v>2</v>
      </c>
      <c r="K12"/>
      <c r="L12" t="str">
        <f>VLOOKUP(J12,'[1]Field List'!$A$2:$D$102,2,0)</f>
        <v>Mount Carmel Campus</v>
      </c>
      <c r="M12" t="str">
        <f>VLOOKUP(J12,'[1]Field List'!$A$2:$D$102,4,0)</f>
        <v>Hemponstall Oval</v>
      </c>
    </row>
    <row r="13" spans="1:13" x14ac:dyDescent="0.25">
      <c r="A13" s="7">
        <v>129</v>
      </c>
      <c r="B13" t="str">
        <f>VLOOKUP(C13,'[1]Team Listing'!$A$1:$R$250,3)</f>
        <v>B1</v>
      </c>
      <c r="C13" s="5">
        <v>18</v>
      </c>
      <c r="D13" t="str">
        <f>VLOOKUP(C13,'[1]Team Listing'!$A$1:$R$250,2)</f>
        <v>Seriously Pist</v>
      </c>
      <c r="E13" s="1" t="s">
        <v>5</v>
      </c>
      <c r="F13" s="1">
        <f t="shared" si="0"/>
        <v>129</v>
      </c>
      <c r="G13" t="str">
        <f>VLOOKUP(H13,'[1]Team Listing'!$A$1:$R$250,3)</f>
        <v>B1</v>
      </c>
      <c r="H13" s="5">
        <v>12</v>
      </c>
      <c r="I13" t="str">
        <f>VLOOKUP(H13,'[1]Team Listing'!$A$1:$R$250,2)</f>
        <v>Mountain Men Gold</v>
      </c>
      <c r="J13" s="6">
        <v>8</v>
      </c>
      <c r="K13"/>
      <c r="L13" t="str">
        <f>VLOOKUP(J13,'[1]Field List'!$A$2:$D$102,2,0)</f>
        <v>All Souls &amp; St Gabriels School</v>
      </c>
      <c r="M13" t="str">
        <f>VLOOKUP(J13,'[1]Field List'!$A$2:$D$102,4,0)</f>
        <v>Burry  Oval</v>
      </c>
    </row>
    <row r="14" spans="1:13" x14ac:dyDescent="0.25">
      <c r="A14" s="7">
        <v>130</v>
      </c>
      <c r="B14" t="str">
        <f>VLOOKUP(C14,'[1]Team Listing'!$A$1:$R$250,3)</f>
        <v>B1</v>
      </c>
      <c r="C14" s="5">
        <v>22</v>
      </c>
      <c r="D14" t="str">
        <f>VLOOKUP(C14,'[1]Team Listing'!$A$1:$R$250,2)</f>
        <v>Townsville Half Carton</v>
      </c>
      <c r="E14" s="1" t="s">
        <v>5</v>
      </c>
      <c r="F14" s="1">
        <f t="shared" si="0"/>
        <v>130</v>
      </c>
      <c r="G14" t="str">
        <f>VLOOKUP(H14,'[1]Team Listing'!$A$1:$R$250,3)</f>
        <v>B1</v>
      </c>
      <c r="H14" s="5">
        <v>15</v>
      </c>
      <c r="I14" t="str">
        <f>VLOOKUP(H14,'[1]Team Listing'!$A$1:$R$250,2)</f>
        <v>Pacey's Wests</v>
      </c>
      <c r="J14" s="6">
        <v>26</v>
      </c>
      <c r="K14"/>
      <c r="L14" t="str">
        <f>VLOOKUP(J14,'[1]Field List'!$A$2:$D$102,2,0)</f>
        <v>Charters Towers Airport Reserve</v>
      </c>
      <c r="M14" t="str">
        <f>VLOOKUP(J14,'[1]Field List'!$A$2:$D$102,4,0)</f>
        <v>First on RHS as driving in</v>
      </c>
    </row>
    <row r="15" spans="1:13" x14ac:dyDescent="0.25">
      <c r="A15" s="7">
        <v>131</v>
      </c>
      <c r="B15" t="str">
        <f>VLOOKUP(C15,'[1]Team Listing'!$A$1:$R$250,3)</f>
        <v>B1</v>
      </c>
      <c r="C15" s="5">
        <v>9</v>
      </c>
      <c r="D15" t="str">
        <f>VLOOKUP(C15,'[1]Team Listing'!$A$1:$R$250,2)</f>
        <v>Ewan</v>
      </c>
      <c r="E15" s="1" t="s">
        <v>5</v>
      </c>
      <c r="F15" s="1">
        <f t="shared" si="0"/>
        <v>131</v>
      </c>
      <c r="G15" t="str">
        <f>VLOOKUP(H15,'[1]Team Listing'!$A$1:$R$250,3)</f>
        <v>B1</v>
      </c>
      <c r="H15" s="5">
        <v>16</v>
      </c>
      <c r="I15" t="str">
        <f>VLOOKUP(H15,'[1]Team Listing'!$A$1:$R$250,2)</f>
        <v>Parks Hockey Cricket Club</v>
      </c>
      <c r="J15" s="6">
        <v>13</v>
      </c>
      <c r="K15"/>
      <c r="L15" t="str">
        <f>VLOOKUP(J15,'[1]Field List'!$A$2:$D$102,2,0)</f>
        <v>Mosman Park Junior Cricket</v>
      </c>
      <c r="M15" t="str">
        <f>VLOOKUP(J15,'[1]Field List'!$A$2:$D$102,4,0)</f>
        <v>Keith Marxsen Oval.</v>
      </c>
    </row>
    <row r="16" spans="1:13" x14ac:dyDescent="0.25">
      <c r="A16" s="7">
        <v>132</v>
      </c>
      <c r="B16" t="str">
        <f>VLOOKUP(C16,'[1]Team Listing'!$A$1:$R$250,3)</f>
        <v>B1</v>
      </c>
      <c r="C16" s="5">
        <v>14</v>
      </c>
      <c r="D16" t="str">
        <f>VLOOKUP(C16,'[1]Team Listing'!$A$1:$R$250,2)</f>
        <v>Norstate Nymphos</v>
      </c>
      <c r="E16" s="1" t="s">
        <v>5</v>
      </c>
      <c r="F16" s="1">
        <f t="shared" si="0"/>
        <v>132</v>
      </c>
      <c r="G16" t="str">
        <f>VLOOKUP(H16,'[1]Team Listing'!$A$1:$R$250,3)</f>
        <v>B1</v>
      </c>
      <c r="H16" s="5">
        <v>6</v>
      </c>
      <c r="I16" t="str">
        <f>VLOOKUP(H16,'[1]Team Listing'!$A$1:$R$250,2)</f>
        <v>Cavaliers</v>
      </c>
      <c r="J16" s="6">
        <v>27</v>
      </c>
      <c r="K16"/>
      <c r="L16" t="str">
        <f>VLOOKUP(J16,'[1]Field List'!$A$2:$D$102,2,0)</f>
        <v>Charters Towers Airport Reserve</v>
      </c>
      <c r="M16" t="str">
        <f>VLOOKUP(J16,'[1]Field List'!$A$2:$D$102,4,0)</f>
        <v>Second on right as driving in</v>
      </c>
    </row>
    <row r="17" spans="1:13" x14ac:dyDescent="0.25">
      <c r="A17" s="7">
        <v>133</v>
      </c>
      <c r="B17" t="str">
        <f>VLOOKUP(C17,'[1]Team Listing'!$A$1:$R$250,3)</f>
        <v>B2</v>
      </c>
      <c r="C17" s="5">
        <v>123</v>
      </c>
      <c r="D17" t="str">
        <f>VLOOKUP(C17,'[1]Team Listing'!$A$1:$R$250,2)</f>
        <v>Victoria Mill</v>
      </c>
      <c r="E17" s="1" t="s">
        <v>5</v>
      </c>
      <c r="F17" s="1">
        <f t="shared" si="0"/>
        <v>133</v>
      </c>
      <c r="G17" t="str">
        <f>VLOOKUP(H17,'[1]Team Listing'!$A$1:$R$250,3)</f>
        <v>B2</v>
      </c>
      <c r="H17" s="5">
        <v>52</v>
      </c>
      <c r="I17" t="str">
        <f>VLOOKUP(H17,'[1]Team Listing'!$A$1:$R$250,2)</f>
        <v>Coen Heros</v>
      </c>
      <c r="J17" s="6">
        <v>10</v>
      </c>
      <c r="K17" t="s">
        <v>16</v>
      </c>
      <c r="L17" t="str">
        <f>VLOOKUP(J17,'[1]Field List'!$A$2:$D$102,2,0)</f>
        <v>All Souls &amp; St Gabriels School</v>
      </c>
      <c r="M17" t="str">
        <f>VLOOKUP(J17,'[1]Field List'!$A$2:$D$102,4,0)</f>
        <v>Burns Oval   across- road</v>
      </c>
    </row>
    <row r="18" spans="1:13" x14ac:dyDescent="0.25">
      <c r="A18" s="7">
        <v>134</v>
      </c>
      <c r="B18" t="str">
        <f>VLOOKUP(C18,'[1]Team Listing'!$A$1:$R$250,3)</f>
        <v>B2</v>
      </c>
      <c r="C18" s="5">
        <v>136</v>
      </c>
      <c r="D18" t="str">
        <f>VLOOKUP(C18,'[1]Team Listing'!$A$1:$R$250,2)</f>
        <v>Yogi's Eleven</v>
      </c>
      <c r="E18" s="1" t="s">
        <v>5</v>
      </c>
      <c r="F18" s="1">
        <f t="shared" si="0"/>
        <v>134</v>
      </c>
      <c r="G18" t="str">
        <f>VLOOKUP(H18,'[1]Team Listing'!$A$1:$R$250,3)</f>
        <v>B2</v>
      </c>
      <c r="H18" s="5">
        <v>95</v>
      </c>
      <c r="I18" t="str">
        <f>VLOOKUP(H18,'[1]Team Listing'!$A$1:$R$250,2)</f>
        <v>Nudeballers</v>
      </c>
      <c r="J18" s="6">
        <v>45</v>
      </c>
      <c r="K18" t="s">
        <v>16</v>
      </c>
      <c r="L18" t="str">
        <f>VLOOKUP(J18,'[1]Field List'!$A$2:$D$102,2,0)</f>
        <v>Charters Towers Airport Reserve</v>
      </c>
      <c r="M18" t="str">
        <f>VLOOKUP(J18,'[1]Field List'!$A$2:$D$102,4,0)</f>
        <v>Closest field to Trade Centre</v>
      </c>
    </row>
    <row r="19" spans="1:13" x14ac:dyDescent="0.25">
      <c r="A19" s="7">
        <v>135</v>
      </c>
      <c r="B19" t="str">
        <f>VLOOKUP(C19,'[1]Team Listing'!$A$1:$R$250,3)</f>
        <v>B2</v>
      </c>
      <c r="C19" s="5">
        <v>54</v>
      </c>
      <c r="D19" t="str">
        <f>VLOOKUP(C19,'[1]Team Listing'!$A$1:$R$250,2)</f>
        <v>Cunning Stumpz</v>
      </c>
      <c r="E19" s="1" t="s">
        <v>5</v>
      </c>
      <c r="F19" s="1">
        <f t="shared" si="0"/>
        <v>135</v>
      </c>
      <c r="G19" t="str">
        <f>VLOOKUP(H19,'[1]Team Listing'!$A$1:$R$250,3)</f>
        <v>B2</v>
      </c>
      <c r="H19" s="5">
        <v>77</v>
      </c>
      <c r="I19" t="str">
        <f>VLOOKUP(H19,'[1]Team Listing'!$A$1:$R$250,2)</f>
        <v>Here for the Beer</v>
      </c>
      <c r="J19" s="6">
        <v>50</v>
      </c>
      <c r="K19" t="s">
        <v>16</v>
      </c>
      <c r="L19" t="str">
        <f>VLOOKUP(J19,'[1]Field List'!$A$2:$D$102,2,0)</f>
        <v>Goldfield Sporting Complex</v>
      </c>
      <c r="M19" t="str">
        <f>VLOOKUP(J19,'[1]Field List'!$A$2:$D$102,4,0)</f>
        <v>2nd away from Athletic Club</v>
      </c>
    </row>
    <row r="20" spans="1:13" x14ac:dyDescent="0.25">
      <c r="A20" s="7">
        <v>136</v>
      </c>
      <c r="B20" t="str">
        <f>VLOOKUP(C20,'[1]Team Listing'!$A$1:$R$250,3)</f>
        <v>B2</v>
      </c>
      <c r="C20" s="5">
        <v>125</v>
      </c>
      <c r="D20" t="str">
        <f>VLOOKUP(C20,'[1]Team Listing'!$A$1:$R$250,2)</f>
        <v>Wannabie's</v>
      </c>
      <c r="E20" s="1" t="s">
        <v>5</v>
      </c>
      <c r="F20" s="1">
        <f t="shared" si="0"/>
        <v>136</v>
      </c>
      <c r="G20" t="str">
        <f>VLOOKUP(H20,'[1]Team Listing'!$A$1:$R$250,3)</f>
        <v>B2</v>
      </c>
      <c r="H20" s="5">
        <v>65</v>
      </c>
      <c r="I20" t="str">
        <f>VLOOKUP(H20,'[1]Team Listing'!$A$1:$R$250,2)</f>
        <v>Fruit Pies</v>
      </c>
      <c r="J20" s="6">
        <v>75</v>
      </c>
      <c r="K20" t="s">
        <v>16</v>
      </c>
      <c r="L20" t="str">
        <f>VLOOKUP(J20,'[1]Field List'!$A$2:$D$102,2,0)</f>
        <v xml:space="preserve">Brokevale       </v>
      </c>
      <c r="M20" t="str">
        <f>VLOOKUP(J20,'[1]Field List'!$A$2:$D$102,4,0)</f>
        <v>3.8 km Milchester Road Queenslander Road</v>
      </c>
    </row>
    <row r="21" spans="1:13" x14ac:dyDescent="0.25">
      <c r="A21" s="7">
        <v>137</v>
      </c>
      <c r="B21" t="str">
        <f>VLOOKUP(C21,'[1]Team Listing'!$A$1:$R$250,3)</f>
        <v>B2</v>
      </c>
      <c r="C21" s="5">
        <v>103</v>
      </c>
      <c r="D21" t="str">
        <f>VLOOKUP(C21,'[1]Team Listing'!$A$1:$R$250,2)</f>
        <v>Sharks</v>
      </c>
      <c r="E21" s="1" t="s">
        <v>5</v>
      </c>
      <c r="F21" s="1">
        <f t="shared" si="0"/>
        <v>137</v>
      </c>
      <c r="G21" t="str">
        <f>VLOOKUP(H21,'[1]Team Listing'!$A$1:$R$250,3)</f>
        <v>B2</v>
      </c>
      <c r="H21" s="5">
        <v>46</v>
      </c>
      <c r="I21" t="str">
        <f>VLOOKUP(H21,'[1]Team Listing'!$A$1:$R$250,2)</f>
        <v>Butler Park Bandits</v>
      </c>
      <c r="J21" s="6">
        <v>56</v>
      </c>
      <c r="K21" t="s">
        <v>16</v>
      </c>
      <c r="L21" t="str">
        <f>VLOOKUP(J21,'[1]Field List'!$A$2:$D$102,2,0)</f>
        <v>Eventide</v>
      </c>
      <c r="M21" t="str">
        <f>VLOOKUP(J21,'[1]Field List'!$A$2:$D$102,4,0)</f>
        <v>Eventide</v>
      </c>
    </row>
    <row r="22" spans="1:13" x14ac:dyDescent="0.25">
      <c r="A22" s="7">
        <v>138</v>
      </c>
      <c r="B22" t="str">
        <f>VLOOKUP(C22,'[1]Team Listing'!$A$1:$R$250,3)</f>
        <v>B2</v>
      </c>
      <c r="C22" s="5">
        <v>131</v>
      </c>
      <c r="D22" t="str">
        <f>VLOOKUP(C22,'[1]Team Listing'!$A$1:$R$250,2)</f>
        <v>Western Star Pickets 1</v>
      </c>
      <c r="E22" s="1" t="s">
        <v>5</v>
      </c>
      <c r="F22" s="1">
        <f t="shared" si="0"/>
        <v>138</v>
      </c>
      <c r="G22" t="str">
        <f>VLOOKUP(H22,'[1]Team Listing'!$A$1:$R$250,3)</f>
        <v>B2</v>
      </c>
      <c r="H22" s="5">
        <v>82</v>
      </c>
      <c r="I22" t="str">
        <f>VLOOKUP(H22,'[1]Team Listing'!$A$1:$R$250,2)</f>
        <v>Jungle Patrol 2</v>
      </c>
      <c r="J22" s="6">
        <v>19</v>
      </c>
      <c r="K22" t="s">
        <v>16</v>
      </c>
      <c r="L22" t="str">
        <f>VLOOKUP(J22,'[1]Field List'!$A$2:$D$102,2,0)</f>
        <v>Blackheath &amp; Thornburgh College</v>
      </c>
      <c r="M22" t="str">
        <f>VLOOKUP(J22,'[1]Field List'!$A$2:$D$102,4,0)</f>
        <v>Waverley Field</v>
      </c>
    </row>
    <row r="23" spans="1:13" x14ac:dyDescent="0.25">
      <c r="A23" s="7">
        <v>139</v>
      </c>
      <c r="B23" t="str">
        <f>VLOOKUP(C23,'[1]Team Listing'!$A$1:$R$250,3)</f>
        <v>B2</v>
      </c>
      <c r="C23" s="5">
        <v>100</v>
      </c>
      <c r="D23" t="str">
        <f>VLOOKUP(C23,'[1]Team Listing'!$A$1:$R$250,2)</f>
        <v>Popatop XI</v>
      </c>
      <c r="E23" s="1" t="s">
        <v>5</v>
      </c>
      <c r="F23" s="1">
        <f t="shared" si="0"/>
        <v>139</v>
      </c>
      <c r="G23" t="str">
        <f>VLOOKUP(H23,'[1]Team Listing'!$A$1:$R$250,3)</f>
        <v>B2</v>
      </c>
      <c r="H23" s="5">
        <v>102</v>
      </c>
      <c r="I23" t="str">
        <f>VLOOKUP(H23,'[1]Team Listing'!$A$1:$R$250,2)</f>
        <v>Shaggers XI</v>
      </c>
      <c r="J23" s="6">
        <v>70</v>
      </c>
      <c r="K23" t="s">
        <v>16</v>
      </c>
      <c r="L23" t="str">
        <f>VLOOKUP(J23,'[1]Field List'!$A$2:$D$102,2,0)</f>
        <v>Popatop Plains</v>
      </c>
      <c r="M23" t="str">
        <f>VLOOKUP(J23,'[1]Field List'!$A$2:$D$102,4,0)</f>
        <v xml:space="preserve"> 3 km  on Woodchopper Road</v>
      </c>
    </row>
    <row r="24" spans="1:13" x14ac:dyDescent="0.25">
      <c r="A24" s="7">
        <v>140</v>
      </c>
      <c r="B24" t="str">
        <f>VLOOKUP(C24,'[1]Team Listing'!$A$1:$R$250,3)</f>
        <v>B2</v>
      </c>
      <c r="C24" s="5">
        <v>229</v>
      </c>
      <c r="D24" t="str">
        <f>VLOOKUP(C24,'[1]Team Listing'!$A$1:$R$250,2)</f>
        <v>Wreck Em XI</v>
      </c>
      <c r="E24" s="1" t="s">
        <v>5</v>
      </c>
      <c r="F24" s="1">
        <f t="shared" si="0"/>
        <v>140</v>
      </c>
      <c r="G24" t="str">
        <f>VLOOKUP(H24,'[1]Team Listing'!$A$1:$R$250,3)</f>
        <v>B2</v>
      </c>
      <c r="H24" s="5">
        <v>28</v>
      </c>
      <c r="I24" t="str">
        <f>VLOOKUP(H24,'[1]Team Listing'!$A$1:$R$250,2)</f>
        <v>Barbwire</v>
      </c>
      <c r="J24" s="6">
        <v>63</v>
      </c>
      <c r="K24" t="s">
        <v>16</v>
      </c>
      <c r="L24" t="str">
        <f>VLOOKUP(J24,'[1]Field List'!$A$2:$D$102,2,0)</f>
        <v>Wreck Em XI Home Field</v>
      </c>
      <c r="M24" t="str">
        <f>VLOOKUP(J24,'[1]Field List'!$A$2:$D$102,4,0)</f>
        <v>Coffison's Block</v>
      </c>
    </row>
    <row r="25" spans="1:13" x14ac:dyDescent="0.25">
      <c r="A25" s="7">
        <v>141</v>
      </c>
      <c r="B25" t="str">
        <f>VLOOKUP(C25,'[1]Team Listing'!$A$1:$R$250,3)</f>
        <v>B2</v>
      </c>
      <c r="C25" s="5">
        <v>48</v>
      </c>
      <c r="D25" t="str">
        <f>VLOOKUP(C25,'[1]Team Listing'!$A$1:$R$250,2)</f>
        <v>Casualties</v>
      </c>
      <c r="E25" s="1" t="s">
        <v>5</v>
      </c>
      <c r="F25" s="1">
        <f t="shared" si="0"/>
        <v>141</v>
      </c>
      <c r="G25" t="str">
        <f>VLOOKUP(H25,'[1]Team Listing'!$A$1:$R$250,3)</f>
        <v>B2</v>
      </c>
      <c r="H25" s="5">
        <v>44</v>
      </c>
      <c r="I25" t="str">
        <f>VLOOKUP(H25,'[1]Team Listing'!$A$1:$R$250,2)</f>
        <v>Bumbo's XI</v>
      </c>
      <c r="J25" s="6">
        <v>74</v>
      </c>
      <c r="K25" t="s">
        <v>16</v>
      </c>
      <c r="L25" t="str">
        <f>VLOOKUP(J25,'[1]Field List'!$A$2:$D$102,2,0)</f>
        <v>Urdera  Road</v>
      </c>
      <c r="M25" t="str">
        <f>VLOOKUP(J25,'[1]Field List'!$A$2:$D$102,4,0)</f>
        <v>3.2 km Urdera  Road on Lynd H/Way 5km</v>
      </c>
    </row>
    <row r="26" spans="1:13" x14ac:dyDescent="0.25">
      <c r="A26" s="7">
        <v>142</v>
      </c>
      <c r="B26" t="str">
        <f>VLOOKUP(C26,'[1]Team Listing'!$A$1:$R$250,3)</f>
        <v>B2</v>
      </c>
      <c r="C26" s="5">
        <v>79</v>
      </c>
      <c r="D26" t="str">
        <f>VLOOKUP(C26,'[1]Team Listing'!$A$1:$R$250,2)</f>
        <v>Hornets Old Boys</v>
      </c>
      <c r="E26" s="1" t="s">
        <v>5</v>
      </c>
      <c r="F26" s="1">
        <f t="shared" si="0"/>
        <v>142</v>
      </c>
      <c r="G26" t="str">
        <f>VLOOKUP(H26,'[1]Team Listing'!$A$1:$R$250,3)</f>
        <v>B2</v>
      </c>
      <c r="H26" s="5">
        <v>108</v>
      </c>
      <c r="I26" t="str">
        <f>VLOOKUP(H26,'[1]Team Listing'!$A$1:$R$250,2)</f>
        <v>Swinging Outside Yah Crease</v>
      </c>
      <c r="J26" s="6">
        <v>49</v>
      </c>
      <c r="K26" t="s">
        <v>16</v>
      </c>
      <c r="L26" t="str">
        <f>VLOOKUP(J26,'[1]Field List'!$A$2:$D$102,2,0)</f>
        <v>Goldfield Sporting Complex</v>
      </c>
      <c r="M26" t="str">
        <f>VLOOKUP(J26,'[1]Field List'!$A$2:$D$102,4,0)</f>
        <v>Closest to Athletic Club</v>
      </c>
    </row>
    <row r="27" spans="1:13" x14ac:dyDescent="0.25">
      <c r="A27" s="7">
        <v>143</v>
      </c>
      <c r="B27" t="str">
        <f>VLOOKUP(C27,'[1]Team Listing'!$A$1:$R$250,3)</f>
        <v>B2</v>
      </c>
      <c r="C27" s="5">
        <v>73</v>
      </c>
      <c r="D27" t="str">
        <f>VLOOKUP(C27,'[1]Team Listing'!$A$1:$R$250,2)</f>
        <v>Grandstanders</v>
      </c>
      <c r="E27" s="1" t="s">
        <v>5</v>
      </c>
      <c r="F27" s="1">
        <f t="shared" si="0"/>
        <v>143</v>
      </c>
      <c r="G27" t="str">
        <f>VLOOKUP(H27,'[1]Team Listing'!$A$1:$R$250,3)</f>
        <v>B2</v>
      </c>
      <c r="H27" s="5">
        <v>134</v>
      </c>
      <c r="I27" t="str">
        <f>VLOOKUP(H27,'[1]Team Listing'!$A$1:$R$250,2)</f>
        <v>XXXX Floor Beers</v>
      </c>
      <c r="J27" s="6">
        <v>8</v>
      </c>
      <c r="K27" t="s">
        <v>16</v>
      </c>
      <c r="L27" t="str">
        <f>VLOOKUP(J27,'[1]Field List'!$A$2:$D$102,2,0)</f>
        <v>All Souls &amp; St Gabriels School</v>
      </c>
      <c r="M27" t="str">
        <f>VLOOKUP(J27,'[1]Field List'!$A$2:$D$102,4,0)</f>
        <v>Burry  Oval</v>
      </c>
    </row>
    <row r="28" spans="1:13" x14ac:dyDescent="0.25">
      <c r="A28" s="7">
        <v>144</v>
      </c>
      <c r="B28" t="str">
        <f>VLOOKUP(C28,'[1]Team Listing'!$A$1:$R$250,3)</f>
        <v>B2</v>
      </c>
      <c r="C28" s="5">
        <v>110</v>
      </c>
      <c r="D28" t="str">
        <f>VLOOKUP(C28,'[1]Team Listing'!$A$1:$R$250,2)</f>
        <v>The Bam-Boozlers</v>
      </c>
      <c r="E28" s="1" t="s">
        <v>5</v>
      </c>
      <c r="F28" s="1">
        <f t="shared" si="0"/>
        <v>144</v>
      </c>
      <c r="G28" t="str">
        <f>VLOOKUP(H28,'[1]Team Listing'!$A$1:$R$250,3)</f>
        <v>B2</v>
      </c>
      <c r="H28" s="5">
        <v>104</v>
      </c>
      <c r="I28" t="str">
        <f>VLOOKUP(H28,'[1]Team Listing'!$A$1:$R$250,2)</f>
        <v>Smackedaround</v>
      </c>
      <c r="J28" s="6">
        <v>54</v>
      </c>
      <c r="K28" t="s">
        <v>16</v>
      </c>
      <c r="L28" t="str">
        <f>VLOOKUP(J28,'[1]Field List'!$A$2:$D$102,2,0)</f>
        <v>Drink-A-Stubbie Downs</v>
      </c>
      <c r="M28" t="str">
        <f>VLOOKUP(J28,'[1]Field List'!$A$2:$D$102,4,0)</f>
        <v>7.5km on Weir Road</v>
      </c>
    </row>
    <row r="29" spans="1:13" x14ac:dyDescent="0.25">
      <c r="A29" s="7">
        <v>145</v>
      </c>
      <c r="B29" t="str">
        <f>VLOOKUP(C29,'[1]Team Listing'!$A$1:$R$250,3)</f>
        <v>B2</v>
      </c>
      <c r="C29" s="5">
        <v>135</v>
      </c>
      <c r="D29" t="str">
        <f>VLOOKUP(C29,'[1]Team Listing'!$A$1:$R$250,2)</f>
        <v>Yabulu</v>
      </c>
      <c r="E29" s="1" t="s">
        <v>5</v>
      </c>
      <c r="F29" s="1">
        <f t="shared" si="0"/>
        <v>145</v>
      </c>
      <c r="G29" t="str">
        <f>VLOOKUP(H29,'[1]Team Listing'!$A$1:$R$250,3)</f>
        <v>B2</v>
      </c>
      <c r="H29" s="5">
        <v>224</v>
      </c>
      <c r="I29" t="str">
        <f>VLOOKUP(H29,'[1]Team Listing'!$A$1:$R$250,2)</f>
        <v>Bourke's Balls Deep</v>
      </c>
      <c r="J29" s="6">
        <v>21</v>
      </c>
      <c r="K29" t="s">
        <v>16</v>
      </c>
      <c r="L29" t="str">
        <f>VLOOKUP(J29,'[1]Field List'!$A$2:$D$102,2,0)</f>
        <v xml:space="preserve">Charters Towers Golf Club </v>
      </c>
      <c r="M29" t="str">
        <f>VLOOKUP(J29,'[1]Field List'!$A$2:$D$102,4,0)</f>
        <v xml:space="preserve">Closest to Clubhouse </v>
      </c>
    </row>
    <row r="30" spans="1:13" x14ac:dyDescent="0.25">
      <c r="A30" s="7">
        <v>146</v>
      </c>
      <c r="B30" t="str">
        <f>VLOOKUP(C30,'[1]Team Listing'!$A$1:$R$250,3)</f>
        <v>B2</v>
      </c>
      <c r="C30" s="5">
        <v>101</v>
      </c>
      <c r="D30" t="str">
        <f>VLOOKUP(C30,'[1]Team Listing'!$A$1:$R$250,2)</f>
        <v>Salisbury Boys Collective</v>
      </c>
      <c r="E30" s="1" t="s">
        <v>5</v>
      </c>
      <c r="F30" s="1">
        <f t="shared" si="0"/>
        <v>146</v>
      </c>
      <c r="G30" t="str">
        <f>VLOOKUP(H30,'[1]Team Listing'!$A$1:$R$250,3)</f>
        <v>B2</v>
      </c>
      <c r="H30" s="5">
        <v>119</v>
      </c>
      <c r="I30" t="str">
        <f>VLOOKUP(H30,'[1]Team Listing'!$A$1:$R$250,2)</f>
        <v>Treasury Cricket Club</v>
      </c>
      <c r="J30" s="6">
        <v>68</v>
      </c>
      <c r="K30" t="s">
        <v>16</v>
      </c>
      <c r="L30" t="str">
        <f>VLOOKUP(J30,'[1]Field List'!$A$2:$D$102,2,0)</f>
        <v>Sellheim</v>
      </c>
      <c r="M30" t="str">
        <f>VLOOKUP(J30,'[1]Field List'!$A$2:$D$102,4,0)</f>
        <v xml:space="preserve">Ben Carrs  Field                      </v>
      </c>
    </row>
    <row r="31" spans="1:13" x14ac:dyDescent="0.25">
      <c r="A31" s="7">
        <v>147</v>
      </c>
      <c r="B31" t="str">
        <f>VLOOKUP(C31,'[1]Team Listing'!$A$1:$R$250,3)</f>
        <v>B2</v>
      </c>
      <c r="C31" s="5">
        <v>128</v>
      </c>
      <c r="D31" t="str">
        <f>VLOOKUP(C31,'[1]Team Listing'!$A$1:$R$250,2)</f>
        <v>Weekend Wariyas</v>
      </c>
      <c r="E31" s="1" t="s">
        <v>5</v>
      </c>
      <c r="F31" s="1">
        <f t="shared" si="0"/>
        <v>147</v>
      </c>
      <c r="G31" t="str">
        <f>VLOOKUP(H31,'[1]Team Listing'!$A$1:$R$250,3)</f>
        <v>B2</v>
      </c>
      <c r="H31" s="5">
        <v>106</v>
      </c>
      <c r="I31" t="str">
        <f>VLOOKUP(H31,'[1]Team Listing'!$A$1:$R$250,2)</f>
        <v>Sugar Daddies</v>
      </c>
      <c r="J31" s="6">
        <v>29</v>
      </c>
      <c r="K31" t="s">
        <v>16</v>
      </c>
      <c r="L31" t="str">
        <f>VLOOKUP(J31,'[1]Field List'!$A$2:$D$102,2,0)</f>
        <v>Charters Towers Airport Reserve</v>
      </c>
      <c r="M31" t="str">
        <f>VLOOKUP(J31,'[1]Field List'!$A$2:$D$102,4,0)</f>
        <v>Opposite Depot</v>
      </c>
    </row>
    <row r="32" spans="1:13" x14ac:dyDescent="0.25">
      <c r="A32" s="7">
        <v>148</v>
      </c>
      <c r="B32" t="str">
        <f>VLOOKUP(C32,'[1]Team Listing'!$A$1:$R$250,3)</f>
        <v>B2</v>
      </c>
      <c r="C32" s="5">
        <v>27</v>
      </c>
      <c r="D32" t="str">
        <f>VLOOKUP(C32,'[1]Team Listing'!$A$1:$R$250,2)</f>
        <v>Ballz Hangin</v>
      </c>
      <c r="E32" s="1" t="s">
        <v>5</v>
      </c>
      <c r="F32" s="1">
        <f t="shared" si="0"/>
        <v>148</v>
      </c>
      <c r="G32" t="str">
        <f>VLOOKUP(H32,'[1]Team Listing'!$A$1:$R$250,3)</f>
        <v>B2</v>
      </c>
      <c r="H32" s="5">
        <v>133</v>
      </c>
      <c r="I32" t="str">
        <f>VLOOKUP(H32,'[1]Team Listing'!$A$1:$R$250,2)</f>
        <v>Wristy Strokes</v>
      </c>
      <c r="J32" s="6">
        <v>77</v>
      </c>
      <c r="K32" t="s">
        <v>16</v>
      </c>
      <c r="L32" t="str">
        <f>VLOOKUP(J32,'[1]Field List'!$A$2:$D$102,2,0)</f>
        <v>A Leonardi</v>
      </c>
      <c r="M32" t="str">
        <f>VLOOKUP(J32,'[1]Field List'!$A$2:$D$102,4,0)</f>
        <v>30 Torsview Road of Woodchopper Road</v>
      </c>
    </row>
    <row r="33" spans="1:13" x14ac:dyDescent="0.25">
      <c r="A33" s="7">
        <v>149</v>
      </c>
      <c r="B33" t="str">
        <f>VLOOKUP(C33,'[1]Team Listing'!$A$1:$R$250,3)</f>
        <v>B2</v>
      </c>
      <c r="C33" s="5">
        <v>62</v>
      </c>
      <c r="D33" t="str">
        <f>VLOOKUP(C33,'[1]Team Listing'!$A$1:$R$250,2)</f>
        <v>Far Canal</v>
      </c>
      <c r="E33" s="1" t="s">
        <v>5</v>
      </c>
      <c r="F33" s="1">
        <f t="shared" si="0"/>
        <v>149</v>
      </c>
      <c r="G33" t="str">
        <f>VLOOKUP(H33,'[1]Team Listing'!$A$1:$R$250,3)</f>
        <v>B2</v>
      </c>
      <c r="H33" s="5">
        <v>30</v>
      </c>
      <c r="I33" t="str">
        <f>VLOOKUP(H33,'[1]Team Listing'!$A$1:$R$250,2)</f>
        <v>Bauhinia Beer Belly's</v>
      </c>
      <c r="J33" s="6">
        <v>22</v>
      </c>
      <c r="K33" t="s">
        <v>16</v>
      </c>
      <c r="L33" t="str">
        <f>VLOOKUP(J33,'[1]Field List'!$A$2:$D$102,2,0)</f>
        <v>Charters Towers Golf Club</v>
      </c>
      <c r="M33" t="str">
        <f>VLOOKUP(J33,'[1]Field List'!$A$2:$D$102,4,0)</f>
        <v xml:space="preserve">2nd from Clubhouse                      </v>
      </c>
    </row>
    <row r="34" spans="1:13" x14ac:dyDescent="0.25">
      <c r="A34" s="7">
        <v>150</v>
      </c>
      <c r="B34" t="str">
        <f>VLOOKUP(C34,'[1]Team Listing'!$A$1:$R$250,3)</f>
        <v>B2</v>
      </c>
      <c r="C34" s="5">
        <v>53</v>
      </c>
      <c r="D34" t="str">
        <f>VLOOKUP(C34,'[1]Team Listing'!$A$1:$R$250,2)</f>
        <v>Crakacan</v>
      </c>
      <c r="E34" s="1" t="s">
        <v>5</v>
      </c>
      <c r="F34" s="1">
        <f t="shared" si="0"/>
        <v>150</v>
      </c>
      <c r="G34" t="str">
        <f>VLOOKUP(H34,'[1]Team Listing'!$A$1:$R$250,3)</f>
        <v>B2</v>
      </c>
      <c r="H34" s="5">
        <v>124</v>
      </c>
      <c r="I34" t="str">
        <f>VLOOKUP(H34,'[1]Team Listing'!$A$1:$R$250,2)</f>
        <v>Wanderers Cricket Club</v>
      </c>
      <c r="J34" s="6">
        <v>11</v>
      </c>
      <c r="K34" t="s">
        <v>16</v>
      </c>
      <c r="L34" t="str">
        <f>VLOOKUP(J34,'[1]Field List'!$A$2:$D$102,2,0)</f>
        <v>Mossman Park Junior Cricket</v>
      </c>
      <c r="M34" t="str">
        <f>VLOOKUP(J34,'[1]Field List'!$A$2:$D$102,4,0)</f>
        <v>Field between Nets and Natal Downs Rd</v>
      </c>
    </row>
    <row r="35" spans="1:13" x14ac:dyDescent="0.25">
      <c r="A35" s="7">
        <v>151</v>
      </c>
      <c r="B35" t="str">
        <f>VLOOKUP(C35,'[1]Team Listing'!$A$1:$R$250,3)</f>
        <v>B2</v>
      </c>
      <c r="C35" s="5">
        <v>71</v>
      </c>
      <c r="D35" t="str">
        <f>VLOOKUP(C35,'[1]Team Listing'!$A$1:$R$250,2)</f>
        <v>Gone Fishin'</v>
      </c>
      <c r="E35" s="1" t="s">
        <v>5</v>
      </c>
      <c r="F35" s="1">
        <f t="shared" si="0"/>
        <v>151</v>
      </c>
      <c r="G35" t="str">
        <f>VLOOKUP(H35,'[1]Team Listing'!$A$1:$R$250,3)</f>
        <v>B2</v>
      </c>
      <c r="H35" s="5">
        <v>40</v>
      </c>
      <c r="I35" t="str">
        <f>VLOOKUP(H35,'[1]Team Listing'!$A$1:$R$250,2)</f>
        <v>Brigalow Gigalows</v>
      </c>
      <c r="J35" s="6">
        <v>18</v>
      </c>
      <c r="K35" t="s">
        <v>16</v>
      </c>
      <c r="L35" t="str">
        <f>VLOOKUP(J35,'[1]Field List'!$A$2:$D$102,2,0)</f>
        <v>Mafeking Road</v>
      </c>
      <c r="M35" t="str">
        <f>VLOOKUP(J35,'[1]Field List'!$A$2:$D$102,4,0)</f>
        <v>4 km Milchester Road</v>
      </c>
    </row>
    <row r="36" spans="1:13" x14ac:dyDescent="0.25">
      <c r="A36" s="7">
        <v>152</v>
      </c>
      <c r="B36" t="str">
        <f>VLOOKUP(C36,'[1]Team Listing'!$A$1:$R$250,3)</f>
        <v>B2</v>
      </c>
      <c r="C36" s="5">
        <v>90</v>
      </c>
      <c r="D36" t="str">
        <f>VLOOKUP(C36,'[1]Team Listing'!$A$1:$R$250,2)</f>
        <v>Mingela</v>
      </c>
      <c r="E36" s="1" t="s">
        <v>5</v>
      </c>
      <c r="F36" s="1">
        <f t="shared" si="0"/>
        <v>152</v>
      </c>
      <c r="G36" t="str">
        <f>VLOOKUP(H36,'[1]Team Listing'!$A$1:$R$250,3)</f>
        <v>B2</v>
      </c>
      <c r="H36" s="5">
        <v>76</v>
      </c>
      <c r="I36" t="str">
        <f>VLOOKUP(H36,'[1]Team Listing'!$A$1:$R$250,2)</f>
        <v>Grog Monsters</v>
      </c>
      <c r="J36" s="6">
        <v>20</v>
      </c>
      <c r="K36" t="s">
        <v>16</v>
      </c>
      <c r="L36" t="str">
        <f>VLOOKUP(J36,'[1]Field List'!$A$2:$D$102,2,0)</f>
        <v>Richmond Hill State School</v>
      </c>
      <c r="M36" t="str">
        <f>VLOOKUP(J36,'[1]Field List'!$A$2:$D$102,4,0)</f>
        <v>Richmond Hill School</v>
      </c>
    </row>
    <row r="37" spans="1:13" x14ac:dyDescent="0.25">
      <c r="A37" s="7">
        <v>153</v>
      </c>
      <c r="B37" t="str">
        <f>VLOOKUP(C37,'[1]Team Listing'!$A$1:$R$250,3)</f>
        <v>B2</v>
      </c>
      <c r="C37" s="5">
        <v>97</v>
      </c>
      <c r="D37" t="str">
        <f>VLOOKUP(C37,'[1]Team Listing'!$A$1:$R$250,2)</f>
        <v>Piston Broke XI</v>
      </c>
      <c r="E37" s="1" t="s">
        <v>5</v>
      </c>
      <c r="F37" s="1">
        <f t="shared" si="0"/>
        <v>153</v>
      </c>
      <c r="G37" t="str">
        <f>VLOOKUP(H37,'[1]Team Listing'!$A$1:$R$250,3)</f>
        <v>B2</v>
      </c>
      <c r="H37" s="5">
        <v>89</v>
      </c>
      <c r="I37" t="str">
        <f>VLOOKUP(H37,'[1]Team Listing'!$A$1:$R$250,2)</f>
        <v>Milk Run</v>
      </c>
      <c r="J37" s="6">
        <v>9</v>
      </c>
      <c r="K37" s="8" t="s">
        <v>16</v>
      </c>
      <c r="L37" t="str">
        <f>VLOOKUP(J37,'[1]Field List'!$A$2:$D$102,2,0)</f>
        <v>The B.C.G.</v>
      </c>
      <c r="M37" t="str">
        <f>VLOOKUP(J37,'[1]Field List'!$A$2:$D$102,4,0)</f>
        <v>349 Old Dalrymple Road</v>
      </c>
    </row>
    <row r="38" spans="1:13" x14ac:dyDescent="0.25">
      <c r="A38" s="7">
        <v>154</v>
      </c>
      <c r="B38" t="str">
        <f>VLOOKUP(C38,'[1]Team Listing'!$A$1:$R$250,3)</f>
        <v>B2</v>
      </c>
      <c r="C38" s="5">
        <v>34</v>
      </c>
      <c r="D38" t="str">
        <f>VLOOKUP(C38,'[1]Team Listing'!$A$1:$R$250,2)</f>
        <v>Big Mick's Finns XI</v>
      </c>
      <c r="E38" s="1" t="s">
        <v>5</v>
      </c>
      <c r="F38" s="1">
        <f t="shared" si="0"/>
        <v>154</v>
      </c>
      <c r="G38" t="str">
        <f>VLOOKUP(H38,'[1]Team Listing'!$A$1:$R$250,3)</f>
        <v>B2</v>
      </c>
      <c r="H38" s="5">
        <v>51</v>
      </c>
      <c r="I38" t="str">
        <f>VLOOKUP(H38,'[1]Team Listing'!$A$1:$R$250,2)</f>
        <v>Chuckers &amp; Sloggers</v>
      </c>
      <c r="J38" s="6">
        <v>46</v>
      </c>
      <c r="K38" s="8" t="s">
        <v>16</v>
      </c>
      <c r="L38" t="str">
        <f>VLOOKUP(J38,'[1]Field List'!$A$2:$D$102,2,0)</f>
        <v>21 Grisinger Road</v>
      </c>
      <c r="M38" t="str">
        <f>VLOOKUP(J38,'[1]Field List'!$A$2:$D$102,4,0)</f>
        <v>Off Lynd Highway</v>
      </c>
    </row>
    <row r="39" spans="1:13" x14ac:dyDescent="0.25">
      <c r="A39" s="7">
        <v>155</v>
      </c>
      <c r="B39" t="str">
        <f>VLOOKUP(C39,'[1]Team Listing'!$A$1:$R$250,3)</f>
        <v>B2</v>
      </c>
      <c r="C39" s="5">
        <v>67</v>
      </c>
      <c r="D39" t="str">
        <f>VLOOKUP(C39,'[1]Team Listing'!$A$1:$R$250,2)</f>
        <v>Garbutt Magpies</v>
      </c>
      <c r="E39" s="1" t="s">
        <v>5</v>
      </c>
      <c r="F39" s="1">
        <f t="shared" si="0"/>
        <v>155</v>
      </c>
      <c r="G39" t="str">
        <f>VLOOKUP(H39,'[1]Team Listing'!$A$1:$R$250,3)</f>
        <v>B2</v>
      </c>
      <c r="H39" s="5">
        <v>47</v>
      </c>
      <c r="I39" t="str">
        <f>VLOOKUP(H39,'[1]Team Listing'!$A$1:$R$250,2)</f>
        <v>Canefield Slashers</v>
      </c>
      <c r="J39" s="6">
        <v>47</v>
      </c>
      <c r="K39" s="8" t="s">
        <v>16</v>
      </c>
      <c r="L39" t="str">
        <f>VLOOKUP(J39,'[1]Field List'!$A$2:$D$102,2,0)</f>
        <v>Goldfield Sporting Complex</v>
      </c>
      <c r="M39" t="str">
        <f>VLOOKUP(J39,'[1]Field List'!$A$2:$D$102,4,0)</f>
        <v>Second turf wicket</v>
      </c>
    </row>
    <row r="40" spans="1:13" x14ac:dyDescent="0.25">
      <c r="A40" s="7">
        <v>156</v>
      </c>
      <c r="B40" t="str">
        <f>VLOOKUP(C40,'[1]Team Listing'!$A$1:$R$250,3)</f>
        <v>B2</v>
      </c>
      <c r="C40" s="5">
        <v>32</v>
      </c>
      <c r="D40" t="str">
        <f>VLOOKUP(C40,'[1]Team Listing'!$A$1:$R$250,2)</f>
        <v>Beerabong XI</v>
      </c>
      <c r="E40" s="1" t="s">
        <v>5</v>
      </c>
      <c r="F40" s="1">
        <f t="shared" si="0"/>
        <v>156</v>
      </c>
      <c r="G40" t="str">
        <f>VLOOKUP(H40,'[1]Team Listing'!$A$1:$R$250,3)</f>
        <v>B2</v>
      </c>
      <c r="H40" s="5">
        <v>225</v>
      </c>
      <c r="I40" t="str">
        <f>VLOOKUP(H40,'[1]Team Listing'!$A$1:$R$250,2)</f>
        <v>Sticky Wickets</v>
      </c>
      <c r="J40" s="6">
        <v>72</v>
      </c>
      <c r="K40" s="8" t="s">
        <v>16</v>
      </c>
      <c r="L40" t="str">
        <f>VLOOKUP(J40,'[1]Field List'!$A$2:$D$102,2,0)</f>
        <v>V.B. PARK</v>
      </c>
      <c r="M40" t="str">
        <f>VLOOKUP(J40,'[1]Field List'!$A$2:$D$102,4,0)</f>
        <v>Acaciavale Road</v>
      </c>
    </row>
    <row r="41" spans="1:13" x14ac:dyDescent="0.25">
      <c r="A41" s="7">
        <v>157</v>
      </c>
      <c r="B41" t="str">
        <f>VLOOKUP(C41,'[1]Team Listing'!$A$1:$R$250,3)</f>
        <v>B2</v>
      </c>
      <c r="C41" s="5">
        <v>96</v>
      </c>
      <c r="D41" t="str">
        <f>VLOOKUP(C41,'[1]Team Listing'!$A$1:$R$250,2)</f>
        <v>Pentland</v>
      </c>
      <c r="E41" s="1" t="s">
        <v>5</v>
      </c>
      <c r="F41" s="1">
        <f t="shared" si="0"/>
        <v>157</v>
      </c>
      <c r="G41" t="str">
        <f>VLOOKUP(H41,'[1]Team Listing'!$A$1:$R$250,3)</f>
        <v>B2</v>
      </c>
      <c r="H41" s="5">
        <v>75</v>
      </c>
      <c r="I41" t="str">
        <f>VLOOKUP(H41,'[1]Team Listing'!$A$1:$R$250,2)</f>
        <v>Grazed Anatomy</v>
      </c>
      <c r="J41" s="6">
        <v>17</v>
      </c>
      <c r="K41" s="8" t="s">
        <v>16</v>
      </c>
      <c r="L41" t="str">
        <f>VLOOKUP(J41,'[1]Field List'!$A$2:$D$102,2,0)</f>
        <v>Mosman Park Junior Cricket</v>
      </c>
      <c r="M41" t="str">
        <f>VLOOKUP(J41,'[1]Field List'!$A$2:$D$102,4,0)</f>
        <v>Far Turf Wicket</v>
      </c>
    </row>
    <row r="42" spans="1:13" x14ac:dyDescent="0.25">
      <c r="A42" s="7">
        <v>158</v>
      </c>
      <c r="B42" t="str">
        <f>VLOOKUP(C42,'[1]Team Listing'!$A$1:$R$250,3)</f>
        <v>B2</v>
      </c>
      <c r="C42" s="5">
        <v>98</v>
      </c>
      <c r="D42" t="str">
        <f>VLOOKUP(C42,'[1]Team Listing'!$A$1:$R$250,2)</f>
        <v>Poked United</v>
      </c>
      <c r="E42" s="1" t="s">
        <v>5</v>
      </c>
      <c r="F42" s="1">
        <f t="shared" si="0"/>
        <v>158</v>
      </c>
      <c r="G42" t="str">
        <f>VLOOKUP(H42,'[1]Team Listing'!$A$1:$R$250,3)</f>
        <v>B2</v>
      </c>
      <c r="H42" s="5">
        <v>130</v>
      </c>
      <c r="I42" t="str">
        <f>VLOOKUP(H42,'[1]Team Listing'!$A$1:$R$250,2)</f>
        <v>West Indigies</v>
      </c>
      <c r="J42" s="6">
        <v>42</v>
      </c>
      <c r="K42" s="8" t="s">
        <v>16</v>
      </c>
      <c r="L42" t="str">
        <f>VLOOKUP(J42,'[1]Field List'!$A$2:$D$102,2,0)</f>
        <v>Charters Towers Airport Reserve</v>
      </c>
      <c r="M42">
        <f>VLOOKUP(J42,'[1]Field List'!$A$2:$D$102,4,0)</f>
        <v>0</v>
      </c>
    </row>
    <row r="43" spans="1:13" x14ac:dyDescent="0.25">
      <c r="A43" s="7">
        <v>159</v>
      </c>
      <c r="B43" t="str">
        <f>VLOOKUP(C43,'[1]Team Listing'!$A$1:$R$250,3)</f>
        <v>B2</v>
      </c>
      <c r="C43" s="5">
        <v>59</v>
      </c>
      <c r="D43" t="str">
        <f>VLOOKUP(C43,'[1]Team Listing'!$A$1:$R$250,2)</f>
        <v>Ducken Useless</v>
      </c>
      <c r="E43" s="1" t="s">
        <v>5</v>
      </c>
      <c r="F43" s="1">
        <f t="shared" si="0"/>
        <v>159</v>
      </c>
      <c r="G43" t="str">
        <f>VLOOKUP(H43,'[1]Team Listing'!$A$1:$R$250,3)</f>
        <v>B2</v>
      </c>
      <c r="H43" s="5">
        <v>94</v>
      </c>
      <c r="I43" t="str">
        <f>VLOOKUP(H43,'[1]Team Listing'!$A$1:$R$250,2)</f>
        <v>Norths FATS</v>
      </c>
      <c r="J43" s="6">
        <v>43</v>
      </c>
      <c r="K43" s="8" t="s">
        <v>16</v>
      </c>
      <c r="L43" t="str">
        <f>VLOOKUP(J43,'[1]Field List'!$A$2:$D$102,2,0)</f>
        <v>Charters Towers Airport Reserve</v>
      </c>
      <c r="M43">
        <f>VLOOKUP(J43,'[1]Field List'!$A$2:$D$102,4,0)</f>
        <v>0</v>
      </c>
    </row>
    <row r="44" spans="1:13" x14ac:dyDescent="0.25">
      <c r="A44" s="7">
        <v>160</v>
      </c>
      <c r="B44" t="str">
        <f>VLOOKUP(C44,'[1]Team Listing'!$A$1:$R$250,3)</f>
        <v>B2</v>
      </c>
      <c r="C44" s="5">
        <v>86</v>
      </c>
      <c r="D44" t="str">
        <f>VLOOKUP(C44,'[1]Team Listing'!$A$1:$R$250,2)</f>
        <v>Mareeba Bandits</v>
      </c>
      <c r="E44" s="1" t="s">
        <v>5</v>
      </c>
      <c r="F44" s="1">
        <f t="shared" si="0"/>
        <v>160</v>
      </c>
      <c r="G44" t="str">
        <f>VLOOKUP(H44,'[1]Team Listing'!$A$1:$R$250,3)</f>
        <v>B2</v>
      </c>
      <c r="H44" s="5">
        <v>45</v>
      </c>
      <c r="I44" t="str">
        <f>VLOOKUP(H44,'[1]Team Listing'!$A$1:$R$250,2)</f>
        <v>Busted Liver Boys</v>
      </c>
      <c r="J44" s="6">
        <v>41</v>
      </c>
      <c r="K44" s="8" t="s">
        <v>16</v>
      </c>
      <c r="L44" t="str">
        <f>VLOOKUP(J44,'[1]Field List'!$A$2:$D$102,2,0)</f>
        <v>Charters Towers Airport Reserve</v>
      </c>
      <c r="M44">
        <f>VLOOKUP(J44,'[1]Field List'!$A$2:$D$102,4,0)</f>
        <v>0</v>
      </c>
    </row>
    <row r="45" spans="1:13" x14ac:dyDescent="0.25">
      <c r="A45" s="7">
        <v>161</v>
      </c>
      <c r="B45" t="str">
        <f>VLOOKUP(C45,'[1]Team Listing'!$A$1:$R$250,3)</f>
        <v>B2</v>
      </c>
      <c r="C45" s="5">
        <v>126</v>
      </c>
      <c r="D45" t="str">
        <f>VLOOKUP(C45,'[1]Team Listing'!$A$1:$R$250,2)</f>
        <v>Wattle Boys</v>
      </c>
      <c r="E45" s="1" t="s">
        <v>5</v>
      </c>
      <c r="F45" s="1">
        <f t="shared" si="0"/>
        <v>161</v>
      </c>
      <c r="G45" t="str">
        <f>VLOOKUP(H45,'[1]Team Listing'!$A$1:$R$250,3)</f>
        <v>B2</v>
      </c>
      <c r="H45" s="5">
        <v>69</v>
      </c>
      <c r="I45" t="str">
        <f>VLOOKUP(H45,'[1]Team Listing'!$A$1:$R$250,2)</f>
        <v>Georgetown Joes</v>
      </c>
      <c r="J45" s="6">
        <v>28</v>
      </c>
      <c r="K45" s="8" t="s">
        <v>16</v>
      </c>
      <c r="L45" t="str">
        <f>VLOOKUP(J45,'[1]Field List'!$A$2:$D$102,2,0)</f>
        <v>Charters Towers Airport Reserve</v>
      </c>
      <c r="M45" t="str">
        <f>VLOOKUP(J45,'[1]Field List'!$A$2:$D$102,4,0)</f>
        <v>Lou Laneyrie Oval</v>
      </c>
    </row>
    <row r="46" spans="1:13" x14ac:dyDescent="0.25">
      <c r="A46" s="7">
        <v>162</v>
      </c>
      <c r="B46" t="str">
        <f>VLOOKUP(C46,'[1]Team Listing'!$A$1:$R$250,3)</f>
        <v>B2</v>
      </c>
      <c r="C46" s="5">
        <v>55</v>
      </c>
      <c r="D46" t="str">
        <f>VLOOKUP(C46,'[1]Team Listing'!$A$1:$R$250,2)</f>
        <v>D.E.T.A. Wallabies</v>
      </c>
      <c r="E46" s="1" t="s">
        <v>5</v>
      </c>
      <c r="F46" s="1">
        <f t="shared" si="0"/>
        <v>162</v>
      </c>
      <c r="G46" t="str">
        <f>VLOOKUP(H46,'[1]Team Listing'!$A$1:$R$250,3)</f>
        <v>B2</v>
      </c>
      <c r="H46" s="5">
        <v>85</v>
      </c>
      <c r="I46" t="str">
        <f>VLOOKUP(H46,'[1]Team Listing'!$A$1:$R$250,2)</f>
        <v>Malcheks CC</v>
      </c>
      <c r="J46" s="6">
        <v>32</v>
      </c>
      <c r="K46" s="8" t="s">
        <v>16</v>
      </c>
      <c r="L46" t="str">
        <f>VLOOKUP(J46,'[1]Field List'!$A$2:$D$102,2,0)</f>
        <v>Charters Towers Airport Reserve</v>
      </c>
      <c r="M46">
        <f>VLOOKUP(J46,'[1]Field List'!$A$2:$D$102,4,0)</f>
        <v>0</v>
      </c>
    </row>
    <row r="47" spans="1:13" x14ac:dyDescent="0.25">
      <c r="A47" s="7">
        <v>163</v>
      </c>
      <c r="B47" t="str">
        <f>VLOOKUP(C47,'[1]Team Listing'!$A$1:$R$250,3)</f>
        <v>B2</v>
      </c>
      <c r="C47" s="5">
        <v>121</v>
      </c>
      <c r="D47" t="str">
        <f>VLOOKUP(C47,'[1]Team Listing'!$A$1:$R$250,2)</f>
        <v>U12's PCYC</v>
      </c>
      <c r="E47" s="1" t="s">
        <v>5</v>
      </c>
      <c r="F47" s="1">
        <f t="shared" si="0"/>
        <v>163</v>
      </c>
      <c r="G47" t="str">
        <f>VLOOKUP(H47,'[1]Team Listing'!$A$1:$R$250,3)</f>
        <v>B2</v>
      </c>
      <c r="H47" s="5">
        <v>129</v>
      </c>
      <c r="I47" t="str">
        <f>VLOOKUP(H47,'[1]Team Listing'!$A$1:$R$250,2)</f>
        <v>Weipa Crocs</v>
      </c>
      <c r="J47" s="6">
        <v>35</v>
      </c>
      <c r="K47" s="8" t="s">
        <v>16</v>
      </c>
      <c r="L47" t="str">
        <f>VLOOKUP(J47,'[1]Field List'!$A$2:$D$102,2,0)</f>
        <v>Charters Towers Airport Reserve</v>
      </c>
      <c r="M47">
        <f>VLOOKUP(J47,'[1]Field List'!$A$2:$D$102,4,0)</f>
        <v>0</v>
      </c>
    </row>
    <row r="48" spans="1:13" x14ac:dyDescent="0.25">
      <c r="A48" s="7">
        <v>164</v>
      </c>
      <c r="B48" t="str">
        <f>VLOOKUP(C48,'[1]Team Listing'!$A$1:$R$250,3)</f>
        <v>B2</v>
      </c>
      <c r="C48" s="5">
        <v>88</v>
      </c>
      <c r="D48" t="str">
        <f>VLOOKUP(C48,'[1]Team Listing'!$A$1:$R$250,2)</f>
        <v>Mendi's Mob</v>
      </c>
      <c r="E48" s="1" t="s">
        <v>5</v>
      </c>
      <c r="F48" s="1">
        <f t="shared" si="0"/>
        <v>164</v>
      </c>
      <c r="G48" t="str">
        <f>VLOOKUP(H48,'[1]Team Listing'!$A$1:$R$250,3)</f>
        <v>B2</v>
      </c>
      <c r="H48" s="5">
        <v>38</v>
      </c>
      <c r="I48" t="str">
        <f>VLOOKUP(H48,'[1]Team Listing'!$A$1:$R$250,2)</f>
        <v>Bloody Huge XI</v>
      </c>
      <c r="J48" s="6">
        <v>44</v>
      </c>
      <c r="K48" s="8" t="s">
        <v>16</v>
      </c>
      <c r="L48" t="str">
        <f>VLOOKUP(J48,'[1]Field List'!$A$2:$D$102,2,0)</f>
        <v>Charters Towers Airport Reserve</v>
      </c>
      <c r="M48">
        <f>VLOOKUP(J48,'[1]Field List'!$A$2:$D$102,4,0)</f>
        <v>0</v>
      </c>
    </row>
    <row r="49" spans="1:13" x14ac:dyDescent="0.25">
      <c r="A49" s="7">
        <v>165</v>
      </c>
      <c r="B49" t="str">
        <f>VLOOKUP(C49,'[1]Team Listing'!$A$1:$R$250,3)</f>
        <v>B2</v>
      </c>
      <c r="C49" s="5">
        <v>137</v>
      </c>
      <c r="D49" t="str">
        <f>VLOOKUP(C49,'[1]Team Listing'!$A$1:$R$250,2)</f>
        <v>Youngy's XI</v>
      </c>
      <c r="E49" s="1" t="s">
        <v>5</v>
      </c>
      <c r="F49" s="1">
        <f t="shared" si="0"/>
        <v>165</v>
      </c>
      <c r="G49" t="str">
        <f>VLOOKUP(H49,'[1]Team Listing'!$A$1:$R$250,3)</f>
        <v>B2</v>
      </c>
      <c r="H49" s="5">
        <v>25</v>
      </c>
      <c r="I49" t="str">
        <f>VLOOKUP(H49,'[1]Team Listing'!$A$1:$R$250,2)</f>
        <v>Allan's XI</v>
      </c>
      <c r="J49" s="6">
        <v>15</v>
      </c>
      <c r="K49" s="8" t="s">
        <v>16</v>
      </c>
      <c r="L49" t="str">
        <f>VLOOKUP(J49,'[1]Field List'!$A$2:$D$102,2,0)</f>
        <v>Mosman Park Junior Cricket</v>
      </c>
      <c r="M49" t="str">
        <f>VLOOKUP(J49,'[1]Field List'!$A$2:$D$102,4,0)</f>
        <v>Top field towards Mt Leyshon Road</v>
      </c>
    </row>
    <row r="50" spans="1:13" x14ac:dyDescent="0.25">
      <c r="A50" s="7">
        <v>166</v>
      </c>
      <c r="B50" t="str">
        <f>VLOOKUP(C50,'[1]Team Listing'!$A$1:$R$250,3)</f>
        <v>B2</v>
      </c>
      <c r="C50" s="5">
        <v>61</v>
      </c>
      <c r="D50" t="str">
        <f>VLOOKUP(C50,'[1]Team Listing'!$A$1:$R$250,2)</f>
        <v>Expendaballs</v>
      </c>
      <c r="E50" s="1" t="s">
        <v>5</v>
      </c>
      <c r="F50" s="1">
        <f t="shared" si="0"/>
        <v>166</v>
      </c>
      <c r="G50" t="str">
        <f>VLOOKUP(H50,'[1]Team Listing'!$A$1:$R$250,3)</f>
        <v>B2</v>
      </c>
      <c r="H50" s="5">
        <v>26</v>
      </c>
      <c r="I50" t="str">
        <f>VLOOKUP(H50,'[1]Team Listing'!$A$1:$R$250,2)</f>
        <v>Balfes Creek Boozers</v>
      </c>
      <c r="J50" s="6">
        <v>34</v>
      </c>
      <c r="K50" s="8" t="s">
        <v>16</v>
      </c>
      <c r="L50" t="str">
        <f>VLOOKUP(J50,'[1]Field List'!$A$2:$D$102,2,0)</f>
        <v>Charters Towers Airport Reserve</v>
      </c>
      <c r="M50">
        <f>VLOOKUP(J50,'[1]Field List'!$A$2:$D$102,4,0)</f>
        <v>0</v>
      </c>
    </row>
    <row r="51" spans="1:13" x14ac:dyDescent="0.25">
      <c r="A51" s="7">
        <v>167</v>
      </c>
      <c r="B51" t="str">
        <f>VLOOKUP(C51,'[1]Team Listing'!$A$1:$R$250,3)</f>
        <v>B2</v>
      </c>
      <c r="C51" s="5">
        <v>36</v>
      </c>
      <c r="D51" t="str">
        <f>VLOOKUP(C51,'[1]Team Listing'!$A$1:$R$250,2)</f>
        <v>Bingtang Boys</v>
      </c>
      <c r="E51" s="1" t="s">
        <v>5</v>
      </c>
      <c r="F51" s="1">
        <f t="shared" si="0"/>
        <v>167</v>
      </c>
      <c r="G51" t="str">
        <f>VLOOKUP(H51,'[1]Team Listing'!$A$1:$R$250,3)</f>
        <v>B2</v>
      </c>
      <c r="H51" s="5">
        <v>64</v>
      </c>
      <c r="I51" t="str">
        <f>VLOOKUP(H51,'[1]Team Listing'!$A$1:$R$250,2)</f>
        <v>Farmers XI</v>
      </c>
      <c r="J51" s="6">
        <v>66</v>
      </c>
      <c r="K51" t="s">
        <v>17</v>
      </c>
      <c r="L51" t="str">
        <f>VLOOKUP(J51,'[1]Field List'!$A$2:$D$102,2,0)</f>
        <v>Six Pack Downs</v>
      </c>
      <c r="M51" t="str">
        <f>VLOOKUP(J51,'[1]Field List'!$A$2:$D$102,4,0)</f>
        <v>3.6 km on Lynd Highway</v>
      </c>
    </row>
    <row r="52" spans="1:13" x14ac:dyDescent="0.25">
      <c r="A52" s="7">
        <v>168</v>
      </c>
      <c r="B52" t="str">
        <f>VLOOKUP(C52,'[1]Team Listing'!$A$1:$R$250,3)</f>
        <v>B2</v>
      </c>
      <c r="C52" s="5">
        <v>49</v>
      </c>
      <c r="D52" t="str">
        <f>VLOOKUP(C52,'[1]Team Listing'!$A$1:$R$250,2)</f>
        <v>Chads Champs</v>
      </c>
      <c r="E52" s="1" t="s">
        <v>5</v>
      </c>
      <c r="F52" s="1">
        <f t="shared" si="0"/>
        <v>168</v>
      </c>
      <c r="G52" t="str">
        <f>VLOOKUP(H52,'[1]Team Listing'!$A$1:$R$250,3)</f>
        <v>B2</v>
      </c>
      <c r="H52" s="5">
        <v>116</v>
      </c>
      <c r="I52" t="str">
        <f>VLOOKUP(H52,'[1]Team Listing'!$A$1:$R$250,2)</f>
        <v>Thirsty Rhinos</v>
      </c>
      <c r="J52" s="6">
        <v>46</v>
      </c>
      <c r="K52" t="s">
        <v>17</v>
      </c>
      <c r="L52" t="str">
        <f>VLOOKUP(J52,'[1]Field List'!$A$2:$D$102,2,0)</f>
        <v>21 Grisinger Road</v>
      </c>
      <c r="M52" t="str">
        <f>VLOOKUP(J52,'[1]Field List'!$A$2:$D$102,4,0)</f>
        <v>Off Lynd Highway</v>
      </c>
    </row>
    <row r="53" spans="1:13" x14ac:dyDescent="0.25">
      <c r="A53" s="7">
        <v>169</v>
      </c>
      <c r="B53" t="str">
        <f>VLOOKUP(C53,'[1]Team Listing'!$A$1:$R$250,3)</f>
        <v>B2</v>
      </c>
      <c r="C53" s="5">
        <v>50</v>
      </c>
      <c r="D53" t="str">
        <f>VLOOKUP(C53,'[1]Team Listing'!$A$1:$R$250,2)</f>
        <v>Chasing Tails</v>
      </c>
      <c r="E53" s="1" t="s">
        <v>5</v>
      </c>
      <c r="F53" s="1">
        <f t="shared" si="0"/>
        <v>169</v>
      </c>
      <c r="G53" t="str">
        <f>VLOOKUP(H53,'[1]Team Listing'!$A$1:$R$250,3)</f>
        <v>B2</v>
      </c>
      <c r="H53" s="5">
        <v>107</v>
      </c>
      <c r="I53" t="str">
        <f>VLOOKUP(H53,'[1]Team Listing'!$A$1:$R$250,2)</f>
        <v>Swing Both Ways</v>
      </c>
      <c r="J53" s="6">
        <v>8</v>
      </c>
      <c r="K53" t="s">
        <v>17</v>
      </c>
      <c r="L53" t="str">
        <f>VLOOKUP(J53,'[1]Field List'!$A$2:$D$102,2,0)</f>
        <v>All Souls &amp; St Gabriels School</v>
      </c>
      <c r="M53" t="str">
        <f>VLOOKUP(J53,'[1]Field List'!$A$2:$D$102,4,0)</f>
        <v>Burry  Oval</v>
      </c>
    </row>
    <row r="54" spans="1:13" x14ac:dyDescent="0.25">
      <c r="A54" s="7">
        <v>170</v>
      </c>
      <c r="B54" t="str">
        <f>VLOOKUP(C54,'[1]Team Listing'!$A$1:$R$250,3)</f>
        <v>B2</v>
      </c>
      <c r="C54" s="5">
        <v>120</v>
      </c>
      <c r="D54" t="str">
        <f>VLOOKUP(C54,'[1]Team Listing'!$A$1:$R$250,2)</f>
        <v>Trev's XI</v>
      </c>
      <c r="E54" s="1" t="s">
        <v>5</v>
      </c>
      <c r="F54" s="1">
        <f t="shared" si="0"/>
        <v>170</v>
      </c>
      <c r="G54" t="str">
        <f>VLOOKUP(H54,'[1]Team Listing'!$A$1:$R$250,3)</f>
        <v>B2</v>
      </c>
      <c r="H54" s="5">
        <v>93</v>
      </c>
      <c r="I54" t="str">
        <f>VLOOKUP(H54,'[1]Team Listing'!$A$1:$R$250,2)</f>
        <v>NHS Camels</v>
      </c>
      <c r="J54" s="6">
        <v>20</v>
      </c>
      <c r="K54" t="s">
        <v>17</v>
      </c>
      <c r="L54" t="str">
        <f>VLOOKUP(J54,'[1]Field List'!$A$2:$D$102,2,0)</f>
        <v>Richmond Hill State School</v>
      </c>
      <c r="M54" t="str">
        <f>VLOOKUP(J54,'[1]Field List'!$A$2:$D$102,4,0)</f>
        <v>Richmond Hill School</v>
      </c>
    </row>
    <row r="55" spans="1:13" x14ac:dyDescent="0.25">
      <c r="A55" s="7">
        <v>171</v>
      </c>
      <c r="B55" t="str">
        <f>VLOOKUP(C55,'[1]Team Listing'!$A$1:$R$250,3)</f>
        <v>B2</v>
      </c>
      <c r="C55" s="5">
        <v>91</v>
      </c>
      <c r="D55" t="str">
        <f>VLOOKUP(C55,'[1]Team Listing'!$A$1:$R$250,2)</f>
        <v>Nanna Meryl's XI</v>
      </c>
      <c r="E55" s="1" t="s">
        <v>5</v>
      </c>
      <c r="F55" s="1">
        <f t="shared" si="0"/>
        <v>171</v>
      </c>
      <c r="G55" t="str">
        <f>VLOOKUP(H55,'[1]Team Listing'!$A$1:$R$250,3)</f>
        <v>B2</v>
      </c>
      <c r="H55" s="5">
        <v>112</v>
      </c>
      <c r="I55" t="str">
        <f>VLOOKUP(H55,'[1]Team Listing'!$A$1:$R$250,2)</f>
        <v>The Dirty Rats</v>
      </c>
      <c r="J55" s="6">
        <v>74</v>
      </c>
      <c r="K55" t="s">
        <v>17</v>
      </c>
      <c r="L55" t="str">
        <f>VLOOKUP(J55,'[1]Field List'!$A$2:$D$102,2,0)</f>
        <v>Urdera  Road</v>
      </c>
      <c r="M55" t="str">
        <f>VLOOKUP(J55,'[1]Field List'!$A$2:$D$102,4,0)</f>
        <v>3.2 km Urdera  Road on Lynd H/Way 5km</v>
      </c>
    </row>
    <row r="56" spans="1:13" x14ac:dyDescent="0.25">
      <c r="A56" s="7">
        <v>172</v>
      </c>
      <c r="B56" t="str">
        <f>VLOOKUP(C56,'[1]Team Listing'!$A$1:$R$250,3)</f>
        <v>B2</v>
      </c>
      <c r="C56" s="5">
        <v>223</v>
      </c>
      <c r="D56" t="str">
        <f>VLOOKUP(C56,'[1]Team Listing'!$A$1:$R$250,2)</f>
        <v>Laidback XI</v>
      </c>
      <c r="E56" s="1" t="s">
        <v>5</v>
      </c>
      <c r="F56" s="1">
        <f t="shared" si="0"/>
        <v>172</v>
      </c>
      <c r="G56" t="str">
        <f>VLOOKUP(H56,'[1]Team Listing'!$A$1:$R$250,3)</f>
        <v>B2</v>
      </c>
      <c r="H56" s="5">
        <v>56</v>
      </c>
      <c r="I56" t="str">
        <f>VLOOKUP(H56,'[1]Team Listing'!$A$1:$R$250,2)</f>
        <v>Dirty Dogs</v>
      </c>
      <c r="J56" s="6">
        <v>60</v>
      </c>
      <c r="K56" t="s">
        <v>17</v>
      </c>
      <c r="L56" t="str">
        <f>VLOOKUP(J56,'[1]Field List'!$A$2:$D$102,2,0)</f>
        <v xml:space="preserve">Laid Back XI </v>
      </c>
      <c r="M56" t="str">
        <f>VLOOKUP(J56,'[1]Field List'!$A$2:$D$102,4,0)</f>
        <v>Bus Road - Ramsay's Property</v>
      </c>
    </row>
    <row r="57" spans="1:13" x14ac:dyDescent="0.25">
      <c r="A57" s="7">
        <v>173</v>
      </c>
      <c r="B57" t="str">
        <f>VLOOKUP(C57,'[1]Team Listing'!$A$1:$R$250,3)</f>
        <v>B2</v>
      </c>
      <c r="C57" s="5">
        <v>111</v>
      </c>
      <c r="D57" t="str">
        <f>VLOOKUP(C57,'[1]Team Listing'!$A$1:$R$250,2)</f>
        <v>The Blind Mullets</v>
      </c>
      <c r="E57" s="1" t="s">
        <v>5</v>
      </c>
      <c r="F57" s="1">
        <f t="shared" si="0"/>
        <v>173</v>
      </c>
      <c r="G57" t="str">
        <f>VLOOKUP(H57,'[1]Team Listing'!$A$1:$R$250,3)</f>
        <v>B2</v>
      </c>
      <c r="H57" s="5">
        <v>68</v>
      </c>
      <c r="I57" t="str">
        <f>VLOOKUP(H57,'[1]Team Listing'!$A$1:$R$250,2)</f>
        <v>Garry's Mob</v>
      </c>
      <c r="J57" s="6">
        <v>10</v>
      </c>
      <c r="K57" t="s">
        <v>17</v>
      </c>
      <c r="L57" t="str">
        <f>VLOOKUP(J57,'[1]Field List'!$A$2:$D$102,2,0)</f>
        <v>All Souls &amp; St Gabriels School</v>
      </c>
      <c r="M57" t="str">
        <f>VLOOKUP(J57,'[1]Field List'!$A$2:$D$102,4,0)</f>
        <v>Burns Oval   across- road</v>
      </c>
    </row>
    <row r="58" spans="1:13" x14ac:dyDescent="0.25">
      <c r="A58" s="7">
        <v>174</v>
      </c>
      <c r="B58" t="str">
        <f>VLOOKUP(C58,'[1]Team Listing'!$A$1:$R$250,3)</f>
        <v>B2</v>
      </c>
      <c r="C58" s="5">
        <v>80</v>
      </c>
      <c r="D58" t="str">
        <f>VLOOKUP(C58,'[1]Team Listing'!$A$1:$R$250,2)</f>
        <v>Hughenden Grog Monsters</v>
      </c>
      <c r="E58" s="1" t="s">
        <v>5</v>
      </c>
      <c r="F58" s="1">
        <f t="shared" si="0"/>
        <v>174</v>
      </c>
      <c r="G58" t="str">
        <f>VLOOKUP(H58,'[1]Team Listing'!$A$1:$R$250,3)</f>
        <v>B2</v>
      </c>
      <c r="H58" s="5">
        <v>78</v>
      </c>
      <c r="I58" t="str">
        <f>VLOOKUP(H58,'[1]Team Listing'!$A$1:$R$250,2)</f>
        <v>Home Hill Bandits</v>
      </c>
      <c r="J58" s="6">
        <v>11</v>
      </c>
      <c r="K58" t="s">
        <v>17</v>
      </c>
      <c r="L58" t="str">
        <f>VLOOKUP(J58,'[1]Field List'!$A$2:$D$102,2,0)</f>
        <v>Mossman Park Junior Cricket</v>
      </c>
      <c r="M58" t="str">
        <f>VLOOKUP(J58,'[1]Field List'!$A$2:$D$102,4,0)</f>
        <v>Field between Nets and Natal Downs Rd</v>
      </c>
    </row>
    <row r="59" spans="1:13" x14ac:dyDescent="0.25">
      <c r="A59" s="7">
        <v>175</v>
      </c>
      <c r="B59" t="str">
        <f>VLOOKUP(C59,'[1]Team Listing'!$A$1:$R$250,3)</f>
        <v>B2</v>
      </c>
      <c r="C59" s="5">
        <v>132</v>
      </c>
      <c r="D59" t="str">
        <f>VLOOKUP(C59,'[1]Team Listing'!$A$1:$R$250,2)</f>
        <v>Western Star Pickets 2</v>
      </c>
      <c r="E59" s="1" t="s">
        <v>5</v>
      </c>
      <c r="F59" s="1">
        <f t="shared" si="0"/>
        <v>175</v>
      </c>
      <c r="G59" t="str">
        <f>VLOOKUP(H59,'[1]Team Listing'!$A$1:$R$250,3)</f>
        <v>B2</v>
      </c>
      <c r="H59" s="5">
        <v>99</v>
      </c>
      <c r="I59" t="str">
        <f>VLOOKUP(H59,'[1]Team Listing'!$A$1:$R$250,2)</f>
        <v>Politically Incorrect</v>
      </c>
      <c r="J59" s="6">
        <v>19</v>
      </c>
      <c r="K59" t="s">
        <v>17</v>
      </c>
      <c r="L59" t="str">
        <f>VLOOKUP(J59,'[1]Field List'!$A$2:$D$102,2,0)</f>
        <v>Blackheath &amp; Thornburgh College</v>
      </c>
      <c r="M59" t="str">
        <f>VLOOKUP(J59,'[1]Field List'!$A$2:$D$102,4,0)</f>
        <v>Waverley Field</v>
      </c>
    </row>
    <row r="60" spans="1:13" x14ac:dyDescent="0.25">
      <c r="A60" s="7">
        <v>176</v>
      </c>
      <c r="B60" t="str">
        <f>VLOOKUP(C60,'[1]Team Listing'!$A$1:$R$250,3)</f>
        <v>B2</v>
      </c>
      <c r="C60" s="5">
        <v>74</v>
      </c>
      <c r="D60" t="str">
        <f>VLOOKUP(C60,'[1]Team Listing'!$A$1:$R$250,2)</f>
        <v>Grandstanders II</v>
      </c>
      <c r="E60" s="1" t="s">
        <v>5</v>
      </c>
      <c r="F60" s="1">
        <f t="shared" si="0"/>
        <v>176</v>
      </c>
      <c r="G60" t="str">
        <f>VLOOKUP(H60,'[1]Team Listing'!$A$1:$R$250,3)</f>
        <v>B2</v>
      </c>
      <c r="H60" s="5">
        <v>113</v>
      </c>
      <c r="I60" t="str">
        <f>VLOOKUP(H60,'[1]Team Listing'!$A$1:$R$250,2)</f>
        <v>The Herd XI</v>
      </c>
      <c r="J60" s="6">
        <v>50</v>
      </c>
      <c r="K60" t="s">
        <v>17</v>
      </c>
      <c r="L60" t="str">
        <f>VLOOKUP(J60,'[1]Field List'!$A$2:$D$102,2,0)</f>
        <v>Goldfield Sporting Complex</v>
      </c>
      <c r="M60" t="str">
        <f>VLOOKUP(J60,'[1]Field List'!$A$2:$D$102,4,0)</f>
        <v>2nd away from Athletic Club</v>
      </c>
    </row>
    <row r="61" spans="1:13" x14ac:dyDescent="0.25">
      <c r="A61" s="7">
        <v>177</v>
      </c>
      <c r="B61" t="str">
        <f>VLOOKUP(C61,'[1]Team Listing'!$A$1:$R$250,3)</f>
        <v>B2</v>
      </c>
      <c r="C61" s="5">
        <v>24</v>
      </c>
      <c r="D61" t="str">
        <f>VLOOKUP(C61,'[1]Team Listing'!$A$1:$R$250,2)</f>
        <v>All The Gear No Idea</v>
      </c>
      <c r="E61" s="1" t="s">
        <v>5</v>
      </c>
      <c r="F61" s="1">
        <f t="shared" si="0"/>
        <v>177</v>
      </c>
      <c r="G61" t="str">
        <f>VLOOKUP(H61,'[1]Team Listing'!$A$1:$R$250,3)</f>
        <v>B2</v>
      </c>
      <c r="H61" s="5">
        <v>92</v>
      </c>
      <c r="I61" t="str">
        <f>VLOOKUP(H61,'[1]Team Listing'!$A$1:$R$250,2)</f>
        <v>Neville's Nomads</v>
      </c>
      <c r="J61" s="6">
        <v>56</v>
      </c>
      <c r="K61" t="s">
        <v>17</v>
      </c>
      <c r="L61" t="str">
        <f>VLOOKUP(J61,'[1]Field List'!$A$2:$D$102,2,0)</f>
        <v>Eventide</v>
      </c>
      <c r="M61" t="str">
        <f>VLOOKUP(J61,'[1]Field List'!$A$2:$D$102,4,0)</f>
        <v>Eventide</v>
      </c>
    </row>
    <row r="62" spans="1:13" x14ac:dyDescent="0.25">
      <c r="A62" s="7">
        <v>178</v>
      </c>
      <c r="B62" t="str">
        <f>VLOOKUP(C62,'[1]Team Listing'!$A$1:$R$250,3)</f>
        <v>B2</v>
      </c>
      <c r="C62" s="5">
        <v>63</v>
      </c>
      <c r="D62" t="str">
        <f>VLOOKUP(C62,'[1]Team Listing'!$A$1:$R$250,2)</f>
        <v>Far-Kenworth-It</v>
      </c>
      <c r="E62" s="1" t="s">
        <v>5</v>
      </c>
      <c r="F62" s="1">
        <f t="shared" si="0"/>
        <v>178</v>
      </c>
      <c r="G62" t="str">
        <f>VLOOKUP(H62,'[1]Team Listing'!$A$1:$R$250,3)</f>
        <v>B2</v>
      </c>
      <c r="H62" s="5">
        <v>109</v>
      </c>
      <c r="I62" t="str">
        <f>VLOOKUP(H62,'[1]Team Listing'!$A$1:$R$250,2)</f>
        <v>Team Ramrod</v>
      </c>
      <c r="J62" s="6">
        <v>29</v>
      </c>
      <c r="K62" t="s">
        <v>17</v>
      </c>
      <c r="L62" t="str">
        <f>VLOOKUP(J62,'[1]Field List'!$A$2:$D$102,2,0)</f>
        <v>Charters Towers Airport Reserve</v>
      </c>
      <c r="M62" t="str">
        <f>VLOOKUP(J62,'[1]Field List'!$A$2:$D$102,4,0)</f>
        <v>Opposite Depot</v>
      </c>
    </row>
    <row r="63" spans="1:13" x14ac:dyDescent="0.25">
      <c r="A63" s="7">
        <v>179</v>
      </c>
      <c r="B63" t="str">
        <f>VLOOKUP(C63,'[1]Team Listing'!$A$1:$R$250,3)</f>
        <v>B2</v>
      </c>
      <c r="C63" s="5">
        <v>138</v>
      </c>
      <c r="D63" t="str">
        <f>VLOOKUP(C63,'[1]Team Listing'!$A$1:$R$250,2)</f>
        <v>Zarsoff Brothers</v>
      </c>
      <c r="E63" s="1" t="s">
        <v>5</v>
      </c>
      <c r="F63" s="1">
        <f t="shared" si="0"/>
        <v>179</v>
      </c>
      <c r="G63" t="str">
        <f>VLOOKUP(H63,'[1]Team Listing'!$A$1:$R$250,3)</f>
        <v>B2</v>
      </c>
      <c r="H63" s="5">
        <v>66</v>
      </c>
      <c r="I63" t="str">
        <f>VLOOKUP(H63,'[1]Team Listing'!$A$1:$R$250,2)</f>
        <v>Garbutt Jets</v>
      </c>
      <c r="J63" s="6">
        <v>75</v>
      </c>
      <c r="K63" t="s">
        <v>17</v>
      </c>
      <c r="L63" t="str">
        <f>VLOOKUP(J63,'[1]Field List'!$A$2:$D$102,2,0)</f>
        <v xml:space="preserve">Brokevale       </v>
      </c>
      <c r="M63" t="str">
        <f>VLOOKUP(J63,'[1]Field List'!$A$2:$D$102,4,0)</f>
        <v>3.8 km Milchester Road Queenslander Road</v>
      </c>
    </row>
    <row r="64" spans="1:13" x14ac:dyDescent="0.25">
      <c r="A64" s="7">
        <v>180</v>
      </c>
      <c r="B64" t="str">
        <f>VLOOKUP(C64,'[1]Team Listing'!$A$1:$R$250,3)</f>
        <v>B2</v>
      </c>
      <c r="C64" s="5">
        <v>114</v>
      </c>
      <c r="D64" t="str">
        <f>VLOOKUP(C64,'[1]Team Listing'!$A$1:$R$250,2)</f>
        <v>The Silver Chickens</v>
      </c>
      <c r="E64" s="1" t="s">
        <v>5</v>
      </c>
      <c r="F64" s="1">
        <f t="shared" si="0"/>
        <v>180</v>
      </c>
      <c r="G64" t="str">
        <f>VLOOKUP(H64,'[1]Team Listing'!$A$1:$R$250,3)</f>
        <v>B2</v>
      </c>
      <c r="H64" s="5">
        <v>43</v>
      </c>
      <c r="I64" t="str">
        <f>VLOOKUP(H64,'[1]Team Listing'!$A$1:$R$250,2)</f>
        <v>Brothers</v>
      </c>
      <c r="J64" s="6">
        <v>41</v>
      </c>
      <c r="K64" s="8" t="s">
        <v>17</v>
      </c>
      <c r="L64" t="str">
        <f>VLOOKUP(J64,'[1]Field List'!$A$2:$D$102,2,0)</f>
        <v>Charters Towers Airport Reserve</v>
      </c>
      <c r="M64">
        <f>VLOOKUP(J64,'[1]Field List'!$A$2:$D$102,4,0)</f>
        <v>0</v>
      </c>
    </row>
    <row r="65" spans="1:13" x14ac:dyDescent="0.25">
      <c r="A65" s="7">
        <v>181</v>
      </c>
      <c r="B65" t="str">
        <f>VLOOKUP(C65,'[1]Team Listing'!$A$1:$R$250,3)</f>
        <v>B2</v>
      </c>
      <c r="C65" s="5">
        <v>87</v>
      </c>
      <c r="D65" t="str">
        <f>VLOOKUP(C65,'[1]Team Listing'!$A$1:$R$250,2)</f>
        <v>Masterbatters</v>
      </c>
      <c r="E65" s="1" t="s">
        <v>5</v>
      </c>
      <c r="F65" s="1">
        <f t="shared" si="0"/>
        <v>181</v>
      </c>
      <c r="G65" t="str">
        <f>VLOOKUP(H65,'[1]Team Listing'!$A$1:$R$250,3)</f>
        <v>B2</v>
      </c>
      <c r="H65" s="5">
        <v>39</v>
      </c>
      <c r="I65" t="str">
        <f>VLOOKUP(H65,'[1]Team Listing'!$A$1:$R$250,2)</f>
        <v>Bomb'd 11</v>
      </c>
      <c r="J65" s="6">
        <v>35</v>
      </c>
      <c r="K65" s="8" t="s">
        <v>17</v>
      </c>
      <c r="L65" t="str">
        <f>VLOOKUP(J65,'[1]Field List'!$A$2:$D$102,2,0)</f>
        <v>Charters Towers Airport Reserve</v>
      </c>
      <c r="M65">
        <f>VLOOKUP(J65,'[1]Field List'!$A$2:$D$102,4,0)</f>
        <v>0</v>
      </c>
    </row>
    <row r="66" spans="1:13" x14ac:dyDescent="0.25">
      <c r="A66" s="7">
        <v>182</v>
      </c>
      <c r="B66" t="str">
        <f>VLOOKUP(C66,'[1]Team Listing'!$A$1:$R$250,3)</f>
        <v>B2</v>
      </c>
      <c r="C66" s="5">
        <v>122</v>
      </c>
      <c r="D66" t="str">
        <f>VLOOKUP(C66,'[1]Team Listing'!$A$1:$R$250,2)</f>
        <v>Urkels XI</v>
      </c>
      <c r="E66" s="1" t="s">
        <v>5</v>
      </c>
      <c r="F66" s="1">
        <f t="shared" si="0"/>
        <v>182</v>
      </c>
      <c r="G66" t="str">
        <f>VLOOKUP(H66,'[1]Team Listing'!$A$1:$R$250,3)</f>
        <v>B2</v>
      </c>
      <c r="H66" s="5">
        <v>57</v>
      </c>
      <c r="I66" t="str">
        <f>VLOOKUP(H66,'[1]Team Listing'!$A$1:$R$250,2)</f>
        <v>Dreaded Creeping Bumrashers</v>
      </c>
      <c r="J66" s="6">
        <v>32</v>
      </c>
      <c r="K66" s="8" t="s">
        <v>17</v>
      </c>
      <c r="L66" t="str">
        <f>VLOOKUP(J66,'[1]Field List'!$A$2:$D$102,2,0)</f>
        <v>Charters Towers Airport Reserve</v>
      </c>
      <c r="M66">
        <f>VLOOKUP(J66,'[1]Field List'!$A$2:$D$102,4,0)</f>
        <v>0</v>
      </c>
    </row>
    <row r="67" spans="1:13" x14ac:dyDescent="0.25">
      <c r="A67" s="7">
        <v>183</v>
      </c>
      <c r="B67" t="str">
        <f>VLOOKUP(C67,'[1]Team Listing'!$A$1:$R$250,3)</f>
        <v>B2</v>
      </c>
      <c r="C67" s="5">
        <v>228</v>
      </c>
      <c r="D67" t="str">
        <f>VLOOKUP(C67,'[1]Team Listing'!$A$1:$R$250,2)</f>
        <v>The Wilderbeasts</v>
      </c>
      <c r="E67" s="1" t="s">
        <v>5</v>
      </c>
      <c r="F67" s="1">
        <f t="shared" ref="F67:F119" si="1">A67</f>
        <v>183</v>
      </c>
      <c r="G67" t="str">
        <f>VLOOKUP(H67,'[1]Team Listing'!$A$1:$R$250,3)</f>
        <v>B2</v>
      </c>
      <c r="H67" s="5">
        <v>105</v>
      </c>
      <c r="I67" t="str">
        <f>VLOOKUP(H67,'[1]Team Listing'!$A$1:$R$250,2)</f>
        <v>Stiff Members</v>
      </c>
      <c r="J67" s="6">
        <v>15</v>
      </c>
      <c r="K67" s="8" t="s">
        <v>17</v>
      </c>
      <c r="L67" t="str">
        <f>VLOOKUP(J67,'[1]Field List'!$A$2:$D$102,2,0)</f>
        <v>Mosman Park Junior Cricket</v>
      </c>
      <c r="M67" t="str">
        <f>VLOOKUP(J67,'[1]Field List'!$A$2:$D$102,4,0)</f>
        <v>Top field towards Mt Leyshon Road</v>
      </c>
    </row>
    <row r="68" spans="1:13" x14ac:dyDescent="0.25">
      <c r="A68" s="7">
        <v>184</v>
      </c>
      <c r="B68" t="str">
        <f>VLOOKUP(C68,'[1]Team Listing'!$A$1:$R$250,3)</f>
        <v>B2</v>
      </c>
      <c r="C68" s="5">
        <v>41</v>
      </c>
      <c r="D68" t="str">
        <f>VLOOKUP(C68,'[1]Team Listing'!$A$1:$R$250,2)</f>
        <v>Brindle Benders</v>
      </c>
      <c r="E68" s="1" t="s">
        <v>5</v>
      </c>
      <c r="F68" s="1">
        <f t="shared" si="1"/>
        <v>184</v>
      </c>
      <c r="G68" t="str">
        <f>VLOOKUP(H68,'[1]Team Listing'!$A$1:$R$250,3)</f>
        <v>B2</v>
      </c>
      <c r="H68" s="5">
        <v>81</v>
      </c>
      <c r="I68" t="str">
        <f>VLOOKUP(H68,'[1]Team Listing'!$A$1:$R$250,2)</f>
        <v>Jungle Patrol 1</v>
      </c>
      <c r="J68" s="6">
        <v>43</v>
      </c>
      <c r="K68" s="8" t="s">
        <v>17</v>
      </c>
      <c r="L68" t="str">
        <f>VLOOKUP(J68,'[1]Field List'!$A$2:$D$102,2,0)</f>
        <v>Charters Towers Airport Reserve</v>
      </c>
      <c r="M68">
        <f>VLOOKUP(J68,'[1]Field List'!$A$2:$D$102,4,0)</f>
        <v>0</v>
      </c>
    </row>
    <row r="69" spans="1:13" x14ac:dyDescent="0.25">
      <c r="A69" s="7">
        <v>185</v>
      </c>
      <c r="B69" t="str">
        <f>VLOOKUP(C69,'[1]Team Listing'!$A$1:$R$250,3)</f>
        <v>B2</v>
      </c>
      <c r="C69" s="5">
        <v>37</v>
      </c>
      <c r="D69" t="str">
        <f>VLOOKUP(C69,'[1]Team Listing'!$A$1:$R$250,2)</f>
        <v>Black Bream</v>
      </c>
      <c r="E69" s="1" t="s">
        <v>5</v>
      </c>
      <c r="F69" s="1">
        <f t="shared" si="1"/>
        <v>185</v>
      </c>
      <c r="G69" t="str">
        <f>VLOOKUP(H69,'[1]Team Listing'!$A$1:$R$250,3)</f>
        <v>B2</v>
      </c>
      <c r="H69" s="5">
        <v>72</v>
      </c>
      <c r="I69" t="str">
        <f>VLOOKUP(H69,'[1]Team Listing'!$A$1:$R$250,2)</f>
        <v>Good As Gold</v>
      </c>
      <c r="J69" s="6">
        <v>47</v>
      </c>
      <c r="K69" s="8" t="s">
        <v>17</v>
      </c>
      <c r="L69" t="str">
        <f>VLOOKUP(J69,'[1]Field List'!$A$2:$D$102,2,0)</f>
        <v>Goldfield Sporting Complex</v>
      </c>
      <c r="M69" t="str">
        <f>VLOOKUP(J69,'[1]Field List'!$A$2:$D$102,4,0)</f>
        <v>Second turf wicket</v>
      </c>
    </row>
    <row r="70" spans="1:13" x14ac:dyDescent="0.25">
      <c r="A70" s="7">
        <v>186</v>
      </c>
      <c r="B70" t="str">
        <f>VLOOKUP(C70,'[1]Team Listing'!$A$1:$R$250,3)</f>
        <v>B2</v>
      </c>
      <c r="C70" s="5">
        <v>115</v>
      </c>
      <c r="D70" t="str">
        <f>VLOOKUP(C70,'[1]Team Listing'!$A$1:$R$250,2)</f>
        <v>The Smashed Crabs</v>
      </c>
      <c r="E70" s="1" t="s">
        <v>5</v>
      </c>
      <c r="F70" s="1">
        <f t="shared" si="1"/>
        <v>186</v>
      </c>
      <c r="G70" t="str">
        <f>VLOOKUP(H70,'[1]Team Listing'!$A$1:$R$250,3)</f>
        <v>B2</v>
      </c>
      <c r="H70" s="5">
        <v>70</v>
      </c>
      <c r="I70" t="str">
        <f>VLOOKUP(H70,'[1]Team Listing'!$A$1:$R$250,2)</f>
        <v>Gibby's Greenants</v>
      </c>
      <c r="J70" s="6">
        <v>42</v>
      </c>
      <c r="K70" s="8" t="s">
        <v>17</v>
      </c>
      <c r="L70" t="str">
        <f>VLOOKUP(J70,'[1]Field List'!$A$2:$D$102,2,0)</f>
        <v>Charters Towers Airport Reserve</v>
      </c>
      <c r="M70">
        <f>VLOOKUP(J70,'[1]Field List'!$A$2:$D$102,4,0)</f>
        <v>0</v>
      </c>
    </row>
    <row r="71" spans="1:13" x14ac:dyDescent="0.25">
      <c r="A71" s="7">
        <v>187</v>
      </c>
      <c r="B71" t="str">
        <f>VLOOKUP(C71,'[1]Team Listing'!$A$1:$R$250,3)</f>
        <v>B2</v>
      </c>
      <c r="C71" s="5">
        <v>84</v>
      </c>
      <c r="D71" t="str">
        <f>VLOOKUP(C71,'[1]Team Listing'!$A$1:$R$250,2)</f>
        <v>Lager Louts</v>
      </c>
      <c r="E71" s="1" t="s">
        <v>5</v>
      </c>
      <c r="F71" s="1">
        <f t="shared" si="1"/>
        <v>187</v>
      </c>
      <c r="G71" t="str">
        <f>VLOOKUP(H71,'[1]Team Listing'!$A$1:$R$250,3)</f>
        <v>B2</v>
      </c>
      <c r="H71" s="5">
        <v>35</v>
      </c>
      <c r="I71" t="str">
        <f>VLOOKUP(H71,'[1]Team Listing'!$A$1:$R$250,2)</f>
        <v>Billbies XI</v>
      </c>
      <c r="J71" s="6">
        <v>54</v>
      </c>
      <c r="K71" s="8" t="s">
        <v>17</v>
      </c>
      <c r="L71" t="str">
        <f>VLOOKUP(J71,'[1]Field List'!$A$2:$D$102,2,0)</f>
        <v>Drink-A-Stubbie Downs</v>
      </c>
      <c r="M71" t="str">
        <f>VLOOKUP(J71,'[1]Field List'!$A$2:$D$102,4,0)</f>
        <v>7.5km on Weir Road</v>
      </c>
    </row>
    <row r="72" spans="1:13" x14ac:dyDescent="0.25">
      <c r="A72" s="7">
        <v>188</v>
      </c>
      <c r="B72" t="str">
        <f>VLOOKUP(C72,'[1]Team Listing'!$A$1:$R$250,3)</f>
        <v>B2</v>
      </c>
      <c r="C72" s="5">
        <v>227</v>
      </c>
      <c r="D72" t="str">
        <f>VLOOKUP(C72,'[1]Team Listing'!$A$1:$R$250,2)</f>
        <v>The North Cleveland Steamers XI</v>
      </c>
      <c r="E72" s="1" t="s">
        <v>5</v>
      </c>
      <c r="F72" s="1">
        <f t="shared" si="1"/>
        <v>188</v>
      </c>
      <c r="G72" t="str">
        <f>VLOOKUP(H72,'[1]Team Listing'!$A$1:$R$250,3)</f>
        <v>B2</v>
      </c>
      <c r="H72" s="5">
        <v>31</v>
      </c>
      <c r="I72" t="str">
        <f>VLOOKUP(H72,'[1]Team Listing'!$A$1:$R$250,2)</f>
        <v>Beer Battered</v>
      </c>
      <c r="J72" s="6">
        <v>44</v>
      </c>
      <c r="K72" s="8" t="s">
        <v>17</v>
      </c>
      <c r="L72" t="str">
        <f>VLOOKUP(J72,'[1]Field List'!$A$2:$D$102,2,0)</f>
        <v>Charters Towers Airport Reserve</v>
      </c>
      <c r="M72">
        <f>VLOOKUP(J72,'[1]Field List'!$A$2:$D$102,4,0)</f>
        <v>0</v>
      </c>
    </row>
    <row r="73" spans="1:13" x14ac:dyDescent="0.25">
      <c r="A73" s="7">
        <v>189</v>
      </c>
      <c r="B73" t="str">
        <f>VLOOKUP(C73,'[1]Team Listing'!$A$1:$R$250,3)</f>
        <v>B2</v>
      </c>
      <c r="C73" s="5">
        <v>118</v>
      </c>
      <c r="D73" t="str">
        <f>VLOOKUP(C73,'[1]Team Listing'!$A$1:$R$250,2)</f>
        <v>Tinned Up</v>
      </c>
      <c r="E73" s="1" t="s">
        <v>5</v>
      </c>
      <c r="F73" s="1">
        <f t="shared" si="1"/>
        <v>189</v>
      </c>
      <c r="G73" t="str">
        <f>VLOOKUP(H73,'[1]Team Listing'!$A$1:$R$250,3)</f>
        <v>B2</v>
      </c>
      <c r="H73" s="5">
        <v>60</v>
      </c>
      <c r="I73" t="str">
        <f>VLOOKUP(H73,'[1]Team Listing'!$A$1:$R$250,2)</f>
        <v>Dufflebags</v>
      </c>
      <c r="J73" s="6">
        <v>28</v>
      </c>
      <c r="K73" s="8" t="s">
        <v>17</v>
      </c>
      <c r="L73" t="str">
        <f>VLOOKUP(J73,'[1]Field List'!$A$2:$D$102,2,0)</f>
        <v>Charters Towers Airport Reserve</v>
      </c>
      <c r="M73" t="str">
        <f>VLOOKUP(J73,'[1]Field List'!$A$2:$D$102,4,0)</f>
        <v>Lou Laneyrie Oval</v>
      </c>
    </row>
    <row r="74" spans="1:13" x14ac:dyDescent="0.25">
      <c r="A74" s="7">
        <v>190</v>
      </c>
      <c r="B74" t="str">
        <f>VLOOKUP(C74,'[1]Team Listing'!$A$1:$R$250,3)</f>
        <v>B2</v>
      </c>
      <c r="C74" s="5">
        <v>42</v>
      </c>
      <c r="D74" t="str">
        <f>VLOOKUP(C74,'[1]Team Listing'!$A$1:$R$250,2)</f>
        <v>Brokebat Mountain</v>
      </c>
      <c r="E74" s="1" t="s">
        <v>5</v>
      </c>
      <c r="F74" s="1">
        <f t="shared" si="1"/>
        <v>190</v>
      </c>
      <c r="G74" t="str">
        <f>VLOOKUP(H74,'[1]Team Listing'!$A$1:$R$250,3)</f>
        <v>B2</v>
      </c>
      <c r="H74" s="5">
        <v>127</v>
      </c>
      <c r="I74" t="str">
        <f>VLOOKUP(H74,'[1]Team Listing'!$A$1:$R$250,2)</f>
        <v>Weak Gutted Slogs</v>
      </c>
      <c r="J74" s="6">
        <v>45</v>
      </c>
      <c r="K74" s="8" t="s">
        <v>17</v>
      </c>
      <c r="L74" t="str">
        <f>VLOOKUP(J74,'[1]Field List'!$A$2:$D$102,2,0)</f>
        <v>Charters Towers Airport Reserve</v>
      </c>
      <c r="M74" t="str">
        <f>VLOOKUP(J74,'[1]Field List'!$A$2:$D$102,4,0)</f>
        <v>Closest field to Trade Centre</v>
      </c>
    </row>
    <row r="75" spans="1:13" x14ac:dyDescent="0.25">
      <c r="A75" s="7">
        <v>191</v>
      </c>
      <c r="B75" t="str">
        <f>VLOOKUP(C75,'[1]Team Listing'!$A$1:$R$250,3)</f>
        <v>B2</v>
      </c>
      <c r="C75" s="5">
        <v>117</v>
      </c>
      <c r="D75" t="str">
        <f>VLOOKUP(C75,'[1]Team Listing'!$A$1:$R$250,2)</f>
        <v>Thuringowa Bulldogs</v>
      </c>
      <c r="E75" s="1" t="s">
        <v>5</v>
      </c>
      <c r="F75" s="1">
        <f t="shared" si="1"/>
        <v>191</v>
      </c>
      <c r="G75" t="str">
        <f>VLOOKUP(H75,'[1]Team Listing'!$A$1:$R$250,3)</f>
        <v>B2</v>
      </c>
      <c r="H75" s="5">
        <v>29</v>
      </c>
      <c r="I75" t="str">
        <f>VLOOKUP(H75,'[1]Team Listing'!$A$1:$R$250,2)</f>
        <v>Barry's XI</v>
      </c>
      <c r="J75" s="6">
        <v>17</v>
      </c>
      <c r="K75" s="8" t="s">
        <v>17</v>
      </c>
      <c r="L75" t="str">
        <f>VLOOKUP(J75,'[1]Field List'!$A$2:$D$102,2,0)</f>
        <v>Mosman Park Junior Cricket</v>
      </c>
      <c r="M75" t="str">
        <f>VLOOKUP(J75,'[1]Field List'!$A$2:$D$102,4,0)</f>
        <v>Far Turf Wicket</v>
      </c>
    </row>
    <row r="76" spans="1:13" x14ac:dyDescent="0.25">
      <c r="A76" s="7">
        <v>192</v>
      </c>
      <c r="B76" t="str">
        <f>VLOOKUP(C76,'[1]Team Listing'!$A$1:$R$250,3)</f>
        <v>B2</v>
      </c>
      <c r="C76" s="5">
        <v>33</v>
      </c>
      <c r="D76" t="str">
        <f>VLOOKUP(C76,'[1]Team Listing'!$A$1:$R$250,2)</f>
        <v>Beermacht XI</v>
      </c>
      <c r="E76" s="1" t="s">
        <v>5</v>
      </c>
      <c r="F76" s="1">
        <f t="shared" si="1"/>
        <v>192</v>
      </c>
      <c r="G76" t="str">
        <f>VLOOKUP(H76,'[1]Team Listing'!$A$1:$R$250,3)</f>
        <v>B2</v>
      </c>
      <c r="H76" s="5">
        <v>222</v>
      </c>
      <c r="I76" t="str">
        <f>VLOOKUP(H76,'[1]Team Listing'!$A$1:$R$250,2)</f>
        <v>Hit 'N' Split</v>
      </c>
      <c r="J76" s="6">
        <v>34</v>
      </c>
      <c r="K76" s="8" t="s">
        <v>17</v>
      </c>
      <c r="L76" t="str">
        <f>VLOOKUP(J76,'[1]Field List'!$A$2:$D$102,2,0)</f>
        <v>Charters Towers Airport Reserve</v>
      </c>
      <c r="M76">
        <f>VLOOKUP(J76,'[1]Field List'!$A$2:$D$102,4,0)</f>
        <v>0</v>
      </c>
    </row>
    <row r="77" spans="1:13" x14ac:dyDescent="0.25">
      <c r="A77" s="7">
        <v>193</v>
      </c>
      <c r="B77" t="str">
        <f>VLOOKUP(C77,'[1]Team Listing'!$A$1:$R$250,3)</f>
        <v>B2</v>
      </c>
      <c r="C77" s="5">
        <v>226</v>
      </c>
      <c r="D77" t="str">
        <f>VLOOKUP(C77,'[1]Team Listing'!$A$1:$R$250,2)</f>
        <v>Dead Set Ball Tearers</v>
      </c>
      <c r="E77" s="1" t="s">
        <v>5</v>
      </c>
      <c r="F77" s="1">
        <f t="shared" si="1"/>
        <v>193</v>
      </c>
      <c r="G77" t="str">
        <f>VLOOKUP(H77,'[1]Team Listing'!$A$1:$R$250,3)</f>
        <v>B2</v>
      </c>
      <c r="H77" s="5">
        <v>83</v>
      </c>
      <c r="I77" t="str">
        <f>VLOOKUP(H77,'[1]Team Listing'!$A$1:$R$250,2)</f>
        <v>Kick Back Kangaroos</v>
      </c>
      <c r="J77" s="6">
        <v>71</v>
      </c>
      <c r="K77" s="8" t="s">
        <v>17</v>
      </c>
      <c r="L77" t="str">
        <f>VLOOKUP(J77,'[1]Field List'!$A$2:$D$102,2,0)</f>
        <v>Lords</v>
      </c>
      <c r="M77" t="str">
        <f>VLOOKUP(J77,'[1]Field List'!$A$2:$D$102,4,0)</f>
        <v>Off Phillipson Road near Distance Edd</v>
      </c>
    </row>
    <row r="78" spans="1:13" x14ac:dyDescent="0.25">
      <c r="A78" s="7">
        <v>194</v>
      </c>
      <c r="B78" t="str">
        <f>VLOOKUP(C78,'[1]Team Listing'!$A$1:$R$250,3)</f>
        <v>Social</v>
      </c>
      <c r="C78" s="5">
        <v>160</v>
      </c>
      <c r="D78" t="str">
        <f>VLOOKUP(C78,'[1]Team Listing'!$A$1:$R$250,2)</f>
        <v>Ando's Duckwitts</v>
      </c>
      <c r="E78" s="1" t="s">
        <v>5</v>
      </c>
      <c r="F78" s="1">
        <f t="shared" si="1"/>
        <v>194</v>
      </c>
      <c r="G78" t="str">
        <f>VLOOKUP(H78,'[1]Team Listing'!$A$1:$R$250,3)</f>
        <v>Social</v>
      </c>
      <c r="H78" s="5">
        <v>196</v>
      </c>
      <c r="I78" t="str">
        <f>VLOOKUP(H78,'[1]Team Listing'!$A$1:$R$250,2)</f>
        <v>Pubgrub Hooligans</v>
      </c>
      <c r="J78" s="6">
        <v>21</v>
      </c>
      <c r="K78" t="s">
        <v>16</v>
      </c>
      <c r="L78" t="str">
        <f>VLOOKUP(J78,'[1]Field List'!$A$2:$D$102,2,0)</f>
        <v xml:space="preserve">Charters Towers Golf Club </v>
      </c>
      <c r="M78" t="str">
        <f>VLOOKUP(J78,'[1]Field List'!$A$2:$D$102,4,0)</f>
        <v xml:space="preserve">Closest to Clubhouse </v>
      </c>
    </row>
    <row r="79" spans="1:13" x14ac:dyDescent="0.25">
      <c r="A79" s="7">
        <v>195</v>
      </c>
      <c r="B79" t="str">
        <f>VLOOKUP(C79,'[1]Team Listing'!$A$1:$R$250,3)</f>
        <v>Social</v>
      </c>
      <c r="C79" s="5">
        <v>220</v>
      </c>
      <c r="D79" t="str">
        <f>VLOOKUP(C79,'[1]Team Listing'!$A$1:$R$250,2)</f>
        <v>Winey Pitches</v>
      </c>
      <c r="E79" s="1" t="s">
        <v>5</v>
      </c>
      <c r="F79" s="1">
        <f t="shared" si="1"/>
        <v>195</v>
      </c>
      <c r="G79" t="str">
        <f>VLOOKUP(H79,'[1]Team Listing'!$A$1:$R$250,3)</f>
        <v>Social</v>
      </c>
      <c r="H79" s="5">
        <v>191</v>
      </c>
      <c r="I79" t="str">
        <f>VLOOKUP(H79,'[1]Team Listing'!$A$1:$R$250,2)</f>
        <v>McGovern XI</v>
      </c>
      <c r="J79" s="6">
        <v>66</v>
      </c>
      <c r="K79" t="s">
        <v>16</v>
      </c>
      <c r="L79" t="str">
        <f>VLOOKUP(J79,'[1]Field List'!$A$2:$D$102,2,0)</f>
        <v>Six Pack Downs</v>
      </c>
      <c r="M79" t="str">
        <f>VLOOKUP(J79,'[1]Field List'!$A$2:$D$102,4,0)</f>
        <v>3.6 km on Lynd Highway</v>
      </c>
    </row>
    <row r="80" spans="1:13" x14ac:dyDescent="0.25">
      <c r="A80" s="7">
        <v>196</v>
      </c>
      <c r="B80" t="str">
        <f>VLOOKUP(C80,'[1]Team Listing'!$A$1:$R$250,3)</f>
        <v>Social</v>
      </c>
      <c r="C80" s="5">
        <v>213</v>
      </c>
      <c r="D80" t="str">
        <f>VLOOKUP(C80,'[1]Team Listing'!$A$1:$R$250,2)</f>
        <v>Throbbing Gristles</v>
      </c>
      <c r="E80" s="1" t="s">
        <v>5</v>
      </c>
      <c r="F80" s="1">
        <f t="shared" si="1"/>
        <v>196</v>
      </c>
      <c r="G80" t="str">
        <f>VLOOKUP(H80,'[1]Team Listing'!$A$1:$R$250,3)</f>
        <v>Social</v>
      </c>
      <c r="H80" s="5">
        <v>209</v>
      </c>
      <c r="I80" t="str">
        <f>VLOOKUP(H80,'[1]Team Listing'!$A$1:$R$250,2)</f>
        <v>TCG Piss Wrecks</v>
      </c>
      <c r="J80" s="6">
        <v>65</v>
      </c>
      <c r="K80" t="s">
        <v>17</v>
      </c>
      <c r="L80" t="str">
        <f>VLOOKUP(J80,'[1]Field List'!$A$2:$D$102,2,0)</f>
        <v>Pryors Road</v>
      </c>
      <c r="M80" t="str">
        <f>VLOOKUP(J80,'[1]Field List'!$A$2:$D$102,4,0)</f>
        <v>Pryors Rd 2km Urdera Rd Lynd Highway</v>
      </c>
    </row>
    <row r="81" spans="1:13" x14ac:dyDescent="0.25">
      <c r="A81" s="7">
        <v>197</v>
      </c>
      <c r="B81" t="str">
        <f>VLOOKUP(C81,'[1]Team Listing'!$A$1:$R$250,3)</f>
        <v>Social</v>
      </c>
      <c r="C81" s="5">
        <v>171</v>
      </c>
      <c r="D81" t="str">
        <f>VLOOKUP(C81,'[1]Team Listing'!$A$1:$R$250,2)</f>
        <v>Dots Lot</v>
      </c>
      <c r="E81" s="1" t="s">
        <v>5</v>
      </c>
      <c r="F81" s="1">
        <f t="shared" si="1"/>
        <v>197</v>
      </c>
      <c r="G81" t="str">
        <f>VLOOKUP(H81,'[1]Team Listing'!$A$1:$R$250,3)</f>
        <v>Social</v>
      </c>
      <c r="H81" s="5">
        <v>187</v>
      </c>
      <c r="I81" t="str">
        <f>VLOOKUP(H81,'[1]Team Listing'!$A$1:$R$250,2)</f>
        <v>Lamos 11</v>
      </c>
      <c r="J81" s="6">
        <v>76</v>
      </c>
      <c r="K81" s="8" t="s">
        <v>16</v>
      </c>
      <c r="L81" t="str">
        <f>VLOOKUP(J81,'[1]Field List'!$A$2:$D$102,2,0)</f>
        <v xml:space="preserve">  R.WEST</v>
      </c>
      <c r="M81" t="str">
        <f>VLOOKUP(J81,'[1]Field List'!$A$2:$D$102,4,0)</f>
        <v>17 Jardine Lane  of Bluff Road</v>
      </c>
    </row>
    <row r="82" spans="1:13" x14ac:dyDescent="0.25">
      <c r="A82" s="7">
        <v>198</v>
      </c>
      <c r="B82" t="str">
        <f>VLOOKUP(C82,'[1]Team Listing'!$A$1:$R$250,3)</f>
        <v>Social</v>
      </c>
      <c r="C82" s="5">
        <v>215</v>
      </c>
      <c r="D82" t="str">
        <f>VLOOKUP(C82,'[1]Team Listing'!$A$1:$R$250,2)</f>
        <v>Tridanjy Troglodytes</v>
      </c>
      <c r="E82" s="1" t="s">
        <v>5</v>
      </c>
      <c r="F82" s="1">
        <f t="shared" si="1"/>
        <v>198</v>
      </c>
      <c r="G82" t="str">
        <f>VLOOKUP(H82,'[1]Team Listing'!$A$1:$R$250,3)</f>
        <v>Social</v>
      </c>
      <c r="H82" s="5">
        <v>175</v>
      </c>
      <c r="I82" t="str">
        <f>VLOOKUP(H82,'[1]Team Listing'!$A$1:$R$250,2)</f>
        <v>Fatbats</v>
      </c>
      <c r="J82" s="6">
        <v>59</v>
      </c>
      <c r="K82" s="8" t="s">
        <v>16</v>
      </c>
      <c r="L82" t="str">
        <f>VLOOKUP(J82,'[1]Field List'!$A$2:$D$102,2,0)</f>
        <v>Ormondes</v>
      </c>
      <c r="M82" t="str">
        <f>VLOOKUP(J82,'[1]Field List'!$A$2:$D$102,4,0)</f>
        <v>11km Alfords Road on Milchester Road</v>
      </c>
    </row>
    <row r="83" spans="1:13" x14ac:dyDescent="0.25">
      <c r="A83" s="7">
        <v>199</v>
      </c>
      <c r="B83" t="str">
        <f>VLOOKUP(C83,'[1]Team Listing'!$A$1:$R$250,3)</f>
        <v>Social</v>
      </c>
      <c r="C83" s="5">
        <v>205</v>
      </c>
      <c r="D83" t="str">
        <f>VLOOKUP(C83,'[1]Team Listing'!$A$1:$R$250,2)</f>
        <v>Showuzya Cricket Team</v>
      </c>
      <c r="E83" s="1" t="s">
        <v>5</v>
      </c>
      <c r="F83" s="1">
        <f t="shared" si="1"/>
        <v>199</v>
      </c>
      <c r="G83" t="str">
        <f>VLOOKUP(H83,'[1]Team Listing'!$A$1:$R$250,3)</f>
        <v>Social</v>
      </c>
      <c r="H83" s="5">
        <v>204</v>
      </c>
      <c r="I83" t="str">
        <f>VLOOKUP(H83,'[1]Team Listing'!$A$1:$R$250,2)</f>
        <v>Shamrock Schooner Skullers</v>
      </c>
      <c r="J83" s="6">
        <v>3</v>
      </c>
      <c r="K83" s="8" t="s">
        <v>16</v>
      </c>
      <c r="L83" t="str">
        <f>VLOOKUP(J83,'[1]Field List'!$A$2:$D$102,2,0)</f>
        <v>Bivouac  Junction</v>
      </c>
      <c r="M83" t="str">
        <f>VLOOKUP(J83,'[1]Field List'!$A$2:$D$102,4,0)</f>
        <v>Townsville H,Way</v>
      </c>
    </row>
    <row r="84" spans="1:13" x14ac:dyDescent="0.25">
      <c r="A84" s="7">
        <v>200</v>
      </c>
      <c r="B84" t="str">
        <f>VLOOKUP(C84,'[1]Team Listing'!$A$1:$R$250,3)</f>
        <v>Social</v>
      </c>
      <c r="C84" s="5">
        <v>216</v>
      </c>
      <c r="D84" t="str">
        <f>VLOOKUP(C84,'[1]Team Listing'!$A$1:$R$250,2)</f>
        <v>Tuggers</v>
      </c>
      <c r="E84" s="1" t="s">
        <v>5</v>
      </c>
      <c r="F84" s="1">
        <f t="shared" si="1"/>
        <v>200</v>
      </c>
      <c r="G84" t="str">
        <f>VLOOKUP(H84,'[1]Team Listing'!$A$1:$R$250,3)</f>
        <v>Social</v>
      </c>
      <c r="H84" s="5">
        <v>182</v>
      </c>
      <c r="I84" t="str">
        <f>VLOOKUP(H84,'[1]Team Listing'!$A$1:$R$250,2)</f>
        <v>Hittin 6 &amp; Sinkin Piss Cricket Team</v>
      </c>
      <c r="J84" s="6">
        <v>61</v>
      </c>
      <c r="K84" s="8" t="s">
        <v>16</v>
      </c>
      <c r="L84" t="str">
        <f>VLOOKUP(J84,'[1]Field List'!$A$2:$D$102,2,0)</f>
        <v>Towers Taipans Soccer Field</v>
      </c>
      <c r="M84" t="str">
        <f>VLOOKUP(J84,'[1]Field List'!$A$2:$D$102,4,0)</f>
        <v>Kerswell Oval</v>
      </c>
    </row>
    <row r="85" spans="1:13" x14ac:dyDescent="0.25">
      <c r="A85" s="7">
        <v>201</v>
      </c>
      <c r="B85" t="str">
        <f>VLOOKUP(C85,'[1]Team Listing'!$A$1:$R$250,3)</f>
        <v>Social</v>
      </c>
      <c r="C85" s="5">
        <v>200</v>
      </c>
      <c r="D85" t="str">
        <f>VLOOKUP(C85,'[1]Team Listing'!$A$1:$R$250,2)</f>
        <v>Riverside Boys</v>
      </c>
      <c r="E85" s="1" t="s">
        <v>5</v>
      </c>
      <c r="F85" s="1">
        <f t="shared" si="1"/>
        <v>201</v>
      </c>
      <c r="G85" t="str">
        <f>VLOOKUP(H85,'[1]Team Listing'!$A$1:$R$250,3)</f>
        <v>Social</v>
      </c>
      <c r="H85" s="5">
        <v>165</v>
      </c>
      <c r="I85" t="str">
        <f>VLOOKUP(H85,'[1]Team Listing'!$A$1:$R$250,2)</f>
        <v>Bowled &amp; Beautiful</v>
      </c>
      <c r="J85" s="6">
        <v>67</v>
      </c>
      <c r="K85" s="8" t="s">
        <v>16</v>
      </c>
      <c r="L85" t="str">
        <f>VLOOKUP(J85,'[1]Field List'!$A$2:$D$102,2,0)</f>
        <v>Sellheim</v>
      </c>
      <c r="M85" t="str">
        <f>VLOOKUP(J85,'[1]Field List'!$A$2:$D$102,4,0)</f>
        <v xml:space="preserve">Wayne Lewis's Property          </v>
      </c>
    </row>
    <row r="86" spans="1:13" x14ac:dyDescent="0.25">
      <c r="A86" s="7">
        <v>202</v>
      </c>
      <c r="B86" t="str">
        <f>VLOOKUP(C86,'[1]Team Listing'!$A$1:$R$250,3)</f>
        <v>Social</v>
      </c>
      <c r="C86" s="5">
        <v>218</v>
      </c>
      <c r="D86" t="str">
        <f>VLOOKUP(C86,'[1]Team Listing'!$A$1:$R$250,2)</f>
        <v>Wattle Wackers</v>
      </c>
      <c r="E86" s="1" t="s">
        <v>5</v>
      </c>
      <c r="F86" s="1">
        <f t="shared" si="1"/>
        <v>202</v>
      </c>
      <c r="G86" t="str">
        <f>VLOOKUP(H86,'[1]Team Listing'!$A$1:$R$250,3)</f>
        <v>Social</v>
      </c>
      <c r="H86" s="5">
        <v>190</v>
      </c>
      <c r="I86" t="str">
        <f>VLOOKUP(H86,'[1]Team Listing'!$A$1:$R$250,2)</f>
        <v>Mad Men Bad Bi*ches</v>
      </c>
      <c r="J86" s="6">
        <v>52</v>
      </c>
      <c r="K86" s="8" t="s">
        <v>16</v>
      </c>
      <c r="L86" t="str">
        <f>VLOOKUP(J86,'[1]Field List'!$A$2:$D$102,2,0)</f>
        <v>82 Morran Road</v>
      </c>
      <c r="M86" t="str">
        <f>VLOOKUP(J86,'[1]Field List'!$A$2:$D$102,4,0)</f>
        <v>3km on Picnic Creek Road</v>
      </c>
    </row>
    <row r="87" spans="1:13" x14ac:dyDescent="0.25">
      <c r="A87" s="7">
        <v>203</v>
      </c>
      <c r="B87" t="str">
        <f>VLOOKUP(C87,'[1]Team Listing'!$A$1:$R$250,3)</f>
        <v>Social</v>
      </c>
      <c r="C87" s="5">
        <v>173</v>
      </c>
      <c r="D87" t="str">
        <f>VLOOKUP(C87,'[1]Team Listing'!$A$1:$R$250,2)</f>
        <v>England</v>
      </c>
      <c r="E87" s="1" t="s">
        <v>5</v>
      </c>
      <c r="F87" s="1">
        <f t="shared" si="1"/>
        <v>203</v>
      </c>
      <c r="G87" t="str">
        <f>VLOOKUP(H87,'[1]Team Listing'!$A$1:$R$250,3)</f>
        <v>Social</v>
      </c>
      <c r="H87" s="5">
        <v>184</v>
      </c>
      <c r="I87" t="str">
        <f>VLOOKUP(H87,'[1]Team Listing'!$A$1:$R$250,2)</f>
        <v>Inghamvale Housos</v>
      </c>
      <c r="J87" s="6">
        <v>71</v>
      </c>
      <c r="K87" s="8" t="s">
        <v>16</v>
      </c>
      <c r="L87" t="str">
        <f>VLOOKUP(J87,'[1]Field List'!$A$2:$D$102,2,0)</f>
        <v>Lords</v>
      </c>
      <c r="M87" t="str">
        <f>VLOOKUP(J87,'[1]Field List'!$A$2:$D$102,4,0)</f>
        <v>Off Phillipson Road near Distance Edd</v>
      </c>
    </row>
    <row r="88" spans="1:13" x14ac:dyDescent="0.25">
      <c r="A88" s="7">
        <v>204</v>
      </c>
      <c r="B88" t="str">
        <f>VLOOKUP(C88,'[1]Team Listing'!$A$1:$R$250,3)</f>
        <v>Social</v>
      </c>
      <c r="C88" s="5">
        <v>186</v>
      </c>
      <c r="D88" t="str">
        <f>VLOOKUP(C88,'[1]Team Listing'!$A$1:$R$250,2)</f>
        <v>Johny's Mac's XI</v>
      </c>
      <c r="E88" s="1" t="s">
        <v>5</v>
      </c>
      <c r="F88" s="1">
        <f t="shared" si="1"/>
        <v>204</v>
      </c>
      <c r="G88" t="str">
        <f>VLOOKUP(H88,'[1]Team Listing'!$A$1:$R$250,3)</f>
        <v>Social</v>
      </c>
      <c r="H88" s="5">
        <v>208</v>
      </c>
      <c r="I88" t="str">
        <f>VLOOKUP(H88,'[1]Team Listing'!$A$1:$R$250,2)</f>
        <v>Swing Both Ways</v>
      </c>
      <c r="J88" s="6">
        <v>79</v>
      </c>
      <c r="K88" s="8" t="s">
        <v>16</v>
      </c>
      <c r="L88" t="str">
        <f>VLOOKUP(J88,'[1]Field List'!$A$2:$D$102,2,0)</f>
        <v>Acacia</v>
      </c>
      <c r="M88" t="str">
        <f>VLOOKUP(J88,'[1]Field List'!$A$2:$D$102,4,0)</f>
        <v>4 km Wheelers Road</v>
      </c>
    </row>
    <row r="89" spans="1:13" x14ac:dyDescent="0.25">
      <c r="A89" s="7">
        <v>205</v>
      </c>
      <c r="B89" t="str">
        <f>VLOOKUP(C89,'[1]Team Listing'!$A$1:$R$250,3)</f>
        <v>Social</v>
      </c>
      <c r="C89" s="5">
        <v>188</v>
      </c>
      <c r="D89" t="str">
        <f>VLOOKUP(C89,'[1]Team Listing'!$A$1:$R$250,2)</f>
        <v>Logistics All Sorts</v>
      </c>
      <c r="E89" s="1" t="s">
        <v>5</v>
      </c>
      <c r="F89" s="1">
        <f t="shared" si="1"/>
        <v>205</v>
      </c>
      <c r="G89" t="str">
        <f>VLOOKUP(H89,'[1]Team Listing'!$A$1:$R$250,3)</f>
        <v>Social</v>
      </c>
      <c r="H89" s="5">
        <v>193</v>
      </c>
      <c r="I89" t="str">
        <f>VLOOKUP(H89,'[1]Team Listing'!$A$1:$R$250,2)</f>
        <v>Off In Church</v>
      </c>
      <c r="J89" s="6">
        <v>38</v>
      </c>
      <c r="K89" t="s">
        <v>16</v>
      </c>
      <c r="L89" t="str">
        <f>VLOOKUP(J89,'[1]Field List'!$A$2:$D$102,2,0)</f>
        <v>Charters Towers Airport Reserve</v>
      </c>
      <c r="M89">
        <f>VLOOKUP(J89,'[1]Field List'!$A$2:$D$102,4,0)</f>
        <v>0</v>
      </c>
    </row>
    <row r="90" spans="1:13" x14ac:dyDescent="0.25">
      <c r="A90" s="7">
        <v>206</v>
      </c>
      <c r="B90" t="str">
        <f>VLOOKUP(C90,'[1]Team Listing'!$A$1:$R$250,3)</f>
        <v>Social</v>
      </c>
      <c r="C90" s="5">
        <v>166</v>
      </c>
      <c r="D90" t="str">
        <f>VLOOKUP(C90,'[1]Team Listing'!$A$1:$R$250,2)</f>
        <v>Bunch of Carnts</v>
      </c>
      <c r="E90" s="1" t="s">
        <v>5</v>
      </c>
      <c r="F90" s="1">
        <f t="shared" si="1"/>
        <v>206</v>
      </c>
      <c r="G90" t="str">
        <f>VLOOKUP(H90,'[1]Team Listing'!$A$1:$R$250,3)</f>
        <v>Social</v>
      </c>
      <c r="H90" s="5">
        <v>181</v>
      </c>
      <c r="I90" t="str">
        <f>VLOOKUP(H90,'[1]Team Listing'!$A$1:$R$250,2)</f>
        <v>Hardly Hitters</v>
      </c>
      <c r="J90" s="6">
        <v>37</v>
      </c>
      <c r="K90" t="s">
        <v>16</v>
      </c>
      <c r="L90" t="str">
        <f>VLOOKUP(J90,'[1]Field List'!$A$2:$D$102,2,0)</f>
        <v>Charters Towers Airport Reserve</v>
      </c>
      <c r="M90">
        <f>VLOOKUP(J90,'[1]Field List'!$A$2:$D$102,4,0)</f>
        <v>0</v>
      </c>
    </row>
    <row r="91" spans="1:13" x14ac:dyDescent="0.25">
      <c r="A91" s="7">
        <v>207</v>
      </c>
      <c r="B91" t="str">
        <f>VLOOKUP(C91,'[1]Team Listing'!$A$1:$R$250,3)</f>
        <v>Social</v>
      </c>
      <c r="C91" s="5">
        <v>189</v>
      </c>
      <c r="D91" t="str">
        <f>VLOOKUP(C91,'[1]Team Listing'!$A$1:$R$250,2)</f>
        <v>Mad Hatta's</v>
      </c>
      <c r="E91" s="1" t="s">
        <v>5</v>
      </c>
      <c r="F91" s="1">
        <f t="shared" si="1"/>
        <v>207</v>
      </c>
      <c r="G91" t="str">
        <f>VLOOKUP(H91,'[1]Team Listing'!$A$1:$R$250,3)</f>
        <v>Social</v>
      </c>
      <c r="H91" s="5">
        <v>183</v>
      </c>
      <c r="I91" t="str">
        <f>VLOOKUP(H91,'[1]Team Listing'!$A$1:$R$250,2)</f>
        <v>Humpty Stumpedies</v>
      </c>
      <c r="J91" s="6">
        <v>39</v>
      </c>
      <c r="K91" t="s">
        <v>16</v>
      </c>
      <c r="L91" t="str">
        <f>VLOOKUP(J91,'[1]Field List'!$A$2:$D$102,2,0)</f>
        <v>Charters Towers Airport Reserve</v>
      </c>
      <c r="M91">
        <f>VLOOKUP(J91,'[1]Field List'!$A$2:$D$102,4,0)</f>
        <v>0</v>
      </c>
    </row>
    <row r="92" spans="1:13" x14ac:dyDescent="0.25">
      <c r="A92" s="7">
        <v>208</v>
      </c>
      <c r="B92" t="str">
        <f>VLOOKUP(C92,'[1]Team Listing'!$A$1:$R$250,3)</f>
        <v>Social</v>
      </c>
      <c r="C92" s="5">
        <v>177</v>
      </c>
      <c r="D92" t="str">
        <f>VLOOKUP(C92,'[1]Team Listing'!$A$1:$R$250,2)</f>
        <v>Flashing Nips In The Slips</v>
      </c>
      <c r="E92" s="1" t="s">
        <v>5</v>
      </c>
      <c r="F92" s="1">
        <f t="shared" si="1"/>
        <v>208</v>
      </c>
      <c r="G92" t="str">
        <f>VLOOKUP(H92,'[1]Team Listing'!$A$1:$R$250,3)</f>
        <v>Social</v>
      </c>
      <c r="H92" s="5">
        <v>217</v>
      </c>
      <c r="I92" t="str">
        <f>VLOOKUP(H92,'[1]Team Listing'!$A$1:$R$250,2)</f>
        <v>Wasted Potential</v>
      </c>
      <c r="J92" s="6">
        <v>14</v>
      </c>
      <c r="K92" t="s">
        <v>16</v>
      </c>
      <c r="L92" t="str">
        <f>VLOOKUP(J92,'[1]Field List'!$A$2:$D$102,2,0)</f>
        <v>Mosman Park Junior Cricket</v>
      </c>
      <c r="M92" t="str">
        <f>VLOOKUP(J92,'[1]Field List'!$A$2:$D$102,4,0)</f>
        <v>Keith Kratzmann  Oval.</v>
      </c>
    </row>
    <row r="93" spans="1:13" x14ac:dyDescent="0.25">
      <c r="A93" s="7">
        <v>209</v>
      </c>
      <c r="B93" t="str">
        <f>VLOOKUP(C93,'[1]Team Listing'!$A$1:$R$250,3)</f>
        <v>Social</v>
      </c>
      <c r="C93" s="5">
        <v>176</v>
      </c>
      <c r="D93" t="str">
        <f>VLOOKUP(C93,'[1]Team Listing'!$A$1:$R$250,2)</f>
        <v>Filthy Animals</v>
      </c>
      <c r="E93" s="1" t="s">
        <v>5</v>
      </c>
      <c r="F93" s="1">
        <f t="shared" si="1"/>
        <v>209</v>
      </c>
      <c r="G93" t="str">
        <f>VLOOKUP(H93,'[1]Team Listing'!$A$1:$R$250,3)</f>
        <v>Social</v>
      </c>
      <c r="H93" s="5">
        <v>195</v>
      </c>
      <c r="I93" t="str">
        <f>VLOOKUP(H93,'[1]Team Listing'!$A$1:$R$250,2)</f>
        <v>Piss Ups &amp; Pass Outs</v>
      </c>
      <c r="J93" s="6">
        <v>30</v>
      </c>
      <c r="K93" t="s">
        <v>16</v>
      </c>
      <c r="L93" t="str">
        <f>VLOOKUP(J93,'[1]Field List'!$A$2:$D$102,2,0)</f>
        <v>Charters Towers Airport Reserve</v>
      </c>
      <c r="M93">
        <f>VLOOKUP(J93,'[1]Field List'!$A$2:$D$102,4,0)</f>
        <v>0</v>
      </c>
    </row>
    <row r="94" spans="1:13" x14ac:dyDescent="0.25">
      <c r="A94" s="7">
        <v>210</v>
      </c>
      <c r="B94" t="str">
        <f>VLOOKUP(C94,'[1]Team Listing'!$A$1:$R$250,3)</f>
        <v>Social</v>
      </c>
      <c r="C94" s="5">
        <v>197</v>
      </c>
      <c r="D94" t="str">
        <f>VLOOKUP(C94,'[1]Team Listing'!$A$1:$R$250,2)</f>
        <v>Reid River Rats</v>
      </c>
      <c r="E94" s="1" t="s">
        <v>5</v>
      </c>
      <c r="F94" s="1">
        <f t="shared" si="1"/>
        <v>210</v>
      </c>
      <c r="G94" t="str">
        <f>VLOOKUP(H94,'[1]Team Listing'!$A$1:$R$250,3)</f>
        <v>Social</v>
      </c>
      <c r="H94" s="5">
        <v>194</v>
      </c>
      <c r="I94" t="str">
        <f>VLOOKUP(H94,'[1]Team Listing'!$A$1:$R$250,2)</f>
        <v>One Pump Chumps</v>
      </c>
      <c r="J94" s="6">
        <v>69</v>
      </c>
      <c r="K94" t="s">
        <v>16</v>
      </c>
      <c r="L94" t="str">
        <f>VLOOKUP(J94,'[1]Field List'!$A$2:$D$102,2,0)</f>
        <v xml:space="preserve">Alcheringa     </v>
      </c>
      <c r="M94" t="str">
        <f>VLOOKUP(J94,'[1]Field List'!$A$2:$D$102,4,0)</f>
        <v>4.2 km on Old Dalrymple Road.</v>
      </c>
    </row>
    <row r="95" spans="1:13" x14ac:dyDescent="0.25">
      <c r="A95" s="7">
        <v>211</v>
      </c>
      <c r="B95" t="str">
        <f>VLOOKUP(C95,'[1]Team Listing'!$A$1:$R$250,3)</f>
        <v>Social</v>
      </c>
      <c r="C95" s="5">
        <v>178</v>
      </c>
      <c r="D95" t="str">
        <f>VLOOKUP(C95,'[1]Team Listing'!$A$1:$R$250,2)</f>
        <v>Full Pelt</v>
      </c>
      <c r="E95" s="1" t="s">
        <v>5</v>
      </c>
      <c r="F95" s="1">
        <f t="shared" si="1"/>
        <v>211</v>
      </c>
      <c r="G95" t="str">
        <f>VLOOKUP(H95,'[1]Team Listing'!$A$1:$R$250,3)</f>
        <v>Social</v>
      </c>
      <c r="H95" s="5">
        <v>169</v>
      </c>
      <c r="I95" t="str">
        <f>VLOOKUP(H95,'[1]Team Listing'!$A$1:$R$250,2)</f>
        <v>CT 4X4 Club Muddy Ducks</v>
      </c>
      <c r="J95" s="6">
        <v>76</v>
      </c>
      <c r="K95" t="s">
        <v>17</v>
      </c>
      <c r="L95" t="str">
        <f>VLOOKUP(J95,'[1]Field List'!$A$2:$D$102,2,0)</f>
        <v xml:space="preserve">  R.WEST</v>
      </c>
      <c r="M95" t="str">
        <f>VLOOKUP(J95,'[1]Field List'!$A$2:$D$102,4,0)</f>
        <v>17 Jardine Lane  of Bluff Road</v>
      </c>
    </row>
    <row r="96" spans="1:13" x14ac:dyDescent="0.25">
      <c r="A96" s="7">
        <v>212</v>
      </c>
      <c r="B96" t="str">
        <f>VLOOKUP(C96,'[1]Team Listing'!$A$1:$R$250,3)</f>
        <v>Social</v>
      </c>
      <c r="C96" s="5">
        <v>221</v>
      </c>
      <c r="D96" t="str">
        <f>VLOOKUP(C96,'[1]Team Listing'!$A$1:$R$250,2)</f>
        <v>Wulguru Steel Weekenders</v>
      </c>
      <c r="E96" s="1" t="s">
        <v>5</v>
      </c>
      <c r="F96" s="1">
        <f t="shared" si="1"/>
        <v>212</v>
      </c>
      <c r="G96" t="str">
        <f>VLOOKUP(H96,'[1]Team Listing'!$A$1:$R$250,3)</f>
        <v>Social</v>
      </c>
      <c r="H96" s="5">
        <v>192</v>
      </c>
      <c r="I96" t="str">
        <f>VLOOKUP(H96,'[1]Team Listing'!$A$1:$R$250,2)</f>
        <v>Not Your Average Pitches</v>
      </c>
      <c r="J96" s="6">
        <v>3</v>
      </c>
      <c r="K96" t="s">
        <v>17</v>
      </c>
      <c r="L96" t="str">
        <f>VLOOKUP(J96,'[1]Field List'!$A$2:$D$102,2,0)</f>
        <v>Bivouac  Junction</v>
      </c>
      <c r="M96" t="str">
        <f>VLOOKUP(J96,'[1]Field List'!$A$2:$D$102,4,0)</f>
        <v>Townsville H,Way</v>
      </c>
    </row>
    <row r="97" spans="1:13" x14ac:dyDescent="0.25">
      <c r="A97" s="7">
        <v>213</v>
      </c>
      <c r="B97" t="str">
        <f>VLOOKUP(C97,'[1]Team Listing'!$A$1:$R$250,3)</f>
        <v>Social</v>
      </c>
      <c r="C97" s="5">
        <v>185</v>
      </c>
      <c r="D97" t="str">
        <f>VLOOKUP(C97,'[1]Team Listing'!$A$1:$R$250,2)</f>
        <v>Joe</v>
      </c>
      <c r="E97" s="1" t="s">
        <v>5</v>
      </c>
      <c r="F97" s="1">
        <f t="shared" si="1"/>
        <v>213</v>
      </c>
      <c r="G97" t="str">
        <f>VLOOKUP(H97,'[1]Team Listing'!$A$1:$R$250,3)</f>
        <v>Social</v>
      </c>
      <c r="H97" s="5">
        <v>212</v>
      </c>
      <c r="I97" t="str">
        <f>VLOOKUP(H97,'[1]Team Listing'!$A$1:$R$250,2)</f>
        <v>Thorley's Troopers</v>
      </c>
      <c r="J97" s="6">
        <v>18</v>
      </c>
      <c r="K97" t="s">
        <v>17</v>
      </c>
      <c r="L97" t="str">
        <f>VLOOKUP(J97,'[1]Field List'!$A$2:$D$102,2,0)</f>
        <v>Mafeking Road</v>
      </c>
      <c r="M97" t="str">
        <f>VLOOKUP(J97,'[1]Field List'!$A$2:$D$102,4,0)</f>
        <v>4 km Milchester Road</v>
      </c>
    </row>
    <row r="98" spans="1:13" x14ac:dyDescent="0.25">
      <c r="A98" s="7">
        <v>214</v>
      </c>
      <c r="B98" t="str">
        <f>VLOOKUP(C98,'[1]Team Listing'!$A$1:$R$250,3)</f>
        <v>Social</v>
      </c>
      <c r="C98" s="5">
        <v>167</v>
      </c>
      <c r="D98" t="str">
        <f>VLOOKUP(C98,'[1]Team Listing'!$A$1:$R$250,2)</f>
        <v>Carl's XI</v>
      </c>
      <c r="E98" s="1" t="s">
        <v>5</v>
      </c>
      <c r="F98" s="1">
        <f t="shared" si="1"/>
        <v>214</v>
      </c>
      <c r="G98" t="str">
        <f>VLOOKUP(H98,'[1]Team Listing'!$A$1:$R$250,3)</f>
        <v>Social</v>
      </c>
      <c r="H98" s="5">
        <v>179</v>
      </c>
      <c r="I98" t="str">
        <f>VLOOKUP(H98,'[1]Team Listing'!$A$1:$R$250,2)</f>
        <v>Great Name Pending</v>
      </c>
      <c r="J98" s="6">
        <v>59</v>
      </c>
      <c r="K98" t="s">
        <v>17</v>
      </c>
      <c r="L98" t="str">
        <f>VLOOKUP(J98,'[1]Field List'!$A$2:$D$102,2,0)</f>
        <v>Ormondes</v>
      </c>
      <c r="M98" t="str">
        <f>VLOOKUP(J98,'[1]Field List'!$A$2:$D$102,4,0)</f>
        <v>11km Alfords Road on Milchester Road</v>
      </c>
    </row>
    <row r="99" spans="1:13" x14ac:dyDescent="0.25">
      <c r="A99" s="7">
        <v>215</v>
      </c>
      <c r="B99" t="str">
        <f>VLOOKUP(C99,'[1]Team Listing'!$A$1:$R$250,3)</f>
        <v>Social</v>
      </c>
      <c r="C99" s="5">
        <v>168</v>
      </c>
      <c r="D99" t="str">
        <f>VLOOKUP(C99,'[1]Team Listing'!$A$1:$R$250,2)</f>
        <v>Charters Towers Country Club</v>
      </c>
      <c r="E99" s="1" t="s">
        <v>5</v>
      </c>
      <c r="F99" s="1">
        <f t="shared" si="1"/>
        <v>215</v>
      </c>
      <c r="G99" t="str">
        <f>VLOOKUP(H99,'[1]Team Listing'!$A$1:$R$250,3)</f>
        <v>Social</v>
      </c>
      <c r="H99" s="5">
        <v>214</v>
      </c>
      <c r="I99" t="str">
        <f>VLOOKUP(H99,'[1]Team Listing'!$A$1:$R$250,2)</f>
        <v>Tinnies &amp; Beer</v>
      </c>
      <c r="J99" s="6">
        <v>14</v>
      </c>
      <c r="K99" t="s">
        <v>17</v>
      </c>
      <c r="L99" t="str">
        <f>VLOOKUP(J99,'[1]Field List'!$A$2:$D$102,2,0)</f>
        <v>Mosman Park Junior Cricket</v>
      </c>
      <c r="M99" t="str">
        <f>VLOOKUP(J99,'[1]Field List'!$A$2:$D$102,4,0)</f>
        <v>Keith Kratzmann  Oval.</v>
      </c>
    </row>
    <row r="100" spans="1:13" x14ac:dyDescent="0.25">
      <c r="A100" s="7">
        <v>216</v>
      </c>
      <c r="B100" t="str">
        <f>VLOOKUP(C100,'[1]Team Listing'!$A$1:$R$250,3)</f>
        <v>Social</v>
      </c>
      <c r="C100" s="5">
        <v>198</v>
      </c>
      <c r="D100" t="str">
        <f>VLOOKUP(C100,'[1]Team Listing'!$A$1:$R$250,2)</f>
        <v>Rellies</v>
      </c>
      <c r="E100" s="1" t="s">
        <v>5</v>
      </c>
      <c r="F100" s="1">
        <f t="shared" si="1"/>
        <v>216</v>
      </c>
      <c r="G100" t="str">
        <f>VLOOKUP(H100,'[1]Team Listing'!$A$1:$R$250,3)</f>
        <v>Social</v>
      </c>
      <c r="H100" s="5">
        <v>170</v>
      </c>
      <c r="I100" t="str">
        <f>VLOOKUP(H100,'[1]Team Listing'!$A$1:$R$250,2)</f>
        <v>DCL Bulls</v>
      </c>
      <c r="J100" s="6">
        <v>69</v>
      </c>
      <c r="K100" t="s">
        <v>17</v>
      </c>
      <c r="L100" t="str">
        <f>VLOOKUP(J100,'[1]Field List'!$A$2:$D$102,2,0)</f>
        <v xml:space="preserve">Alcheringa     </v>
      </c>
      <c r="M100" t="str">
        <f>VLOOKUP(J100,'[1]Field List'!$A$2:$D$102,4,0)</f>
        <v>4.2 km on Old Dalrymple Road.</v>
      </c>
    </row>
    <row r="101" spans="1:13" x14ac:dyDescent="0.25">
      <c r="A101" s="7">
        <v>217</v>
      </c>
      <c r="B101" t="str">
        <f>VLOOKUP(C101,'[1]Team Listing'!$A$1:$R$250,3)</f>
        <v>Social</v>
      </c>
      <c r="C101" s="5">
        <v>211</v>
      </c>
      <c r="D101" t="str">
        <f>VLOOKUP(C101,'[1]Team Listing'!$A$1:$R$250,2)</f>
        <v>The Claytons</v>
      </c>
      <c r="E101" s="1" t="s">
        <v>5</v>
      </c>
      <c r="F101" s="1">
        <f t="shared" si="1"/>
        <v>217</v>
      </c>
      <c r="G101" t="str">
        <f>VLOOKUP(H101,'[1]Team Listing'!$A$1:$R$250,3)</f>
        <v>Social</v>
      </c>
      <c r="H101" s="5">
        <v>162</v>
      </c>
      <c r="I101" t="str">
        <f>VLOOKUP(H101,'[1]Team Listing'!$A$1:$R$250,2)</f>
        <v>Bangers and Smash</v>
      </c>
      <c r="J101" s="6">
        <v>49</v>
      </c>
      <c r="K101" t="s">
        <v>17</v>
      </c>
      <c r="L101" t="str">
        <f>VLOOKUP(J101,'[1]Field List'!$A$2:$D$102,2,0)</f>
        <v>Goldfield Sporting Complex</v>
      </c>
      <c r="M101" t="str">
        <f>VLOOKUP(J101,'[1]Field List'!$A$2:$D$102,4,0)</f>
        <v>Closest to Athletic Club</v>
      </c>
    </row>
    <row r="102" spans="1:13" x14ac:dyDescent="0.25">
      <c r="A102" s="7">
        <v>218</v>
      </c>
      <c r="B102" t="str">
        <f>VLOOKUP(C102,'[1]Team Listing'!$A$1:$R$250,3)</f>
        <v>Social</v>
      </c>
      <c r="C102" s="5">
        <v>180</v>
      </c>
      <c r="D102" t="str">
        <f>VLOOKUP(C102,'[1]Team Listing'!$A$1:$R$250,2)</f>
        <v>Grog Boggers</v>
      </c>
      <c r="E102" s="1" t="s">
        <v>5</v>
      </c>
      <c r="F102" s="1">
        <f t="shared" si="1"/>
        <v>218</v>
      </c>
      <c r="G102" t="str">
        <f>VLOOKUP(H102,'[1]Team Listing'!$A$1:$R$250,3)</f>
        <v>Social</v>
      </c>
      <c r="H102" s="5">
        <v>161</v>
      </c>
      <c r="I102" t="str">
        <f>VLOOKUP(H102,'[1]Team Listing'!$A$1:$R$250,2)</f>
        <v>Balls, Beers and Bowl 5417</v>
      </c>
      <c r="J102" s="6">
        <v>52</v>
      </c>
      <c r="K102" t="s">
        <v>17</v>
      </c>
      <c r="L102" t="str">
        <f>VLOOKUP(J102,'[1]Field List'!$A$2:$D$102,2,0)</f>
        <v>82 Morran Road</v>
      </c>
      <c r="M102" t="str">
        <f>VLOOKUP(J102,'[1]Field List'!$A$2:$D$102,4,0)</f>
        <v>3km on Picnic Creek Road</v>
      </c>
    </row>
    <row r="103" spans="1:13" x14ac:dyDescent="0.25">
      <c r="A103" s="7">
        <v>219</v>
      </c>
      <c r="B103" t="str">
        <f>VLOOKUP(C103,'[1]Team Listing'!$A$1:$R$250,3)</f>
        <v>Social</v>
      </c>
      <c r="C103" s="5">
        <v>207</v>
      </c>
      <c r="D103" t="str">
        <f>VLOOKUP(C103,'[1]Team Listing'!$A$1:$R$250,2)</f>
        <v>Sons of Pitches</v>
      </c>
      <c r="E103" s="1" t="s">
        <v>5</v>
      </c>
      <c r="F103" s="1">
        <f t="shared" si="1"/>
        <v>219</v>
      </c>
      <c r="G103" t="str">
        <f>VLOOKUP(H103,'[1]Team Listing'!$A$1:$R$250,3)</f>
        <v>Social</v>
      </c>
      <c r="H103" s="5">
        <v>219</v>
      </c>
      <c r="I103" t="str">
        <f>VLOOKUP(H103,'[1]Team Listing'!$A$1:$R$250,2)</f>
        <v>Win or Booze</v>
      </c>
      <c r="J103" s="6">
        <v>22</v>
      </c>
      <c r="K103" t="s">
        <v>17</v>
      </c>
      <c r="L103" t="str">
        <f>VLOOKUP(J103,'[1]Field List'!$A$2:$D$102,2,0)</f>
        <v>Charters Towers Golf Club</v>
      </c>
      <c r="M103" t="str">
        <f>VLOOKUP(J103,'[1]Field List'!$A$2:$D$102,4,0)</f>
        <v xml:space="preserve">2nd from Clubhouse                      </v>
      </c>
    </row>
    <row r="104" spans="1:13" x14ac:dyDescent="0.25">
      <c r="A104" s="7">
        <v>220</v>
      </c>
      <c r="B104" t="str">
        <f>VLOOKUP(C104,'[1]Team Listing'!$A$1:$R$250,3)</f>
        <v>Social</v>
      </c>
      <c r="C104" s="5">
        <v>210</v>
      </c>
      <c r="D104" t="str">
        <f>VLOOKUP(C104,'[1]Team Listing'!$A$1:$R$250,2)</f>
        <v>Tequila Sheilas</v>
      </c>
      <c r="E104" s="1" t="s">
        <v>5</v>
      </c>
      <c r="F104" s="1">
        <f t="shared" si="1"/>
        <v>220</v>
      </c>
      <c r="G104" t="str">
        <f>VLOOKUP(H104,'[1]Team Listing'!$A$1:$R$250,3)</f>
        <v>Social</v>
      </c>
      <c r="H104" s="5">
        <v>172</v>
      </c>
      <c r="I104" t="str">
        <f>VLOOKUP(H104,'[1]Team Listing'!$A$1:$R$250,2)</f>
        <v>Duckeyed</v>
      </c>
      <c r="J104" s="6">
        <v>38</v>
      </c>
      <c r="K104" t="s">
        <v>17</v>
      </c>
      <c r="L104" t="str">
        <f>VLOOKUP(J104,'[1]Field List'!$A$2:$D$102,2,0)</f>
        <v>Charters Towers Airport Reserve</v>
      </c>
      <c r="M104">
        <f>VLOOKUP(J104,'[1]Field List'!$A$2:$D$102,4,0)</f>
        <v>0</v>
      </c>
    </row>
    <row r="105" spans="1:13" x14ac:dyDescent="0.25">
      <c r="A105" s="7">
        <v>221</v>
      </c>
      <c r="B105" t="str">
        <f>VLOOKUP(C105,'[1]Team Listing'!$A$1:$R$250,3)</f>
        <v>Social</v>
      </c>
      <c r="C105" s="5">
        <v>174</v>
      </c>
      <c r="D105" t="str">
        <f>VLOOKUP(C105,'[1]Team Listing'!$A$1:$R$250,2)</f>
        <v>Fairdrink'em</v>
      </c>
      <c r="E105" s="1" t="s">
        <v>5</v>
      </c>
      <c r="F105" s="1">
        <f t="shared" si="1"/>
        <v>221</v>
      </c>
      <c r="G105" t="str">
        <f>VLOOKUP(H105,'[1]Team Listing'!$A$1:$R$250,3)</f>
        <v>Social</v>
      </c>
      <c r="H105" s="5">
        <v>163</v>
      </c>
      <c r="I105" t="str">
        <f>VLOOKUP(H105,'[1]Team Listing'!$A$1:$R$250,2)</f>
        <v>Beers Balls &amp; Bats</v>
      </c>
      <c r="J105" s="6">
        <v>79</v>
      </c>
      <c r="K105" t="s">
        <v>17</v>
      </c>
      <c r="L105" t="str">
        <f>VLOOKUP(J105,'[1]Field List'!$A$2:$D$102,2,0)</f>
        <v>Acacia</v>
      </c>
      <c r="M105" t="str">
        <f>VLOOKUP(J105,'[1]Field List'!$A$2:$D$102,4,0)</f>
        <v>4 km Wheelers Road</v>
      </c>
    </row>
    <row r="106" spans="1:13" x14ac:dyDescent="0.25">
      <c r="A106" s="7">
        <v>222</v>
      </c>
      <c r="B106" t="str">
        <f>VLOOKUP(C106,'[1]Team Listing'!$A$1:$R$250,3)</f>
        <v>Social</v>
      </c>
      <c r="C106" s="5">
        <v>164</v>
      </c>
      <c r="D106" t="str">
        <f>VLOOKUP(C106,'[1]Team Listing'!$A$1:$R$250,2)</f>
        <v>Black Soil Banditz</v>
      </c>
      <c r="E106" s="1" t="s">
        <v>5</v>
      </c>
      <c r="F106" s="1">
        <f t="shared" si="1"/>
        <v>222</v>
      </c>
      <c r="G106" t="str">
        <f>VLOOKUP(H106,'[1]Team Listing'!$A$1:$R$250,3)</f>
        <v>Social</v>
      </c>
      <c r="H106" s="5">
        <v>203</v>
      </c>
      <c r="I106" t="str">
        <f>VLOOKUP(H106,'[1]Team Listing'!$A$1:$R$250,2)</f>
        <v>Scorgasms</v>
      </c>
      <c r="J106" s="6">
        <v>30</v>
      </c>
      <c r="K106" t="s">
        <v>17</v>
      </c>
      <c r="L106" t="str">
        <f>VLOOKUP(J106,'[1]Field List'!$A$2:$D$102,2,0)</f>
        <v>Charters Towers Airport Reserve</v>
      </c>
      <c r="M106">
        <f>VLOOKUP(J106,'[1]Field List'!$A$2:$D$102,4,0)</f>
        <v>0</v>
      </c>
    </row>
    <row r="107" spans="1:13" x14ac:dyDescent="0.25">
      <c r="A107" s="7">
        <v>223</v>
      </c>
      <c r="B107" t="str">
        <f>VLOOKUP(C107,'[1]Team Listing'!$A$1:$R$250,3)</f>
        <v>Social</v>
      </c>
      <c r="C107" s="5">
        <v>206</v>
      </c>
      <c r="D107" t="str">
        <f>VLOOKUP(C107,'[1]Team Listing'!$A$1:$R$250,2)</f>
        <v>Smack My Pitch Up</v>
      </c>
      <c r="E107" s="1" t="s">
        <v>5</v>
      </c>
      <c r="F107" s="1">
        <f t="shared" si="1"/>
        <v>223</v>
      </c>
      <c r="G107" t="str">
        <f>VLOOKUP(H107,'[1]Team Listing'!$A$1:$R$250,3)</f>
        <v>Social</v>
      </c>
      <c r="H107" s="5">
        <v>201</v>
      </c>
      <c r="I107" t="str">
        <f>VLOOKUP(H107,'[1]Team Listing'!$A$1:$R$250,2)</f>
        <v>Ruff Nutz</v>
      </c>
      <c r="J107" s="6">
        <v>37</v>
      </c>
      <c r="K107" t="s">
        <v>17</v>
      </c>
      <c r="L107" t="str">
        <f>VLOOKUP(J107,'[1]Field List'!$A$2:$D$102,2,0)</f>
        <v>Charters Towers Airport Reserve</v>
      </c>
      <c r="M107">
        <f>VLOOKUP(J107,'[1]Field List'!$A$2:$D$102,4,0)</f>
        <v>0</v>
      </c>
    </row>
    <row r="108" spans="1:13" x14ac:dyDescent="0.25">
      <c r="A108" s="7">
        <v>224</v>
      </c>
      <c r="B108" t="str">
        <f>VLOOKUP(C108,'[1]Team Listing'!$A$1:$R$250,3)</f>
        <v>Social</v>
      </c>
      <c r="C108" s="5">
        <v>199</v>
      </c>
      <c r="D108" t="str">
        <f>VLOOKUP(C108,'[1]Team Listing'!$A$1:$R$250,2)</f>
        <v>Resting Pitch Faces</v>
      </c>
      <c r="E108" s="1" t="s">
        <v>5</v>
      </c>
      <c r="F108" s="1">
        <f t="shared" si="1"/>
        <v>224</v>
      </c>
      <c r="G108" t="str">
        <f>VLOOKUP(H108,'[1]Team Listing'!$A$1:$R$250,3)</f>
        <v>Social</v>
      </c>
      <c r="H108" s="5">
        <v>202</v>
      </c>
      <c r="I108" t="str">
        <f>VLOOKUP(H108,'[1]Team Listing'!$A$1:$R$250,2)</f>
        <v>Sandpaper Bandits</v>
      </c>
      <c r="J108" s="6">
        <v>39</v>
      </c>
      <c r="K108" t="s">
        <v>17</v>
      </c>
      <c r="L108" t="str">
        <f>VLOOKUP(J108,'[1]Field List'!$A$2:$D$102,2,0)</f>
        <v>Charters Towers Airport Reserve</v>
      </c>
      <c r="M108">
        <f>VLOOKUP(J108,'[1]Field List'!$A$2:$D$102,4,0)</f>
        <v>0</v>
      </c>
    </row>
    <row r="109" spans="1:13" x14ac:dyDescent="0.25">
      <c r="A109" s="7">
        <v>225</v>
      </c>
      <c r="B109" t="str">
        <f>VLOOKUP(C109,'[1]Team Listing'!$A$1:$R$250,3)</f>
        <v>Ladies</v>
      </c>
      <c r="C109" s="5">
        <v>152</v>
      </c>
      <c r="D109" t="str">
        <f>VLOOKUP(C109,'[1]Team Listing'!$A$1:$R$250,2)</f>
        <v>Pitches Be Crazy</v>
      </c>
      <c r="E109" s="1" t="s">
        <v>5</v>
      </c>
      <c r="F109" s="1">
        <f t="shared" si="1"/>
        <v>225</v>
      </c>
      <c r="G109" t="str">
        <f>VLOOKUP(H109,'[1]Team Listing'!$A$1:$R$250,3)</f>
        <v>Ladies</v>
      </c>
      <c r="H109" s="5">
        <v>148</v>
      </c>
      <c r="I109" t="str">
        <f>VLOOKUP(H109,'[1]Team Listing'!$A$1:$R$250,2)</f>
        <v>Hits N Miss's</v>
      </c>
      <c r="J109" s="6">
        <v>60</v>
      </c>
      <c r="K109" t="s">
        <v>16</v>
      </c>
      <c r="L109" t="str">
        <f>VLOOKUP(J109,'[1]Field List'!$A$2:$D$102,2,0)</f>
        <v xml:space="preserve">Laid Back XI </v>
      </c>
      <c r="M109" t="str">
        <f>VLOOKUP(J109,'[1]Field List'!$A$2:$D$102,4,0)</f>
        <v>Bus Road - Ramsay's Property</v>
      </c>
    </row>
    <row r="110" spans="1:13" x14ac:dyDescent="0.25">
      <c r="A110" s="7">
        <v>226</v>
      </c>
      <c r="B110" t="str">
        <f>VLOOKUP(C110,'[1]Team Listing'!$A$1:$R$250,3)</f>
        <v>Ladies</v>
      </c>
      <c r="C110" s="5">
        <v>149</v>
      </c>
      <c r="D110" t="str">
        <f>VLOOKUP(C110,'[1]Team Listing'!$A$1:$R$250,2)</f>
        <v>Hormoans</v>
      </c>
      <c r="E110" s="1" t="s">
        <v>5</v>
      </c>
      <c r="F110" s="1">
        <f t="shared" si="1"/>
        <v>226</v>
      </c>
      <c r="G110" t="str">
        <f>VLOOKUP(H110,'[1]Team Listing'!$A$1:$R$250,3)</f>
        <v>Ladies</v>
      </c>
      <c r="H110" s="5">
        <v>156</v>
      </c>
      <c r="I110" t="str">
        <f>VLOOKUP(H110,'[1]Team Listing'!$A$1:$R$250,2)</f>
        <v>The Townsville Dingoes</v>
      </c>
      <c r="J110" s="6">
        <v>58</v>
      </c>
      <c r="K110" t="s">
        <v>16</v>
      </c>
      <c r="L110" t="str">
        <f>VLOOKUP(J110,'[1]Field List'!$A$2:$D$102,2,0)</f>
        <v>Central State School</v>
      </c>
      <c r="M110" t="str">
        <f>VLOOKUP(J110,'[1]Field List'!$A$2:$D$102,4,0)</f>
        <v>Central State School</v>
      </c>
    </row>
    <row r="111" spans="1:13" x14ac:dyDescent="0.25">
      <c r="A111" s="7">
        <v>227</v>
      </c>
      <c r="B111" t="str">
        <f>VLOOKUP(C111,'[1]Team Listing'!$A$1:$R$250,3)</f>
        <v>Ladies</v>
      </c>
      <c r="C111" s="5">
        <v>157</v>
      </c>
      <c r="D111" t="str">
        <f>VLOOKUP(C111,'[1]Team Listing'!$A$1:$R$250,2)</f>
        <v>Travelbugs</v>
      </c>
      <c r="E111" s="1" t="s">
        <v>5</v>
      </c>
      <c r="F111" s="1">
        <f t="shared" si="1"/>
        <v>227</v>
      </c>
      <c r="G111" t="str">
        <f>VLOOKUP(H111,'[1]Team Listing'!$A$1:$R$250,3)</f>
        <v>Ladies</v>
      </c>
      <c r="H111" s="5">
        <v>158</v>
      </c>
      <c r="I111" t="str">
        <f>VLOOKUP(H111,'[1]Team Listing'!$A$1:$R$250,2)</f>
        <v>West Indigies</v>
      </c>
      <c r="J111" s="6">
        <v>31</v>
      </c>
      <c r="K111" t="s">
        <v>16</v>
      </c>
      <c r="L111" t="str">
        <f>VLOOKUP(J111,'[1]Field List'!$A$2:$D$102,2,0)</f>
        <v>Charters Towers Airport Reserve</v>
      </c>
      <c r="M111">
        <f>VLOOKUP(J111,'[1]Field List'!$A$2:$D$102,4,0)</f>
        <v>0</v>
      </c>
    </row>
    <row r="112" spans="1:13" x14ac:dyDescent="0.25">
      <c r="A112" s="7">
        <v>228</v>
      </c>
      <c r="B112" t="str">
        <f>VLOOKUP(C112,'[1]Team Listing'!$A$1:$R$250,3)</f>
        <v>Ladies</v>
      </c>
      <c r="C112" s="5">
        <v>139</v>
      </c>
      <c r="D112" t="str">
        <f>VLOOKUP(C112,'[1]Team Listing'!$A$1:$R$250,2)</f>
        <v>99 Problems but a pitch ain't one</v>
      </c>
      <c r="E112" s="1" t="s">
        <v>5</v>
      </c>
      <c r="F112" s="1">
        <f t="shared" si="1"/>
        <v>228</v>
      </c>
      <c r="G112" t="str">
        <f>VLOOKUP(H112,'[1]Team Listing'!$A$1:$R$250,3)</f>
        <v>Ladies</v>
      </c>
      <c r="H112" s="5">
        <v>145</v>
      </c>
      <c r="I112" t="str">
        <f>VLOOKUP(H112,'[1]Team Listing'!$A$1:$R$250,2)</f>
        <v>FBI</v>
      </c>
      <c r="J112" s="6">
        <v>40</v>
      </c>
      <c r="K112" t="s">
        <v>16</v>
      </c>
      <c r="L112" t="str">
        <f>VLOOKUP(J112,'[1]Field List'!$A$2:$D$102,2,0)</f>
        <v>Charters Towers Airport Reserve</v>
      </c>
      <c r="M112">
        <f>VLOOKUP(J112,'[1]Field List'!$A$2:$D$102,4,0)</f>
        <v>0</v>
      </c>
    </row>
    <row r="113" spans="1:13" x14ac:dyDescent="0.25">
      <c r="A113" s="7">
        <v>229</v>
      </c>
      <c r="B113" t="str">
        <f>VLOOKUP(C113,'[1]Team Listing'!$A$1:$R$250,3)</f>
        <v>Ladies</v>
      </c>
      <c r="C113" s="5">
        <v>147</v>
      </c>
      <c r="D113" t="str">
        <f>VLOOKUP(C113,'[1]Team Listing'!$A$1:$R$250,2)</f>
        <v>Got the Runs</v>
      </c>
      <c r="E113" s="1" t="s">
        <v>5</v>
      </c>
      <c r="F113" s="1">
        <f t="shared" si="1"/>
        <v>229</v>
      </c>
      <c r="G113" t="str">
        <f>VLOOKUP(H113,'[1]Team Listing'!$A$1:$R$250,3)</f>
        <v>Ladies</v>
      </c>
      <c r="H113" s="5">
        <v>154</v>
      </c>
      <c r="I113" t="str">
        <f>VLOOKUP(H113,'[1]Team Listing'!$A$1:$R$250,2)</f>
        <v>Slippery Pitches</v>
      </c>
      <c r="J113" s="6">
        <v>58</v>
      </c>
      <c r="K113" t="s">
        <v>8</v>
      </c>
      <c r="L113" t="str">
        <f>VLOOKUP(J113,'[1]Field List'!$A$2:$D$102,2,0)</f>
        <v>Central State School</v>
      </c>
      <c r="M113" t="str">
        <f>VLOOKUP(J113,'[1]Field List'!$A$2:$D$102,4,0)</f>
        <v>Central State School</v>
      </c>
    </row>
    <row r="114" spans="1:13" x14ac:dyDescent="0.25">
      <c r="A114" s="7">
        <v>230</v>
      </c>
      <c r="B114" t="str">
        <f>VLOOKUP(C114,'[1]Team Listing'!$A$1:$R$250,3)</f>
        <v>Ladies</v>
      </c>
      <c r="C114" s="5">
        <v>150</v>
      </c>
      <c r="D114" t="str">
        <f>VLOOKUP(C114,'[1]Team Listing'!$A$1:$R$250,2)</f>
        <v>Lady Magpies</v>
      </c>
      <c r="E114" s="1" t="s">
        <v>5</v>
      </c>
      <c r="F114" s="1">
        <f t="shared" si="1"/>
        <v>230</v>
      </c>
      <c r="G114" t="str">
        <f>VLOOKUP(H114,'[1]Team Listing'!$A$1:$R$250,3)</f>
        <v>Ladies</v>
      </c>
      <c r="H114" s="5">
        <v>140</v>
      </c>
      <c r="I114" t="str">
        <f>VLOOKUP(H114,'[1]Team Listing'!$A$1:$R$250,2)</f>
        <v>Black Bream</v>
      </c>
      <c r="J114" s="6">
        <v>31</v>
      </c>
      <c r="K114" t="s">
        <v>8</v>
      </c>
      <c r="L114" t="str">
        <f>VLOOKUP(J114,'[1]Field List'!$A$2:$D$102,2,0)</f>
        <v>Charters Towers Airport Reserve</v>
      </c>
      <c r="M114">
        <f>VLOOKUP(J114,'[1]Field List'!$A$2:$D$102,4,0)</f>
        <v>0</v>
      </c>
    </row>
    <row r="115" spans="1:13" x14ac:dyDescent="0.25">
      <c r="A115" s="7">
        <v>231</v>
      </c>
      <c r="B115" t="str">
        <f>VLOOKUP(C115,'[1]Team Listing'!$A$1:$R$250,3)</f>
        <v>Ladies</v>
      </c>
      <c r="C115" s="5">
        <v>159</v>
      </c>
      <c r="D115" t="str">
        <f>VLOOKUP(C115,'[1]Team Listing'!$A$1:$R$250,2)</f>
        <v>Wildflowers</v>
      </c>
      <c r="E115" s="1" t="s">
        <v>5</v>
      </c>
      <c r="F115" s="1">
        <f t="shared" si="1"/>
        <v>231</v>
      </c>
      <c r="G115" t="str">
        <f>VLOOKUP(H115,'[1]Team Listing'!$A$1:$R$250,3)</f>
        <v>Ladies</v>
      </c>
      <c r="H115" s="5">
        <v>153</v>
      </c>
      <c r="I115" t="str">
        <f>VLOOKUP(H115,'[1]Team Listing'!$A$1:$R$250,2)</f>
        <v>Run for Rum</v>
      </c>
      <c r="J115" s="6">
        <v>40</v>
      </c>
      <c r="K115" t="s">
        <v>8</v>
      </c>
      <c r="L115" t="str">
        <f>VLOOKUP(J115,'[1]Field List'!$A$2:$D$102,2,0)</f>
        <v>Charters Towers Airport Reserve</v>
      </c>
      <c r="M115">
        <f>VLOOKUP(J115,'[1]Field List'!$A$2:$D$102,4,0)</f>
        <v>0</v>
      </c>
    </row>
    <row r="116" spans="1:13" x14ac:dyDescent="0.25">
      <c r="A116" s="7">
        <v>232</v>
      </c>
      <c r="B116" t="str">
        <f>VLOOKUP(C116,'[1]Team Listing'!$A$1:$R$250,3)</f>
        <v>Ladies</v>
      </c>
      <c r="C116" s="5">
        <v>144</v>
      </c>
      <c r="D116" t="str">
        <f>VLOOKUP(C116,'[1]Team Listing'!$A$1:$R$250,2)</f>
        <v>Cleanskin Cows</v>
      </c>
      <c r="E116" s="1" t="s">
        <v>5</v>
      </c>
      <c r="F116" s="1">
        <f t="shared" si="1"/>
        <v>232</v>
      </c>
      <c r="G116" t="str">
        <f>VLOOKUP(H116,'[1]Team Listing'!$A$1:$R$250,3)</f>
        <v>Ladies</v>
      </c>
      <c r="H116" s="5">
        <v>141</v>
      </c>
      <c r="I116" t="str">
        <f>VLOOKUP(H116,'[1]Team Listing'!$A$1:$R$250,2)</f>
        <v>Bottoms Up</v>
      </c>
      <c r="J116" s="6">
        <v>58</v>
      </c>
      <c r="K116" t="s">
        <v>17</v>
      </c>
      <c r="L116" t="str">
        <f>VLOOKUP(J116,'[1]Field List'!$A$2:$D$102,2,0)</f>
        <v>Central State School</v>
      </c>
      <c r="M116" t="str">
        <f>VLOOKUP(J116,'[1]Field List'!$A$2:$D$102,4,0)</f>
        <v>Central State School</v>
      </c>
    </row>
    <row r="117" spans="1:13" x14ac:dyDescent="0.25">
      <c r="A117" s="7">
        <v>233</v>
      </c>
      <c r="B117" t="str">
        <f>VLOOKUP(C117,'[1]Team Listing'!$A$1:$R$250,3)</f>
        <v>Ladies</v>
      </c>
      <c r="C117" s="5">
        <v>143</v>
      </c>
      <c r="D117" t="str">
        <f>VLOOKUP(C117,'[1]Team Listing'!$A$1:$R$250,2)</f>
        <v>Chix with Stix</v>
      </c>
      <c r="E117" s="1" t="s">
        <v>5</v>
      </c>
      <c r="F117" s="1">
        <f t="shared" si="1"/>
        <v>233</v>
      </c>
      <c r="G117" t="str">
        <f>VLOOKUP(H117,'[1]Team Listing'!$A$1:$R$250,3)</f>
        <v>Ladies</v>
      </c>
      <c r="H117" s="5">
        <v>146</v>
      </c>
      <c r="I117" t="str">
        <f>VLOOKUP(H117,'[1]Team Listing'!$A$1:$R$250,2)</f>
        <v>Get'mOut</v>
      </c>
      <c r="J117" s="6">
        <v>31</v>
      </c>
      <c r="K117" t="s">
        <v>17</v>
      </c>
      <c r="L117" t="str">
        <f>VLOOKUP(J117,'[1]Field List'!$A$2:$D$102,2,0)</f>
        <v>Charters Towers Airport Reserve</v>
      </c>
      <c r="M117">
        <f>VLOOKUP(J117,'[1]Field List'!$A$2:$D$102,4,0)</f>
        <v>0</v>
      </c>
    </row>
    <row r="118" spans="1:13" x14ac:dyDescent="0.25">
      <c r="A118" s="7">
        <v>234</v>
      </c>
      <c r="B118" t="str">
        <f>VLOOKUP(C118,'[1]Team Listing'!$A$1:$R$250,3)</f>
        <v>Ladies</v>
      </c>
      <c r="C118" s="5">
        <v>155</v>
      </c>
      <c r="D118" t="str">
        <f>VLOOKUP(C118,'[1]Team Listing'!$A$1:$R$250,2)</f>
        <v>The Lost Boys</v>
      </c>
      <c r="E118" s="1" t="s">
        <v>5</v>
      </c>
      <c r="F118" s="1">
        <f t="shared" si="1"/>
        <v>234</v>
      </c>
      <c r="G118" t="str">
        <f>VLOOKUP(H118,'[1]Team Listing'!$A$1:$R$250,3)</f>
        <v>Ladies</v>
      </c>
      <c r="H118" s="5">
        <v>142</v>
      </c>
      <c r="I118" t="str">
        <f>VLOOKUP(H118,'[1]Team Listing'!$A$1:$R$250,2)</f>
        <v>Bro's Hos</v>
      </c>
      <c r="J118" s="6">
        <v>40</v>
      </c>
      <c r="K118" t="s">
        <v>17</v>
      </c>
      <c r="L118" t="str">
        <f>VLOOKUP(J118,'[1]Field List'!$A$2:$D$102,2,0)</f>
        <v>Charters Towers Airport Reserve</v>
      </c>
      <c r="M118">
        <f>VLOOKUP(J118,'[1]Field List'!$A$2:$D$102,4,0)</f>
        <v>0</v>
      </c>
    </row>
    <row r="119" spans="1:13" x14ac:dyDescent="0.25">
      <c r="A119" s="7">
        <v>235</v>
      </c>
      <c r="B119" t="str">
        <f>VLOOKUP(C119,'[1]Team Listing'!$A$1:$R$250,3)</f>
        <v>Ladies</v>
      </c>
      <c r="C119" s="5">
        <v>151</v>
      </c>
      <c r="D119" t="str">
        <f>VLOOKUP(C119,'[1]Team Listing'!$A$1:$R$250,2)</f>
        <v>One Hit Wonders</v>
      </c>
      <c r="E119" s="1" t="s">
        <v>5</v>
      </c>
      <c r="F119" s="1">
        <f t="shared" si="1"/>
        <v>235</v>
      </c>
      <c r="G119" t="e">
        <f>VLOOKUP(H119,'[1]Team Listing'!$A$1:$R$250,3)</f>
        <v>#N/A</v>
      </c>
      <c r="H119" s="5"/>
      <c r="I119" t="e">
        <f>VLOOKUP(H119,'[1]Team Listing'!$A$1:$R$250,2)</f>
        <v>#N/A</v>
      </c>
      <c r="J119" s="6">
        <v>61</v>
      </c>
      <c r="K119" t="s">
        <v>17</v>
      </c>
      <c r="L119" t="str">
        <f>VLOOKUP(J119,'[1]Field List'!$A$2:$D$102,2,0)</f>
        <v>Towers Taipans Soccer Field</v>
      </c>
      <c r="M119" t="str">
        <f>VLOOKUP(J119,'[1]Field List'!$A$2:$D$102,4,0)</f>
        <v>Kerswell Oval</v>
      </c>
    </row>
    <row r="120" spans="1:13" x14ac:dyDescent="0.25">
      <c r="K120"/>
    </row>
    <row r="121" spans="1:13" x14ac:dyDescent="0.25">
      <c r="K121"/>
    </row>
    <row r="122" spans="1:13" x14ac:dyDescent="0.25">
      <c r="K122"/>
    </row>
    <row r="123" spans="1:13" x14ac:dyDescent="0.25">
      <c r="K123"/>
    </row>
    <row r="124" spans="1:13" x14ac:dyDescent="0.25">
      <c r="K124"/>
    </row>
    <row r="125" spans="1:13" x14ac:dyDescent="0.25">
      <c r="K125"/>
    </row>
    <row r="126" spans="1:13" x14ac:dyDescent="0.25">
      <c r="K126"/>
    </row>
    <row r="127" spans="1:13" x14ac:dyDescent="0.25">
      <c r="K127"/>
    </row>
    <row r="128" spans="1:13" x14ac:dyDescent="0.25">
      <c r="K128"/>
    </row>
    <row r="129" spans="1:11" x14ac:dyDescent="0.25">
      <c r="K129"/>
    </row>
    <row r="130" spans="1:11" x14ac:dyDescent="0.25">
      <c r="K130"/>
    </row>
    <row r="131" spans="1:11" x14ac:dyDescent="0.25">
      <c r="K131"/>
    </row>
    <row r="132" spans="1:11" x14ac:dyDescent="0.25">
      <c r="K132"/>
    </row>
    <row r="133" spans="1:11" x14ac:dyDescent="0.25">
      <c r="A133" s="1"/>
      <c r="B133" s="1"/>
      <c r="C133" s="1"/>
      <c r="E133" s="1"/>
      <c r="F133" s="1"/>
      <c r="G133" s="1"/>
      <c r="H133" s="1"/>
    </row>
    <row r="134" spans="1:11" x14ac:dyDescent="0.25">
      <c r="K134"/>
    </row>
    <row r="135" spans="1:11" x14ac:dyDescent="0.25">
      <c r="K135"/>
    </row>
    <row r="136" spans="1:11" x14ac:dyDescent="0.25">
      <c r="K136"/>
    </row>
    <row r="137" spans="1:11" x14ac:dyDescent="0.25">
      <c r="K137"/>
    </row>
    <row r="138" spans="1:11" x14ac:dyDescent="0.25">
      <c r="K138"/>
    </row>
    <row r="139" spans="1:11" x14ac:dyDescent="0.25">
      <c r="K139"/>
    </row>
    <row r="140" spans="1:11" x14ac:dyDescent="0.25">
      <c r="K140"/>
    </row>
    <row r="141" spans="1:11" x14ac:dyDescent="0.25">
      <c r="K141"/>
    </row>
    <row r="142" spans="1:11" x14ac:dyDescent="0.25">
      <c r="K142"/>
    </row>
  </sheetData>
  <conditionalFormatting sqref="G3:G119">
    <cfRule type="cellIs" dxfId="1" priority="1" stopIfTrue="1" operator="notEqual">
      <formula>$B3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5B3B-0DDE-4AFE-8353-9998793EBA3A}">
  <dimension ref="A1:M143"/>
  <sheetViews>
    <sheetView tabSelected="1" workbookViewId="0">
      <selection activeCell="D121" sqref="D121"/>
    </sheetView>
  </sheetViews>
  <sheetFormatPr defaultRowHeight="15" x14ac:dyDescent="0.25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8.5703125" style="1" customWidth="1"/>
    <col min="12" max="12" width="33.5703125" bestFit="1" customWidth="1"/>
    <col min="13" max="13" width="35.7109375" customWidth="1"/>
  </cols>
  <sheetData>
    <row r="1" spans="1:13" ht="15.75" x14ac:dyDescent="0.25">
      <c r="E1" s="2" t="s">
        <v>19</v>
      </c>
      <c r="L1" s="9"/>
    </row>
    <row r="2" spans="1:13" x14ac:dyDescent="0.25">
      <c r="A2" s="3" t="s">
        <v>1</v>
      </c>
      <c r="B2" s="3" t="s">
        <v>2</v>
      </c>
      <c r="C2" s="3" t="s">
        <v>3</v>
      </c>
      <c r="D2" s="4" t="s">
        <v>4</v>
      </c>
      <c r="E2" s="10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</row>
    <row r="3" spans="1:13" x14ac:dyDescent="0.25">
      <c r="A3" s="7">
        <v>244</v>
      </c>
      <c r="B3" t="str">
        <f>VLOOKUP(C3,'[1]Team Listing'!$A$1:$R$250,3)</f>
        <v>A</v>
      </c>
      <c r="C3" s="5">
        <v>1</v>
      </c>
      <c r="D3" t="str">
        <f>VLOOKUP(C3,'[1]Team Listing'!$A$1:$R$250,2)</f>
        <v>Burnett Bushpigs</v>
      </c>
      <c r="E3" s="1" t="s">
        <v>5</v>
      </c>
      <c r="F3" s="1">
        <f t="shared" ref="F3:F58" si="0">A3</f>
        <v>244</v>
      </c>
      <c r="G3" t="str">
        <f>VLOOKUP(H3,'[1]Team Listing'!$A$1:$R$250,3)</f>
        <v>A</v>
      </c>
      <c r="H3" s="5">
        <v>4</v>
      </c>
      <c r="I3" t="str">
        <f>VLOOKUP(H3,'[1]Team Listing'!$A$1:$R$250,2)</f>
        <v>Reldas Homegrown XI</v>
      </c>
      <c r="J3" s="6">
        <v>12</v>
      </c>
      <c r="K3" t="s">
        <v>15</v>
      </c>
      <c r="L3" t="str">
        <f>VLOOKUP(J3,'[1]Field List'!$A$2:$D$102,2,0)</f>
        <v>Mosman Park Junior Cricket</v>
      </c>
      <c r="M3" t="str">
        <f>VLOOKUP(J3,'[1]Field List'!$A$2:$D$102,4,0)</f>
        <v>George Pemble  Oval</v>
      </c>
    </row>
    <row r="4" spans="1:13" x14ac:dyDescent="0.25">
      <c r="A4" s="7">
        <v>245</v>
      </c>
      <c r="B4" t="str">
        <f>VLOOKUP(C4,'[1]Team Listing'!$A$1:$R$250,3)</f>
        <v>A</v>
      </c>
      <c r="C4" s="5">
        <v>2</v>
      </c>
      <c r="D4" t="str">
        <f>VLOOKUP(C4,'[1]Team Listing'!$A$1:$R$250,2)</f>
        <v>Herbert River Cricket</v>
      </c>
      <c r="E4" s="1" t="s">
        <v>5</v>
      </c>
      <c r="F4" s="1">
        <f t="shared" si="0"/>
        <v>245</v>
      </c>
      <c r="G4" t="str">
        <f>VLOOKUP(H4,'[1]Team Listing'!$A$1:$R$250,3)</f>
        <v>A</v>
      </c>
      <c r="H4" s="5">
        <v>3</v>
      </c>
      <c r="I4" t="str">
        <f>VLOOKUP(H4,'[1]Team Listing'!$A$1:$R$250,2)</f>
        <v>Malcheks CC</v>
      </c>
      <c r="J4" s="6">
        <v>48</v>
      </c>
      <c r="K4" t="s">
        <v>16</v>
      </c>
      <c r="L4" t="str">
        <f>VLOOKUP(J4,'[1]Field List'!$A$2:$D$102,2,0)</f>
        <v>Goldfield Sporting Complex</v>
      </c>
      <c r="M4" t="str">
        <f>VLOOKUP(J4,'[1]Field List'!$A$2:$D$102,4,0)</f>
        <v>Main Turf Wicket</v>
      </c>
    </row>
    <row r="5" spans="1:13" x14ac:dyDescent="0.25">
      <c r="A5" s="7">
        <v>246</v>
      </c>
      <c r="B5" t="str">
        <f>VLOOKUP(C5,'[1]Team Listing'!$A$1:$R$250,3)</f>
        <v>A</v>
      </c>
      <c r="C5" s="5">
        <v>1</v>
      </c>
      <c r="D5" t="str">
        <f>VLOOKUP(C5,'[1]Team Listing'!$A$1:$R$250,2)</f>
        <v>Burnett Bushpigs</v>
      </c>
      <c r="E5" s="1" t="s">
        <v>5</v>
      </c>
      <c r="F5" s="1">
        <f t="shared" si="0"/>
        <v>246</v>
      </c>
      <c r="G5" t="str">
        <f>VLOOKUP(H5,'[1]Team Listing'!$A$1:$R$250,3)</f>
        <v>A</v>
      </c>
      <c r="H5" s="5">
        <v>2</v>
      </c>
      <c r="I5" t="str">
        <f>VLOOKUP(H5,'[1]Team Listing'!$A$1:$R$250,2)</f>
        <v>Herbert River Cricket</v>
      </c>
      <c r="J5" s="6">
        <v>48</v>
      </c>
      <c r="K5" t="s">
        <v>17</v>
      </c>
      <c r="L5" t="str">
        <f>VLOOKUP(J5,'[1]Field List'!$A$2:$D$102,2,0)</f>
        <v>Goldfield Sporting Complex</v>
      </c>
      <c r="M5" t="str">
        <f>VLOOKUP(J5,'[1]Field List'!$A$2:$D$102,4,0)</f>
        <v>Main Turf Wicket</v>
      </c>
    </row>
    <row r="6" spans="1:13" x14ac:dyDescent="0.25">
      <c r="A6" s="7">
        <v>247</v>
      </c>
      <c r="B6" t="str">
        <f>VLOOKUP(C6,'[1]Team Listing'!$A$1:$R$250,3)</f>
        <v>A</v>
      </c>
      <c r="C6" s="5">
        <v>3</v>
      </c>
      <c r="D6" t="str">
        <f>VLOOKUP(C6,'[1]Team Listing'!$A$1:$R$250,2)</f>
        <v>Malcheks CC</v>
      </c>
      <c r="E6" s="1" t="s">
        <v>5</v>
      </c>
      <c r="F6" s="1">
        <f t="shared" si="0"/>
        <v>247</v>
      </c>
      <c r="G6" t="str">
        <f>VLOOKUP(H6,'[1]Team Listing'!$A$1:$R$250,3)</f>
        <v>A</v>
      </c>
      <c r="H6" s="5">
        <v>4</v>
      </c>
      <c r="I6" t="str">
        <f>VLOOKUP(H6,'[1]Team Listing'!$A$1:$R$250,2)</f>
        <v>Reldas Homegrown XI</v>
      </c>
      <c r="J6" s="6">
        <v>12</v>
      </c>
      <c r="K6" t="s">
        <v>17</v>
      </c>
      <c r="L6" t="str">
        <f>VLOOKUP(J6,'[1]Field List'!$A$2:$D$102,2,0)</f>
        <v>Mosman Park Junior Cricket</v>
      </c>
      <c r="M6" t="str">
        <f>VLOOKUP(J6,'[1]Field List'!$A$2:$D$102,4,0)</f>
        <v>George Pemble  Oval</v>
      </c>
    </row>
    <row r="7" spans="1:13" x14ac:dyDescent="0.25">
      <c r="A7" s="7">
        <v>248</v>
      </c>
      <c r="B7" t="str">
        <f>VLOOKUP(C7,'[1]Team Listing'!$A$1:$R$250,3)</f>
        <v>B1</v>
      </c>
      <c r="C7" s="5">
        <v>21</v>
      </c>
      <c r="D7" t="str">
        <f>VLOOKUP(C7,'[1]Team Listing'!$A$1:$R$250,2)</f>
        <v>Swingers XI</v>
      </c>
      <c r="E7" s="1" t="s">
        <v>5</v>
      </c>
      <c r="F7" s="1">
        <f t="shared" si="0"/>
        <v>248</v>
      </c>
      <c r="G7" t="str">
        <f>VLOOKUP(H7,'[1]Team Listing'!$A$1:$R$250,3)</f>
        <v>B1</v>
      </c>
      <c r="H7" s="5">
        <v>11</v>
      </c>
      <c r="I7" t="str">
        <f>VLOOKUP(H7,'[1]Team Listing'!$A$1:$R$250,2)</f>
        <v>Jim's XI</v>
      </c>
      <c r="J7" s="6">
        <v>53</v>
      </c>
      <c r="K7"/>
      <c r="L7" t="str">
        <f>VLOOKUP(J7,'[1]Field List'!$A$2:$D$102,2,0)</f>
        <v>Josh Road</v>
      </c>
      <c r="M7" t="str">
        <f>VLOOKUP(J7,'[1]Field List'!$A$2:$D$102,4,0)</f>
        <v>Josh Rd off Back Creek Road</v>
      </c>
    </row>
    <row r="8" spans="1:13" x14ac:dyDescent="0.25">
      <c r="A8" s="7">
        <v>249</v>
      </c>
      <c r="B8" t="str">
        <f>VLOOKUP(C8,'[1]Team Listing'!$A$1:$R$250,3)</f>
        <v>B1</v>
      </c>
      <c r="C8" s="5">
        <v>8</v>
      </c>
      <c r="D8" t="str">
        <f>VLOOKUP(C8,'[1]Team Listing'!$A$1:$R$250,2)</f>
        <v>Corfield</v>
      </c>
      <c r="E8" s="1" t="s">
        <v>5</v>
      </c>
      <c r="F8" s="1">
        <f t="shared" si="0"/>
        <v>249</v>
      </c>
      <c r="G8" t="str">
        <f>VLOOKUP(H8,'[1]Team Listing'!$A$1:$R$250,3)</f>
        <v>B1</v>
      </c>
      <c r="H8" s="5">
        <v>14</v>
      </c>
      <c r="I8" t="str">
        <f>VLOOKUP(H8,'[1]Team Listing'!$A$1:$R$250,2)</f>
        <v>Norstate Nymphos</v>
      </c>
      <c r="J8" s="6">
        <v>6</v>
      </c>
      <c r="K8"/>
      <c r="L8" t="str">
        <f>VLOOKUP(J8,'[1]Field List'!$A$2:$D$102,2,0)</f>
        <v>All Souls &amp; St Gabriels School</v>
      </c>
      <c r="M8" t="str">
        <f>VLOOKUP(J8,'[1]Field List'!$A$2:$D$102,4,0)</f>
        <v>O'Keefe  Oval -Grandstand</v>
      </c>
    </row>
    <row r="9" spans="1:13" x14ac:dyDescent="0.25">
      <c r="A9" s="7">
        <v>250</v>
      </c>
      <c r="B9" t="str">
        <f>VLOOKUP(C9,'[1]Team Listing'!$A$1:$R$250,3)</f>
        <v>B1</v>
      </c>
      <c r="C9" s="5">
        <v>7</v>
      </c>
      <c r="D9" t="str">
        <f>VLOOKUP(C9,'[1]Team Listing'!$A$1:$R$250,2)</f>
        <v>Coen Heroes</v>
      </c>
      <c r="E9" s="1" t="s">
        <v>5</v>
      </c>
      <c r="F9" s="1">
        <f t="shared" si="0"/>
        <v>250</v>
      </c>
      <c r="G9" t="str">
        <f>VLOOKUP(H9,'[1]Team Listing'!$A$1:$R$250,3)</f>
        <v>B1</v>
      </c>
      <c r="H9" s="5">
        <v>19</v>
      </c>
      <c r="I9" t="str">
        <f>VLOOKUP(H9,'[1]Team Listing'!$A$1:$R$250,2)</f>
        <v>Simpson Desert Alpine Ski Team</v>
      </c>
      <c r="J9" s="6">
        <v>7</v>
      </c>
      <c r="K9"/>
      <c r="L9" t="str">
        <f>VLOOKUP(J9,'[1]Field List'!$A$2:$D$102,2,0)</f>
        <v>All Souls &amp; St Gabriels School</v>
      </c>
      <c r="M9" t="str">
        <f>VLOOKUP(J9,'[1]Field List'!$A$2:$D$102,4,0)</f>
        <v>Mills Oval</v>
      </c>
    </row>
    <row r="10" spans="1:13" x14ac:dyDescent="0.25">
      <c r="A10" s="7">
        <v>251</v>
      </c>
      <c r="B10" t="str">
        <f>VLOOKUP(C10,'[1]Team Listing'!$A$1:$R$250,3)</f>
        <v>B1</v>
      </c>
      <c r="C10" s="5">
        <v>6</v>
      </c>
      <c r="D10" t="str">
        <f>VLOOKUP(C10,'[1]Team Listing'!$A$1:$R$250,2)</f>
        <v>Cavaliers</v>
      </c>
      <c r="E10" s="1" t="s">
        <v>5</v>
      </c>
      <c r="F10" s="1">
        <f t="shared" si="0"/>
        <v>251</v>
      </c>
      <c r="G10" t="str">
        <f>VLOOKUP(H10,'[1]Team Listing'!$A$1:$R$250,3)</f>
        <v>B1</v>
      </c>
      <c r="H10" s="5">
        <v>10</v>
      </c>
      <c r="I10" t="str">
        <f>VLOOKUP(H10,'[1]Team Listing'!$A$1:$R$250,2)</f>
        <v>Herbert River Cricket</v>
      </c>
      <c r="J10" s="6">
        <v>26</v>
      </c>
      <c r="K10"/>
      <c r="L10" t="str">
        <f>VLOOKUP(J10,'[1]Field List'!$A$2:$D$102,2,0)</f>
        <v>Charters Towers Airport Reserve</v>
      </c>
      <c r="M10" t="str">
        <f>VLOOKUP(J10,'[1]Field List'!$A$2:$D$102,4,0)</f>
        <v>First on RHS as driving in</v>
      </c>
    </row>
    <row r="11" spans="1:13" x14ac:dyDescent="0.25">
      <c r="A11" s="7">
        <v>252</v>
      </c>
      <c r="B11" t="str">
        <f>VLOOKUP(C11,'[1]Team Listing'!$A$1:$R$250,3)</f>
        <v>B1</v>
      </c>
      <c r="C11" s="5">
        <v>230</v>
      </c>
      <c r="D11" t="str">
        <f>VLOOKUP(C11,'[1]Team Listing'!$A$1:$R$250,2)</f>
        <v>Mossman Googlies</v>
      </c>
      <c r="E11" s="1" t="s">
        <v>5</v>
      </c>
      <c r="F11" s="1">
        <f t="shared" si="0"/>
        <v>252</v>
      </c>
      <c r="G11" t="str">
        <f>VLOOKUP(H11,'[1]Team Listing'!$A$1:$R$250,3)</f>
        <v>B1</v>
      </c>
      <c r="H11" s="5">
        <v>16</v>
      </c>
      <c r="I11" t="str">
        <f>VLOOKUP(H11,'[1]Team Listing'!$A$1:$R$250,2)</f>
        <v>Parks Hockey Cricket Club</v>
      </c>
      <c r="J11" s="6">
        <v>55</v>
      </c>
      <c r="K11"/>
      <c r="L11" t="str">
        <f>VLOOKUP(J11,'[1]Field List'!$A$2:$D$102,2,0)</f>
        <v>Millchester State School</v>
      </c>
      <c r="M11" t="str">
        <f>VLOOKUP(J11,'[1]Field List'!$A$2:$D$102,4,0)</f>
        <v>Millchester State School</v>
      </c>
    </row>
    <row r="12" spans="1:13" x14ac:dyDescent="0.25">
      <c r="A12" s="7">
        <v>253</v>
      </c>
      <c r="B12" t="str">
        <f>VLOOKUP(C12,'[1]Team Listing'!$A$1:$R$250,3)</f>
        <v>B1</v>
      </c>
      <c r="C12" s="5">
        <v>23</v>
      </c>
      <c r="D12" t="str">
        <f>VLOOKUP(C12,'[1]Team Listing'!$A$1:$R$250,2)</f>
        <v>Wanderers Cricket Club</v>
      </c>
      <c r="E12" s="1" t="s">
        <v>5</v>
      </c>
      <c r="F12" s="1">
        <f t="shared" si="0"/>
        <v>253</v>
      </c>
      <c r="G12" t="str">
        <f>VLOOKUP(H12,'[1]Team Listing'!$A$1:$R$250,3)</f>
        <v>B1</v>
      </c>
      <c r="H12" s="5">
        <v>22</v>
      </c>
      <c r="I12" t="str">
        <f>VLOOKUP(H12,'[1]Team Listing'!$A$1:$R$250,2)</f>
        <v>Townsville Half Carton</v>
      </c>
      <c r="J12" s="6">
        <v>13</v>
      </c>
      <c r="K12"/>
      <c r="L12" t="str">
        <f>VLOOKUP(J12,'[1]Field List'!$A$2:$D$102,2,0)</f>
        <v>Mosman Park Junior Cricket</v>
      </c>
      <c r="M12" t="str">
        <f>VLOOKUP(J12,'[1]Field List'!$A$2:$D$102,4,0)</f>
        <v>Keith Marxsen Oval.</v>
      </c>
    </row>
    <row r="13" spans="1:13" x14ac:dyDescent="0.25">
      <c r="A13" s="7">
        <v>254</v>
      </c>
      <c r="B13" t="str">
        <f>VLOOKUP(C13,'[1]Team Listing'!$A$1:$R$250,3)</f>
        <v>B1</v>
      </c>
      <c r="C13" s="5">
        <v>15</v>
      </c>
      <c r="D13" t="str">
        <f>VLOOKUP(C13,'[1]Team Listing'!$A$1:$R$250,2)</f>
        <v>Pacey's Wests</v>
      </c>
      <c r="E13" s="1" t="s">
        <v>5</v>
      </c>
      <c r="F13" s="1">
        <f t="shared" si="0"/>
        <v>254</v>
      </c>
      <c r="G13" t="str">
        <f>VLOOKUP(H13,'[1]Team Listing'!$A$1:$R$250,3)</f>
        <v>B1</v>
      </c>
      <c r="H13" s="5">
        <v>5</v>
      </c>
      <c r="I13" t="str">
        <f>VLOOKUP(H13,'[1]Team Listing'!$A$1:$R$250,2)</f>
        <v>Backers XI</v>
      </c>
      <c r="J13" s="6">
        <v>16</v>
      </c>
      <c r="K13"/>
      <c r="L13" t="str">
        <f>VLOOKUP(J13,'[1]Field List'!$A$2:$D$102,2,0)</f>
        <v>Mosman  Park Junior Cricket</v>
      </c>
      <c r="M13" t="str">
        <f>VLOOKUP(J13,'[1]Field List'!$A$2:$D$102,4,0)</f>
        <v>Third turf wicket</v>
      </c>
    </row>
    <row r="14" spans="1:13" x14ac:dyDescent="0.25">
      <c r="A14" s="7">
        <v>255</v>
      </c>
      <c r="B14" t="str">
        <f>VLOOKUP(C14,'[1]Team Listing'!$A$1:$R$250,3)</f>
        <v>B1</v>
      </c>
      <c r="C14" s="5">
        <v>17</v>
      </c>
      <c r="D14" t="str">
        <f>VLOOKUP(C14,'[1]Team Listing'!$A$1:$R$250,2)</f>
        <v>Scott Minto XI</v>
      </c>
      <c r="E14" s="1" t="s">
        <v>5</v>
      </c>
      <c r="F14" s="1">
        <f t="shared" si="0"/>
        <v>255</v>
      </c>
      <c r="G14" t="str">
        <f>VLOOKUP(H14,'[1]Team Listing'!$A$1:$R$250,3)</f>
        <v>B1</v>
      </c>
      <c r="H14" s="5">
        <v>12</v>
      </c>
      <c r="I14" t="str">
        <f>VLOOKUP(H14,'[1]Team Listing'!$A$1:$R$250,2)</f>
        <v>Mountain Men Gold</v>
      </c>
      <c r="J14" s="6">
        <v>2</v>
      </c>
      <c r="K14"/>
      <c r="L14" t="str">
        <f>VLOOKUP(J14,'[1]Field List'!$A$2:$D$102,2,0)</f>
        <v>Mount Carmel Campus</v>
      </c>
      <c r="M14" t="str">
        <f>VLOOKUP(J14,'[1]Field List'!$A$2:$D$102,4,0)</f>
        <v>Hemponstall Oval</v>
      </c>
    </row>
    <row r="15" spans="1:13" x14ac:dyDescent="0.25">
      <c r="A15" s="7">
        <v>256</v>
      </c>
      <c r="B15" t="str">
        <f>VLOOKUP(C15,'[1]Team Listing'!$A$1:$R$250,3)</f>
        <v>B1</v>
      </c>
      <c r="C15" s="5">
        <v>20</v>
      </c>
      <c r="D15" t="str">
        <f>VLOOKUP(C15,'[1]Team Listing'!$A$1:$R$250,2)</f>
        <v>Sugar Daddies</v>
      </c>
      <c r="E15" s="1" t="s">
        <v>5</v>
      </c>
      <c r="F15" s="1">
        <f t="shared" si="0"/>
        <v>256</v>
      </c>
      <c r="G15" t="str">
        <f>VLOOKUP(H15,'[1]Team Listing'!$A$1:$R$250,3)</f>
        <v>B1</v>
      </c>
      <c r="H15" s="5">
        <v>13</v>
      </c>
      <c r="I15" t="str">
        <f>VLOOKUP(H15,'[1]Team Listing'!$A$1:$R$250,2)</f>
        <v>Mountain Men Green</v>
      </c>
      <c r="J15" s="6">
        <v>8</v>
      </c>
      <c r="K15"/>
      <c r="L15" t="str">
        <f>VLOOKUP(J15,'[1]Field List'!$A$2:$D$102,2,0)</f>
        <v>All Souls &amp; St Gabriels School</v>
      </c>
      <c r="M15" t="str">
        <f>VLOOKUP(J15,'[1]Field List'!$A$2:$D$102,4,0)</f>
        <v>Burry  Oval</v>
      </c>
    </row>
    <row r="16" spans="1:13" x14ac:dyDescent="0.25">
      <c r="A16" s="7">
        <v>257</v>
      </c>
      <c r="B16" t="str">
        <f>VLOOKUP(C16,'[1]Team Listing'!$A$1:$R$250,3)</f>
        <v>B1</v>
      </c>
      <c r="C16" s="5">
        <v>9</v>
      </c>
      <c r="D16" t="str">
        <f>VLOOKUP(C16,'[1]Team Listing'!$A$1:$R$250,2)</f>
        <v>Ewan</v>
      </c>
      <c r="E16" s="1" t="s">
        <v>5</v>
      </c>
      <c r="F16" s="1">
        <f t="shared" si="0"/>
        <v>257</v>
      </c>
      <c r="G16" t="str">
        <f>VLOOKUP(H16,'[1]Team Listing'!$A$1:$R$250,3)</f>
        <v>B1</v>
      </c>
      <c r="H16" s="5">
        <v>18</v>
      </c>
      <c r="I16" t="str">
        <f>VLOOKUP(H16,'[1]Team Listing'!$A$1:$R$250,2)</f>
        <v>Seriously Pist</v>
      </c>
      <c r="J16" s="6">
        <v>27</v>
      </c>
      <c r="K16"/>
      <c r="L16" t="str">
        <f>VLOOKUP(J16,'[1]Field List'!$A$2:$D$102,2,0)</f>
        <v>Charters Towers Airport Reserve</v>
      </c>
      <c r="M16" t="str">
        <f>VLOOKUP(J16,'[1]Field List'!$A$2:$D$102,4,0)</f>
        <v>Second on right as driving in</v>
      </c>
    </row>
    <row r="17" spans="1:13" x14ac:dyDescent="0.25">
      <c r="A17" s="7">
        <v>258</v>
      </c>
      <c r="B17" t="str">
        <f>VLOOKUP(C17,'[1]Team Listing'!$A$1:$R$250,3)</f>
        <v>B2</v>
      </c>
      <c r="C17" s="5">
        <v>80</v>
      </c>
      <c r="D17" t="str">
        <f>VLOOKUP(C17,'[1]Team Listing'!$A$1:$R$250,2)</f>
        <v>Hughenden Grog Monsters</v>
      </c>
      <c r="E17" s="1" t="s">
        <v>5</v>
      </c>
      <c r="F17" s="1">
        <f t="shared" si="0"/>
        <v>258</v>
      </c>
      <c r="G17" t="str">
        <f>VLOOKUP(H17,'[1]Team Listing'!$A$1:$R$250,3)</f>
        <v>B2</v>
      </c>
      <c r="H17" s="5">
        <v>81</v>
      </c>
      <c r="I17" t="str">
        <f>VLOOKUP(H17,'[1]Team Listing'!$A$1:$R$250,2)</f>
        <v>Jungle Patrol 1</v>
      </c>
      <c r="J17" s="6">
        <v>11</v>
      </c>
      <c r="K17" t="s">
        <v>16</v>
      </c>
      <c r="L17" t="str">
        <f>VLOOKUP(J17,'[1]Field List'!$A$2:$D$102,2,0)</f>
        <v>Mossman Park Junior Cricket</v>
      </c>
      <c r="M17" t="str">
        <f>VLOOKUP(J17,'[1]Field List'!$A$2:$D$102,4,0)</f>
        <v>Field between Nets and Natal Downs Rd</v>
      </c>
    </row>
    <row r="18" spans="1:13" x14ac:dyDescent="0.25">
      <c r="A18" s="7">
        <v>259</v>
      </c>
      <c r="B18" t="str">
        <f>VLOOKUP(C18,'[1]Team Listing'!$A$1:$R$250,3)</f>
        <v>B2</v>
      </c>
      <c r="C18" s="5">
        <v>135</v>
      </c>
      <c r="D18" t="str">
        <f>VLOOKUP(C18,'[1]Team Listing'!$A$1:$R$250,2)</f>
        <v>Yabulu</v>
      </c>
      <c r="E18" s="1" t="s">
        <v>5</v>
      </c>
      <c r="F18" s="1">
        <f t="shared" si="0"/>
        <v>259</v>
      </c>
      <c r="G18" t="str">
        <f>VLOOKUP(H18,'[1]Team Listing'!$A$1:$R$250,3)</f>
        <v>B2</v>
      </c>
      <c r="H18" s="5">
        <v>77</v>
      </c>
      <c r="I18" t="str">
        <f>VLOOKUP(H18,'[1]Team Listing'!$A$1:$R$250,2)</f>
        <v>Here for the Beer</v>
      </c>
      <c r="J18" s="6">
        <v>21</v>
      </c>
      <c r="K18" t="s">
        <v>16</v>
      </c>
      <c r="L18" t="str">
        <f>VLOOKUP(J18,'[1]Field List'!$A$2:$D$102,2,0)</f>
        <v xml:space="preserve">Charters Towers Golf Club </v>
      </c>
      <c r="M18" t="str">
        <f>VLOOKUP(J18,'[1]Field List'!$A$2:$D$102,4,0)</f>
        <v xml:space="preserve">Closest to Clubhouse </v>
      </c>
    </row>
    <row r="19" spans="1:13" x14ac:dyDescent="0.25">
      <c r="A19" s="7">
        <v>260</v>
      </c>
      <c r="B19" t="str">
        <f>VLOOKUP(C19,'[1]Team Listing'!$A$1:$R$250,3)</f>
        <v>B2</v>
      </c>
      <c r="C19" s="5">
        <v>110</v>
      </c>
      <c r="D19" t="str">
        <f>VLOOKUP(C19,'[1]Team Listing'!$A$1:$R$250,2)</f>
        <v>The Bam-Boozlers</v>
      </c>
      <c r="E19" s="1" t="s">
        <v>5</v>
      </c>
      <c r="F19" s="1">
        <f t="shared" si="0"/>
        <v>260</v>
      </c>
      <c r="G19" t="str">
        <f>VLOOKUP(H19,'[1]Team Listing'!$A$1:$R$250,3)</f>
        <v>B2</v>
      </c>
      <c r="H19" s="5">
        <v>95</v>
      </c>
      <c r="I19" t="str">
        <f>VLOOKUP(H19,'[1]Team Listing'!$A$1:$R$250,2)</f>
        <v>Nudeballers</v>
      </c>
      <c r="J19" s="6">
        <v>54</v>
      </c>
      <c r="K19" t="s">
        <v>16</v>
      </c>
      <c r="L19" t="str">
        <f>VLOOKUP(J19,'[1]Field List'!$A$2:$D$102,2,0)</f>
        <v>Drink-A-Stubbie Downs</v>
      </c>
      <c r="M19" t="str">
        <f>VLOOKUP(J19,'[1]Field List'!$A$2:$D$102,4,0)</f>
        <v>7.5km on Weir Road</v>
      </c>
    </row>
    <row r="20" spans="1:13" x14ac:dyDescent="0.25">
      <c r="A20" s="7">
        <v>261</v>
      </c>
      <c r="B20" t="str">
        <f>VLOOKUP(C20,'[1]Team Listing'!$A$1:$R$250,3)</f>
        <v>B2</v>
      </c>
      <c r="C20" s="5">
        <v>73</v>
      </c>
      <c r="D20" t="str">
        <f>VLOOKUP(C20,'[1]Team Listing'!$A$1:$R$250,2)</f>
        <v>Grandstanders</v>
      </c>
      <c r="E20" s="1" t="s">
        <v>5</v>
      </c>
      <c r="F20" s="1">
        <f t="shared" si="0"/>
        <v>261</v>
      </c>
      <c r="G20" t="str">
        <f>VLOOKUP(H20,'[1]Team Listing'!$A$1:$R$250,3)</f>
        <v>B2</v>
      </c>
      <c r="H20" s="5">
        <v>39</v>
      </c>
      <c r="I20" t="str">
        <f>VLOOKUP(H20,'[1]Team Listing'!$A$1:$R$250,2)</f>
        <v>Bomb'd 11</v>
      </c>
      <c r="J20" s="6">
        <v>8</v>
      </c>
      <c r="K20" t="s">
        <v>16</v>
      </c>
      <c r="L20" t="str">
        <f>VLOOKUP(J20,'[1]Field List'!$A$2:$D$102,2,0)</f>
        <v>All Souls &amp; St Gabriels School</v>
      </c>
      <c r="M20" t="str">
        <f>VLOOKUP(J20,'[1]Field List'!$A$2:$D$102,4,0)</f>
        <v>Burry  Oval</v>
      </c>
    </row>
    <row r="21" spans="1:13" x14ac:dyDescent="0.25">
      <c r="A21" s="7">
        <v>262</v>
      </c>
      <c r="B21" t="str">
        <f>VLOOKUP(C21,'[1]Team Listing'!$A$1:$R$250,3)</f>
        <v>B2</v>
      </c>
      <c r="C21" s="5">
        <v>136</v>
      </c>
      <c r="D21" t="str">
        <f>VLOOKUP(C21,'[1]Team Listing'!$A$1:$R$250,2)</f>
        <v>Yogi's Eleven</v>
      </c>
      <c r="E21" s="1" t="s">
        <v>5</v>
      </c>
      <c r="F21" s="1">
        <f t="shared" si="0"/>
        <v>262</v>
      </c>
      <c r="G21" t="str">
        <f>VLOOKUP(H21,'[1]Team Listing'!$A$1:$R$250,3)</f>
        <v>B2</v>
      </c>
      <c r="H21" s="5">
        <v>56</v>
      </c>
      <c r="I21" t="str">
        <f>VLOOKUP(H21,'[1]Team Listing'!$A$1:$R$250,2)</f>
        <v>Dirty Dogs</v>
      </c>
      <c r="J21" s="6">
        <v>45</v>
      </c>
      <c r="K21" t="s">
        <v>16</v>
      </c>
      <c r="L21" t="str">
        <f>VLOOKUP(J21,'[1]Field List'!$A$2:$D$102,2,0)</f>
        <v>Charters Towers Airport Reserve</v>
      </c>
      <c r="M21" t="str">
        <f>VLOOKUP(J21,'[1]Field List'!$A$2:$D$102,4,0)</f>
        <v>Closest field to Trade Centre</v>
      </c>
    </row>
    <row r="22" spans="1:13" x14ac:dyDescent="0.25">
      <c r="A22" s="7">
        <v>263</v>
      </c>
      <c r="B22" t="str">
        <f>VLOOKUP(C22,'[1]Team Listing'!$A$1:$R$250,3)</f>
        <v>B2</v>
      </c>
      <c r="C22" s="5">
        <v>79</v>
      </c>
      <c r="D22" t="str">
        <f>VLOOKUP(C22,'[1]Team Listing'!$A$1:$R$250,2)</f>
        <v>Hornets Old Boys</v>
      </c>
      <c r="E22" s="1" t="s">
        <v>5</v>
      </c>
      <c r="F22" s="1">
        <f t="shared" si="0"/>
        <v>263</v>
      </c>
      <c r="G22" t="str">
        <f>VLOOKUP(H22,'[1]Team Listing'!$A$1:$R$250,3)</f>
        <v>B2</v>
      </c>
      <c r="H22" s="5">
        <v>102</v>
      </c>
      <c r="I22" t="str">
        <f>VLOOKUP(H22,'[1]Team Listing'!$A$1:$R$250,2)</f>
        <v>Shaggers XI</v>
      </c>
      <c r="J22" s="6">
        <v>49</v>
      </c>
      <c r="K22" t="s">
        <v>16</v>
      </c>
      <c r="L22" t="str">
        <f>VLOOKUP(J22,'[1]Field List'!$A$2:$D$102,2,0)</f>
        <v>Goldfield Sporting Complex</v>
      </c>
      <c r="M22" t="str">
        <f>VLOOKUP(J22,'[1]Field List'!$A$2:$D$102,4,0)</f>
        <v>Closest to Athletic Club</v>
      </c>
    </row>
    <row r="23" spans="1:13" x14ac:dyDescent="0.25">
      <c r="A23" s="7">
        <v>264</v>
      </c>
      <c r="B23" t="str">
        <f>VLOOKUP(C23,'[1]Team Listing'!$A$1:$R$250,3)</f>
        <v>B2</v>
      </c>
      <c r="C23" s="5">
        <v>123</v>
      </c>
      <c r="D23" t="str">
        <f>VLOOKUP(C23,'[1]Team Listing'!$A$1:$R$250,2)</f>
        <v>Victoria Mill</v>
      </c>
      <c r="E23" s="1" t="s">
        <v>5</v>
      </c>
      <c r="F23" s="1">
        <f t="shared" si="0"/>
        <v>264</v>
      </c>
      <c r="G23" t="str">
        <f>VLOOKUP(H23,'[1]Team Listing'!$A$1:$R$250,3)</f>
        <v>B2</v>
      </c>
      <c r="H23" s="5">
        <v>68</v>
      </c>
      <c r="I23" t="str">
        <f>VLOOKUP(H23,'[1]Team Listing'!$A$1:$R$250,2)</f>
        <v>Garry's Mob</v>
      </c>
      <c r="J23" s="6">
        <v>10</v>
      </c>
      <c r="K23" t="s">
        <v>16</v>
      </c>
      <c r="L23" t="str">
        <f>VLOOKUP(J23,'[1]Field List'!$A$2:$D$102,2,0)</f>
        <v>All Souls &amp; St Gabriels School</v>
      </c>
      <c r="M23" t="str">
        <f>VLOOKUP(J23,'[1]Field List'!$A$2:$D$102,4,0)</f>
        <v>Burns Oval   across- road</v>
      </c>
    </row>
    <row r="24" spans="1:13" x14ac:dyDescent="0.25">
      <c r="A24" s="7">
        <v>265</v>
      </c>
      <c r="B24" t="str">
        <f>VLOOKUP(C24,'[1]Team Listing'!$A$1:$R$250,3)</f>
        <v>B2</v>
      </c>
      <c r="C24" s="5">
        <v>28</v>
      </c>
      <c r="D24" t="str">
        <f>VLOOKUP(C24,'[1]Team Listing'!$A$1:$R$250,2)</f>
        <v>Barbwire</v>
      </c>
      <c r="E24" s="1" t="s">
        <v>5</v>
      </c>
      <c r="F24" s="1">
        <f t="shared" si="0"/>
        <v>265</v>
      </c>
      <c r="G24" t="str">
        <f>VLOOKUP(H24,'[1]Team Listing'!$A$1:$R$250,3)</f>
        <v>B2</v>
      </c>
      <c r="H24" s="5">
        <v>32</v>
      </c>
      <c r="I24" t="str">
        <f>VLOOKUP(H24,'[1]Team Listing'!$A$1:$R$250,2)</f>
        <v>Beerabong XI</v>
      </c>
      <c r="J24" s="6">
        <v>72</v>
      </c>
      <c r="K24" t="s">
        <v>16</v>
      </c>
      <c r="L24" t="str">
        <f>VLOOKUP(J24,'[1]Field List'!$A$2:$D$102,2,0)</f>
        <v>V.B. PARK</v>
      </c>
      <c r="M24" t="str">
        <f>VLOOKUP(J24,'[1]Field List'!$A$2:$D$102,4,0)</f>
        <v>Acaciavale Road</v>
      </c>
    </row>
    <row r="25" spans="1:13" x14ac:dyDescent="0.25">
      <c r="A25" s="7">
        <v>266</v>
      </c>
      <c r="B25" t="str">
        <f>VLOOKUP(C25,'[1]Team Listing'!$A$1:$R$250,3)</f>
        <v>B2</v>
      </c>
      <c r="C25" s="5">
        <v>132</v>
      </c>
      <c r="D25" t="str">
        <f>VLOOKUP(C25,'[1]Team Listing'!$A$1:$R$250,2)</f>
        <v>Western Star Pickets 2</v>
      </c>
      <c r="E25" s="1" t="s">
        <v>5</v>
      </c>
      <c r="F25" s="1">
        <f t="shared" si="0"/>
        <v>266</v>
      </c>
      <c r="G25" t="str">
        <f>VLOOKUP(H25,'[1]Team Listing'!$A$1:$R$250,3)</f>
        <v>B2</v>
      </c>
      <c r="H25" s="5">
        <v>129</v>
      </c>
      <c r="I25" t="str">
        <f>VLOOKUP(H25,'[1]Team Listing'!$A$1:$R$250,2)</f>
        <v>Weipa Crocs</v>
      </c>
      <c r="J25" s="6">
        <v>19</v>
      </c>
      <c r="K25" t="s">
        <v>16</v>
      </c>
      <c r="L25" t="str">
        <f>VLOOKUP(J25,'[1]Field List'!$A$2:$D$102,2,0)</f>
        <v>Blackheath &amp; Thornburgh College</v>
      </c>
      <c r="M25" t="str">
        <f>VLOOKUP(J25,'[1]Field List'!$A$2:$D$102,4,0)</f>
        <v>Waverley Field</v>
      </c>
    </row>
    <row r="26" spans="1:13" x14ac:dyDescent="0.25">
      <c r="A26" s="7">
        <v>267</v>
      </c>
      <c r="B26" t="str">
        <f>VLOOKUP(C26,'[1]Team Listing'!$A$1:$R$250,3)</f>
        <v>B2</v>
      </c>
      <c r="C26" s="5">
        <v>101</v>
      </c>
      <c r="D26" t="str">
        <f>VLOOKUP(C26,'[1]Team Listing'!$A$1:$R$250,2)</f>
        <v>Salisbury Boys Collective</v>
      </c>
      <c r="E26" s="1" t="s">
        <v>5</v>
      </c>
      <c r="F26" s="1">
        <f t="shared" si="0"/>
        <v>267</v>
      </c>
      <c r="G26" t="str">
        <f>VLOOKUP(H26,'[1]Team Listing'!$A$1:$R$250,3)</f>
        <v>B2</v>
      </c>
      <c r="H26" s="5">
        <v>65</v>
      </c>
      <c r="I26" t="str">
        <f>VLOOKUP(H26,'[1]Team Listing'!$A$1:$R$250,2)</f>
        <v>Fruit Pies</v>
      </c>
      <c r="J26" s="6">
        <v>68</v>
      </c>
      <c r="K26" t="s">
        <v>16</v>
      </c>
      <c r="L26" t="str">
        <f>VLOOKUP(J26,'[1]Field List'!$A$2:$D$102,2,0)</f>
        <v>Sellheim</v>
      </c>
      <c r="M26" t="str">
        <f>VLOOKUP(J26,'[1]Field List'!$A$2:$D$102,4,0)</f>
        <v xml:space="preserve">Ben Carrs  Field                      </v>
      </c>
    </row>
    <row r="27" spans="1:13" x14ac:dyDescent="0.25">
      <c r="A27" s="7">
        <v>268</v>
      </c>
      <c r="B27" t="str">
        <f>VLOOKUP(C27,'[1]Team Listing'!$A$1:$R$250,3)</f>
        <v>B2</v>
      </c>
      <c r="C27" s="5">
        <v>100</v>
      </c>
      <c r="D27" t="str">
        <f>VLOOKUP(C27,'[1]Team Listing'!$A$1:$R$250,2)</f>
        <v>Popatop XI</v>
      </c>
      <c r="E27" s="1" t="s">
        <v>5</v>
      </c>
      <c r="F27" s="1">
        <f t="shared" si="0"/>
        <v>268</v>
      </c>
      <c r="G27" t="str">
        <f>VLOOKUP(H27,'[1]Team Listing'!$A$1:$R$250,3)</f>
        <v>B2</v>
      </c>
      <c r="H27" s="5">
        <v>46</v>
      </c>
      <c r="I27" t="str">
        <f>VLOOKUP(H27,'[1]Team Listing'!$A$1:$R$250,2)</f>
        <v>Butler Park Bandits</v>
      </c>
      <c r="J27" s="6">
        <v>70</v>
      </c>
      <c r="K27" t="s">
        <v>16</v>
      </c>
      <c r="L27" t="str">
        <f>VLOOKUP(J27,'[1]Field List'!$A$2:$D$102,2,0)</f>
        <v>Popatop Plains</v>
      </c>
      <c r="M27" t="str">
        <f>VLOOKUP(J27,'[1]Field List'!$A$2:$D$102,4,0)</f>
        <v xml:space="preserve"> 3 km  on Woodchopper Road</v>
      </c>
    </row>
    <row r="28" spans="1:13" x14ac:dyDescent="0.25">
      <c r="A28" s="7">
        <v>269</v>
      </c>
      <c r="B28" t="str">
        <f>VLOOKUP(C28,'[1]Team Listing'!$A$1:$R$250,3)</f>
        <v>B2</v>
      </c>
      <c r="C28" s="5">
        <v>229</v>
      </c>
      <c r="D28" t="str">
        <f>VLOOKUP(C28,'[1]Team Listing'!$A$1:$R$250,2)</f>
        <v>Wreck Em XI</v>
      </c>
      <c r="E28" s="1" t="s">
        <v>5</v>
      </c>
      <c r="F28" s="1">
        <f t="shared" si="0"/>
        <v>269</v>
      </c>
      <c r="G28" t="str">
        <f>VLOOKUP(H28,'[1]Team Listing'!$A$1:$R$250,3)</f>
        <v>B2</v>
      </c>
      <c r="H28" s="5">
        <v>82</v>
      </c>
      <c r="I28" t="str">
        <f>VLOOKUP(H28,'[1]Team Listing'!$A$1:$R$250,2)</f>
        <v>Jungle Patrol 2</v>
      </c>
      <c r="J28" s="6">
        <v>63</v>
      </c>
      <c r="K28" t="s">
        <v>16</v>
      </c>
      <c r="L28" t="str">
        <f>VLOOKUP(J28,'[1]Field List'!$A$2:$D$102,2,0)</f>
        <v>Wreck Em XI Home Field</v>
      </c>
      <c r="M28" t="str">
        <f>VLOOKUP(J28,'[1]Field List'!$A$2:$D$102,4,0)</f>
        <v>Coffison's Block</v>
      </c>
    </row>
    <row r="29" spans="1:13" x14ac:dyDescent="0.25">
      <c r="A29" s="7">
        <v>270</v>
      </c>
      <c r="B29" t="str">
        <f>VLOOKUP(C29,'[1]Team Listing'!$A$1:$R$250,3)</f>
        <v>B2</v>
      </c>
      <c r="C29" s="5">
        <v>74</v>
      </c>
      <c r="D29" t="str">
        <f>VLOOKUP(C29,'[1]Team Listing'!$A$1:$R$250,2)</f>
        <v>Grandstanders II</v>
      </c>
      <c r="E29" s="1" t="s">
        <v>5</v>
      </c>
      <c r="F29" s="1">
        <f t="shared" si="0"/>
        <v>270</v>
      </c>
      <c r="G29" t="str">
        <f>VLOOKUP(H29,'[1]Team Listing'!$A$1:$R$250,3)</f>
        <v>B2</v>
      </c>
      <c r="H29" s="5">
        <v>44</v>
      </c>
      <c r="I29" t="str">
        <f>VLOOKUP(H29,'[1]Team Listing'!$A$1:$R$250,2)</f>
        <v>Bumbo's XI</v>
      </c>
      <c r="J29" s="6">
        <v>50</v>
      </c>
      <c r="K29" t="s">
        <v>16</v>
      </c>
      <c r="L29" t="str">
        <f>VLOOKUP(J29,'[1]Field List'!$A$2:$D$102,2,0)</f>
        <v>Goldfield Sporting Complex</v>
      </c>
      <c r="M29" t="str">
        <f>VLOOKUP(J29,'[1]Field List'!$A$2:$D$102,4,0)</f>
        <v>2nd away from Athletic Club</v>
      </c>
    </row>
    <row r="30" spans="1:13" x14ac:dyDescent="0.25">
      <c r="A30" s="7">
        <v>271</v>
      </c>
      <c r="B30" t="str">
        <f>VLOOKUP(C30,'[1]Team Listing'!$A$1:$R$250,3)</f>
        <v>B2</v>
      </c>
      <c r="C30" s="5">
        <v>48</v>
      </c>
      <c r="D30" t="str">
        <f>VLOOKUP(C30,'[1]Team Listing'!$A$1:$R$250,2)</f>
        <v>Casualties</v>
      </c>
      <c r="E30" s="1" t="s">
        <v>5</v>
      </c>
      <c r="F30" s="1">
        <f t="shared" si="0"/>
        <v>271</v>
      </c>
      <c r="G30" t="str">
        <f>VLOOKUP(H30,'[1]Team Listing'!$A$1:$R$250,3)</f>
        <v>B2</v>
      </c>
      <c r="H30" s="5">
        <v>134</v>
      </c>
      <c r="I30" t="str">
        <f>VLOOKUP(H30,'[1]Team Listing'!$A$1:$R$250,2)</f>
        <v>XXXX Floor Beers</v>
      </c>
      <c r="J30" s="6">
        <v>74</v>
      </c>
      <c r="K30" t="s">
        <v>16</v>
      </c>
      <c r="L30" t="str">
        <f>VLOOKUP(J30,'[1]Field List'!$A$2:$D$102,2,0)</f>
        <v>Urdera  Road</v>
      </c>
      <c r="M30" t="str">
        <f>VLOOKUP(J30,'[1]Field List'!$A$2:$D$102,4,0)</f>
        <v>3.2 km Urdera  Road on Lynd H/Way 5km</v>
      </c>
    </row>
    <row r="31" spans="1:13" x14ac:dyDescent="0.25">
      <c r="A31" s="7">
        <v>272</v>
      </c>
      <c r="B31" t="str">
        <f>VLOOKUP(C31,'[1]Team Listing'!$A$1:$R$250,3)</f>
        <v>B2</v>
      </c>
      <c r="C31" s="5">
        <v>27</v>
      </c>
      <c r="D31" t="str">
        <f>VLOOKUP(C31,'[1]Team Listing'!$A$1:$R$250,2)</f>
        <v>Ballz Hangin</v>
      </c>
      <c r="E31" s="1" t="s">
        <v>5</v>
      </c>
      <c r="F31" s="1">
        <f t="shared" si="0"/>
        <v>272</v>
      </c>
      <c r="G31" t="str">
        <f>VLOOKUP(H31,'[1]Team Listing'!$A$1:$R$250,3)</f>
        <v>B2</v>
      </c>
      <c r="H31" s="5">
        <v>224</v>
      </c>
      <c r="I31" t="str">
        <f>VLOOKUP(H31,'[1]Team Listing'!$A$1:$R$250,2)</f>
        <v>Bourke's Balls Deep</v>
      </c>
      <c r="J31" s="6">
        <v>77</v>
      </c>
      <c r="K31" t="s">
        <v>16</v>
      </c>
      <c r="L31" t="str">
        <f>VLOOKUP(J31,'[1]Field List'!$A$2:$D$102,2,0)</f>
        <v>A Leonardi</v>
      </c>
      <c r="M31" t="str">
        <f>VLOOKUP(J31,'[1]Field List'!$A$2:$D$102,4,0)</f>
        <v>30 Torsview Road of Woodchopper Road</v>
      </c>
    </row>
    <row r="32" spans="1:13" x14ac:dyDescent="0.25">
      <c r="A32" s="7">
        <v>273</v>
      </c>
      <c r="B32" t="str">
        <f>VLOOKUP(C32,'[1]Team Listing'!$A$1:$R$250,3)</f>
        <v>B2</v>
      </c>
      <c r="C32" s="5">
        <v>103</v>
      </c>
      <c r="D32" t="str">
        <f>VLOOKUP(C32,'[1]Team Listing'!$A$1:$R$250,2)</f>
        <v>Sharks</v>
      </c>
      <c r="E32" s="1" t="s">
        <v>5</v>
      </c>
      <c r="F32" s="1">
        <f t="shared" si="0"/>
        <v>273</v>
      </c>
      <c r="G32" t="str">
        <f>VLOOKUP(H32,'[1]Team Listing'!$A$1:$R$250,3)</f>
        <v>B2</v>
      </c>
      <c r="H32" s="5">
        <v>57</v>
      </c>
      <c r="I32" t="str">
        <f>VLOOKUP(H32,'[1]Team Listing'!$A$1:$R$250,2)</f>
        <v>Dreaded Creeping Bumrashers</v>
      </c>
      <c r="J32" s="6">
        <v>56</v>
      </c>
      <c r="K32" t="s">
        <v>16</v>
      </c>
      <c r="L32" t="str">
        <f>VLOOKUP(J32,'[1]Field List'!$A$2:$D$102,2,0)</f>
        <v>Eventide</v>
      </c>
      <c r="M32" t="str">
        <f>VLOOKUP(J32,'[1]Field List'!$A$2:$D$102,4,0)</f>
        <v>Eventide</v>
      </c>
    </row>
    <row r="33" spans="1:13" x14ac:dyDescent="0.25">
      <c r="A33" s="7">
        <v>274</v>
      </c>
      <c r="B33" t="str">
        <f>VLOOKUP(C33,'[1]Team Listing'!$A$1:$R$250,3)</f>
        <v>B2</v>
      </c>
      <c r="C33" s="5">
        <v>62</v>
      </c>
      <c r="D33" t="str">
        <f>VLOOKUP(C33,'[1]Team Listing'!$A$1:$R$250,2)</f>
        <v>Far Canal</v>
      </c>
      <c r="E33" s="1" t="s">
        <v>5</v>
      </c>
      <c r="F33" s="1">
        <f t="shared" si="0"/>
        <v>274</v>
      </c>
      <c r="G33" t="str">
        <f>VLOOKUP(H33,'[1]Team Listing'!$A$1:$R$250,3)</f>
        <v>B2</v>
      </c>
      <c r="H33" s="5">
        <v>98</v>
      </c>
      <c r="I33" t="str">
        <f>VLOOKUP(H33,'[1]Team Listing'!$A$1:$R$250,2)</f>
        <v>Poked United</v>
      </c>
      <c r="J33" s="6">
        <v>22</v>
      </c>
      <c r="K33" t="s">
        <v>16</v>
      </c>
      <c r="L33" t="str">
        <f>VLOOKUP(J33,'[1]Field List'!$A$2:$D$102,2,0)</f>
        <v>Charters Towers Golf Club</v>
      </c>
      <c r="M33" t="str">
        <f>VLOOKUP(J33,'[1]Field List'!$A$2:$D$102,4,0)</f>
        <v xml:space="preserve">2nd from Clubhouse                      </v>
      </c>
    </row>
    <row r="34" spans="1:13" x14ac:dyDescent="0.25">
      <c r="A34" s="7">
        <v>275</v>
      </c>
      <c r="B34" t="str">
        <f>VLOOKUP(C34,'[1]Team Listing'!$A$1:$R$250,3)</f>
        <v>B2</v>
      </c>
      <c r="C34" s="5">
        <v>120</v>
      </c>
      <c r="D34" t="str">
        <f>VLOOKUP(C34,'[1]Team Listing'!$A$1:$R$250,2)</f>
        <v>Trev's XI</v>
      </c>
      <c r="E34" s="1" t="s">
        <v>5</v>
      </c>
      <c r="F34" s="1">
        <f t="shared" si="0"/>
        <v>275</v>
      </c>
      <c r="G34" t="str">
        <f>VLOOKUP(H34,'[1]Team Listing'!$A$1:$R$250,3)</f>
        <v>B2</v>
      </c>
      <c r="H34" s="5">
        <v>63</v>
      </c>
      <c r="I34" t="str">
        <f>VLOOKUP(H34,'[1]Team Listing'!$A$1:$R$250,2)</f>
        <v>Far-Kenworth-It</v>
      </c>
      <c r="J34" s="6">
        <v>20</v>
      </c>
      <c r="K34" t="s">
        <v>16</v>
      </c>
      <c r="L34" t="str">
        <f>VLOOKUP(J34,'[1]Field List'!$A$2:$D$102,2,0)</f>
        <v>Richmond Hill State School</v>
      </c>
      <c r="M34" t="str">
        <f>VLOOKUP(J34,'[1]Field List'!$A$2:$D$102,4,0)</f>
        <v>Richmond Hill School</v>
      </c>
    </row>
    <row r="35" spans="1:13" x14ac:dyDescent="0.25">
      <c r="A35" s="7">
        <v>276</v>
      </c>
      <c r="B35" t="str">
        <f>VLOOKUP(C35,'[1]Team Listing'!$A$1:$R$250,3)</f>
        <v>B2</v>
      </c>
      <c r="C35" s="5">
        <v>97</v>
      </c>
      <c r="D35" t="str">
        <f>VLOOKUP(C35,'[1]Team Listing'!$A$1:$R$250,2)</f>
        <v>Piston Broke XI</v>
      </c>
      <c r="E35" s="1" t="s">
        <v>5</v>
      </c>
      <c r="F35" s="1">
        <f t="shared" si="0"/>
        <v>276</v>
      </c>
      <c r="G35" t="str">
        <f>VLOOKUP(H35,'[1]Team Listing'!$A$1:$R$250,3)</f>
        <v>B2</v>
      </c>
      <c r="H35" s="5">
        <v>114</v>
      </c>
      <c r="I35" t="str">
        <f>VLOOKUP(H35,'[1]Team Listing'!$A$1:$R$250,2)</f>
        <v>The Silver Chickens</v>
      </c>
      <c r="J35" s="6">
        <v>9</v>
      </c>
      <c r="K35" t="s">
        <v>16</v>
      </c>
      <c r="L35" t="str">
        <f>VLOOKUP(J35,'[1]Field List'!$A$2:$D$102,2,0)</f>
        <v>The B.C.G.</v>
      </c>
      <c r="M35" t="str">
        <f>VLOOKUP(J35,'[1]Field List'!$A$2:$D$102,4,0)</f>
        <v>349 Old Dalrymple Road</v>
      </c>
    </row>
    <row r="36" spans="1:13" x14ac:dyDescent="0.25">
      <c r="A36" s="7">
        <v>277</v>
      </c>
      <c r="B36" t="str">
        <f>VLOOKUP(C36,'[1]Team Listing'!$A$1:$R$250,3)</f>
        <v>B2</v>
      </c>
      <c r="C36" s="5">
        <v>71</v>
      </c>
      <c r="D36" t="str">
        <f>VLOOKUP(C36,'[1]Team Listing'!$A$1:$R$250,2)</f>
        <v>Gone Fishin'</v>
      </c>
      <c r="E36" s="1" t="s">
        <v>5</v>
      </c>
      <c r="F36" s="1">
        <f t="shared" si="0"/>
        <v>277</v>
      </c>
      <c r="G36" t="str">
        <f>VLOOKUP(H36,'[1]Team Listing'!$A$1:$R$250,3)</f>
        <v>B2</v>
      </c>
      <c r="H36" s="5">
        <v>38</v>
      </c>
      <c r="I36" t="str">
        <f>VLOOKUP(H36,'[1]Team Listing'!$A$1:$R$250,2)</f>
        <v>Bloody Huge XI</v>
      </c>
      <c r="J36" s="6">
        <v>18</v>
      </c>
      <c r="K36" t="s">
        <v>16</v>
      </c>
      <c r="L36" t="str">
        <f>VLOOKUP(J36,'[1]Field List'!$A$2:$D$102,2,0)</f>
        <v>Mafeking Road</v>
      </c>
      <c r="M36" t="str">
        <f>VLOOKUP(J36,'[1]Field List'!$A$2:$D$102,4,0)</f>
        <v>4 km Milchester Road</v>
      </c>
    </row>
    <row r="37" spans="1:13" x14ac:dyDescent="0.25">
      <c r="A37" s="7">
        <v>278</v>
      </c>
      <c r="B37" t="str">
        <f>VLOOKUP(C37,'[1]Team Listing'!$A$1:$R$250,3)</f>
        <v>B2</v>
      </c>
      <c r="C37" s="5">
        <v>105</v>
      </c>
      <c r="D37" t="str">
        <f>VLOOKUP(C37,'[1]Team Listing'!$A$1:$R$250,2)</f>
        <v>Stiff Members</v>
      </c>
      <c r="E37" s="1" t="s">
        <v>5</v>
      </c>
      <c r="F37" s="1">
        <f t="shared" si="0"/>
        <v>278</v>
      </c>
      <c r="G37" t="str">
        <f>VLOOKUP(H37,'[1]Team Listing'!$A$1:$R$250,3)</f>
        <v>B2</v>
      </c>
      <c r="H37" s="5">
        <v>55</v>
      </c>
      <c r="I37" t="str">
        <f>VLOOKUP(H37,'[1]Team Listing'!$A$1:$R$250,2)</f>
        <v>D.E.T.A. Wallabies</v>
      </c>
      <c r="J37" s="6">
        <v>15</v>
      </c>
      <c r="K37" t="s">
        <v>16</v>
      </c>
      <c r="L37" t="str">
        <f>VLOOKUP(J37,'[1]Field List'!$A$2:$D$102,2,0)</f>
        <v>Mosman Park Junior Cricket</v>
      </c>
      <c r="M37" t="str">
        <f>VLOOKUP(J37,'[1]Field List'!$A$2:$D$102,4,0)</f>
        <v>Top field towards Mt Leyshon Road</v>
      </c>
    </row>
    <row r="38" spans="1:13" x14ac:dyDescent="0.25">
      <c r="A38" s="7">
        <v>279</v>
      </c>
      <c r="B38" t="str">
        <f>VLOOKUP(C38,'[1]Team Listing'!$A$1:$R$250,3)</f>
        <v>B2</v>
      </c>
      <c r="C38" s="5">
        <v>226</v>
      </c>
      <c r="D38" t="str">
        <f>VLOOKUP(C38,'[1]Team Listing'!$A$1:$R$250,2)</f>
        <v>Dead Set Ball Tearers</v>
      </c>
      <c r="E38" s="1" t="s">
        <v>5</v>
      </c>
      <c r="F38" s="1">
        <f t="shared" si="0"/>
        <v>279</v>
      </c>
      <c r="G38" t="str">
        <f>VLOOKUP(H38,'[1]Team Listing'!$A$1:$R$250,3)</f>
        <v>B2</v>
      </c>
      <c r="H38" s="5">
        <v>61</v>
      </c>
      <c r="I38" t="str">
        <f>VLOOKUP(H38,'[1]Team Listing'!$A$1:$R$250,2)</f>
        <v>Expendaballs</v>
      </c>
      <c r="J38" s="6">
        <v>32</v>
      </c>
      <c r="K38" t="s">
        <v>16</v>
      </c>
      <c r="L38" t="str">
        <f>VLOOKUP(J38,'[1]Field List'!$A$2:$D$102,2,0)</f>
        <v>Charters Towers Airport Reserve</v>
      </c>
      <c r="M38">
        <f>VLOOKUP(J38,'[1]Field List'!$A$2:$D$102,4,0)</f>
        <v>0</v>
      </c>
    </row>
    <row r="39" spans="1:13" x14ac:dyDescent="0.25">
      <c r="A39" s="7">
        <v>280</v>
      </c>
      <c r="B39" t="str">
        <f>VLOOKUP(C39,'[1]Team Listing'!$A$1:$R$250,3)</f>
        <v>B2</v>
      </c>
      <c r="C39" s="5">
        <v>125</v>
      </c>
      <c r="D39" t="str">
        <f>VLOOKUP(C39,'[1]Team Listing'!$A$1:$R$250,2)</f>
        <v>Wannabie's</v>
      </c>
      <c r="E39" s="1" t="s">
        <v>5</v>
      </c>
      <c r="F39" s="1">
        <f t="shared" si="0"/>
        <v>280</v>
      </c>
      <c r="G39" t="str">
        <f>VLOOKUP(H39,'[1]Team Listing'!$A$1:$R$250,3)</f>
        <v>B2</v>
      </c>
      <c r="H39" s="5">
        <v>33</v>
      </c>
      <c r="I39" t="str">
        <f>VLOOKUP(H39,'[1]Team Listing'!$A$1:$R$250,2)</f>
        <v>Beermacht XI</v>
      </c>
      <c r="J39" s="6">
        <v>75</v>
      </c>
      <c r="K39" t="s">
        <v>16</v>
      </c>
      <c r="L39" t="str">
        <f>VLOOKUP(J39,'[1]Field List'!$A$2:$D$102,2,0)</f>
        <v xml:space="preserve">Brokevale       </v>
      </c>
      <c r="M39" t="str">
        <f>VLOOKUP(J39,'[1]Field List'!$A$2:$D$102,4,0)</f>
        <v>3.8 km Milchester Road Queenslander Road</v>
      </c>
    </row>
    <row r="40" spans="1:13" x14ac:dyDescent="0.25">
      <c r="A40" s="7">
        <v>281</v>
      </c>
      <c r="B40" t="str">
        <f>VLOOKUP(C40,'[1]Team Listing'!$A$1:$R$250,3)</f>
        <v>B2</v>
      </c>
      <c r="C40" s="5">
        <v>75</v>
      </c>
      <c r="D40" t="str">
        <f>VLOOKUP(C40,'[1]Team Listing'!$A$1:$R$250,2)</f>
        <v>Grazed Anatomy</v>
      </c>
      <c r="E40" s="1" t="s">
        <v>5</v>
      </c>
      <c r="F40" s="1">
        <f t="shared" si="0"/>
        <v>281</v>
      </c>
      <c r="G40" t="str">
        <f>VLOOKUP(H40,'[1]Team Listing'!$A$1:$R$250,3)</f>
        <v>B2</v>
      </c>
      <c r="H40" s="5">
        <v>109</v>
      </c>
      <c r="I40" t="str">
        <f>VLOOKUP(H40,'[1]Team Listing'!$A$1:$R$250,2)</f>
        <v>Team Ramrod</v>
      </c>
      <c r="J40" s="6">
        <v>17</v>
      </c>
      <c r="K40" t="s">
        <v>16</v>
      </c>
      <c r="L40" t="str">
        <f>VLOOKUP(J40,'[1]Field List'!$A$2:$D$102,2,0)</f>
        <v>Mosman Park Junior Cricket</v>
      </c>
      <c r="M40" t="str">
        <f>VLOOKUP(J40,'[1]Field List'!$A$2:$D$102,4,0)</f>
        <v>Far Turf Wicket</v>
      </c>
    </row>
    <row r="41" spans="1:13" x14ac:dyDescent="0.25">
      <c r="A41" s="7">
        <v>282</v>
      </c>
      <c r="B41" t="str">
        <f>VLOOKUP(C41,'[1]Team Listing'!$A$1:$R$250,3)</f>
        <v>B2</v>
      </c>
      <c r="C41" s="5">
        <v>34</v>
      </c>
      <c r="D41" t="str">
        <f>VLOOKUP(C41,'[1]Team Listing'!$A$1:$R$250,2)</f>
        <v>Big Mick's Finns XI</v>
      </c>
      <c r="E41" s="1" t="s">
        <v>5</v>
      </c>
      <c r="F41" s="1">
        <f t="shared" si="0"/>
        <v>282</v>
      </c>
      <c r="G41" t="str">
        <f>VLOOKUP(H41,'[1]Team Listing'!$A$1:$R$250,3)</f>
        <v>B2</v>
      </c>
      <c r="H41" s="5">
        <v>36</v>
      </c>
      <c r="I41" t="str">
        <f>VLOOKUP(H41,'[1]Team Listing'!$A$1:$R$250,2)</f>
        <v>Bingtang Boys</v>
      </c>
      <c r="J41" s="6">
        <v>46</v>
      </c>
      <c r="K41" t="s">
        <v>16</v>
      </c>
      <c r="L41" t="str">
        <f>VLOOKUP(J41,'[1]Field List'!$A$2:$D$102,2,0)</f>
        <v>21 Grisinger Road</v>
      </c>
      <c r="M41" t="str">
        <f>VLOOKUP(J41,'[1]Field List'!$A$2:$D$102,4,0)</f>
        <v>Off Lynd Highway</v>
      </c>
    </row>
    <row r="42" spans="1:13" x14ac:dyDescent="0.25">
      <c r="A42" s="7">
        <v>283</v>
      </c>
      <c r="B42" t="str">
        <f>VLOOKUP(C42,'[1]Team Listing'!$A$1:$R$250,3)</f>
        <v>B2</v>
      </c>
      <c r="C42" s="5">
        <v>128</v>
      </c>
      <c r="D42" t="str">
        <f>VLOOKUP(C42,'[1]Team Listing'!$A$1:$R$250,2)</f>
        <v>Weekend Wariyas</v>
      </c>
      <c r="E42" s="1" t="s">
        <v>5</v>
      </c>
      <c r="F42" s="1">
        <f t="shared" si="0"/>
        <v>283</v>
      </c>
      <c r="G42" t="str">
        <f>VLOOKUP(H42,'[1]Team Listing'!$A$1:$R$250,3)</f>
        <v>B2</v>
      </c>
      <c r="H42" s="5">
        <v>116</v>
      </c>
      <c r="I42" t="str">
        <f>VLOOKUP(H42,'[1]Team Listing'!$A$1:$R$250,2)</f>
        <v>Thirsty Rhinos</v>
      </c>
      <c r="J42" s="6">
        <v>43</v>
      </c>
      <c r="K42" t="s">
        <v>16</v>
      </c>
      <c r="L42" t="str">
        <f>VLOOKUP(J42,'[1]Field List'!$A$2:$D$102,2,0)</f>
        <v>Charters Towers Airport Reserve</v>
      </c>
      <c r="M42">
        <f>VLOOKUP(J42,'[1]Field List'!$A$2:$D$102,4,0)</f>
        <v>0</v>
      </c>
    </row>
    <row r="43" spans="1:13" x14ac:dyDescent="0.25">
      <c r="A43" s="7">
        <v>284</v>
      </c>
      <c r="B43" t="str">
        <f>VLOOKUP(C43,'[1]Team Listing'!$A$1:$R$250,3)</f>
        <v>B2</v>
      </c>
      <c r="C43" s="5">
        <v>37</v>
      </c>
      <c r="D43" t="str">
        <f>VLOOKUP(C43,'[1]Team Listing'!$A$1:$R$250,2)</f>
        <v>Black Bream</v>
      </c>
      <c r="E43" s="1" t="s">
        <v>5</v>
      </c>
      <c r="F43" s="1">
        <f t="shared" si="0"/>
        <v>284</v>
      </c>
      <c r="G43" t="str">
        <f>VLOOKUP(H43,'[1]Team Listing'!$A$1:$R$250,3)</f>
        <v>B2</v>
      </c>
      <c r="H43" s="5">
        <v>66</v>
      </c>
      <c r="I43" t="str">
        <f>VLOOKUP(H43,'[1]Team Listing'!$A$1:$R$250,2)</f>
        <v>Garbutt Jets</v>
      </c>
      <c r="J43" s="6">
        <v>47</v>
      </c>
      <c r="K43" t="s">
        <v>16</v>
      </c>
      <c r="L43" t="str">
        <f>VLOOKUP(J43,'[1]Field List'!$A$2:$D$102,2,0)</f>
        <v>Goldfield Sporting Complex</v>
      </c>
      <c r="M43" t="str">
        <f>VLOOKUP(J43,'[1]Field List'!$A$2:$D$102,4,0)</f>
        <v>Second turf wicket</v>
      </c>
    </row>
    <row r="44" spans="1:13" x14ac:dyDescent="0.25">
      <c r="A44" s="7">
        <v>285</v>
      </c>
      <c r="B44" t="str">
        <f>VLOOKUP(C44,'[1]Team Listing'!$A$1:$R$250,3)</f>
        <v>B2</v>
      </c>
      <c r="C44" s="5">
        <v>117</v>
      </c>
      <c r="D44" t="str">
        <f>VLOOKUP(C44,'[1]Team Listing'!$A$1:$R$250,2)</f>
        <v>Thuringowa Bulldogs</v>
      </c>
      <c r="E44" s="1" t="s">
        <v>5</v>
      </c>
      <c r="F44" s="1">
        <f t="shared" si="0"/>
        <v>285</v>
      </c>
      <c r="G44" t="str">
        <f>VLOOKUP(H44,'[1]Team Listing'!$A$1:$R$250,3)</f>
        <v>B2</v>
      </c>
      <c r="H44" s="5">
        <v>111</v>
      </c>
      <c r="I44" t="str">
        <f>VLOOKUP(H44,'[1]Team Listing'!$A$1:$R$250,2)</f>
        <v>The Blind Mullets</v>
      </c>
      <c r="J44" s="6">
        <v>41</v>
      </c>
      <c r="K44" t="s">
        <v>16</v>
      </c>
      <c r="L44" t="str">
        <f>VLOOKUP(J44,'[1]Field List'!$A$2:$D$102,2,0)</f>
        <v>Charters Towers Airport Reserve</v>
      </c>
      <c r="M44">
        <f>VLOOKUP(J44,'[1]Field List'!$A$2:$D$102,4,0)</f>
        <v>0</v>
      </c>
    </row>
    <row r="45" spans="1:13" x14ac:dyDescent="0.25">
      <c r="A45" s="7">
        <v>286</v>
      </c>
      <c r="B45" t="str">
        <f>VLOOKUP(C45,'[1]Team Listing'!$A$1:$R$250,3)</f>
        <v>B2</v>
      </c>
      <c r="C45" s="5">
        <v>112</v>
      </c>
      <c r="D45" t="str">
        <f>VLOOKUP(C45,'[1]Team Listing'!$A$1:$R$250,2)</f>
        <v>The Dirty Rats</v>
      </c>
      <c r="E45" s="1" t="s">
        <v>5</v>
      </c>
      <c r="F45" s="1">
        <f t="shared" si="0"/>
        <v>286</v>
      </c>
      <c r="G45" t="str">
        <f>VLOOKUP(H45,'[1]Team Listing'!$A$1:$R$250,3)</f>
        <v>B2</v>
      </c>
      <c r="H45" s="5">
        <v>107</v>
      </c>
      <c r="I45" t="str">
        <f>VLOOKUP(H45,'[1]Team Listing'!$A$1:$R$250,2)</f>
        <v>Swing Both Ways</v>
      </c>
      <c r="J45" s="6">
        <v>42</v>
      </c>
      <c r="K45" t="s">
        <v>16</v>
      </c>
      <c r="L45" t="str">
        <f>VLOOKUP(J45,'[1]Field List'!$A$2:$D$102,2,0)</f>
        <v>Charters Towers Airport Reserve</v>
      </c>
      <c r="M45">
        <f>VLOOKUP(J45,'[1]Field List'!$A$2:$D$102,4,0)</f>
        <v>0</v>
      </c>
    </row>
    <row r="46" spans="1:13" x14ac:dyDescent="0.25">
      <c r="A46" s="7">
        <v>287</v>
      </c>
      <c r="B46" t="str">
        <f>VLOOKUP(C46,'[1]Team Listing'!$A$1:$R$250,3)</f>
        <v>B2</v>
      </c>
      <c r="C46" s="5">
        <v>133</v>
      </c>
      <c r="D46" t="str">
        <f>VLOOKUP(C46,'[1]Team Listing'!$A$1:$R$250,2)</f>
        <v>Wristy Strokes</v>
      </c>
      <c r="E46" s="1" t="s">
        <v>5</v>
      </c>
      <c r="F46" s="1">
        <f t="shared" si="0"/>
        <v>287</v>
      </c>
      <c r="G46" t="str">
        <f>VLOOKUP(H46,'[1]Team Listing'!$A$1:$R$250,3)</f>
        <v>B2</v>
      </c>
      <c r="H46" s="5">
        <v>70</v>
      </c>
      <c r="I46" t="str">
        <f>VLOOKUP(H46,'[1]Team Listing'!$A$1:$R$250,2)</f>
        <v>Gibby's Greenants</v>
      </c>
      <c r="J46" s="6">
        <v>29</v>
      </c>
      <c r="K46" t="s">
        <v>16</v>
      </c>
      <c r="L46" t="str">
        <f>VLOOKUP(J46,'[1]Field List'!$A$2:$D$102,2,0)</f>
        <v>Charters Towers Airport Reserve</v>
      </c>
      <c r="M46" t="str">
        <f>VLOOKUP(J46,'[1]Field List'!$A$2:$D$102,4,0)</f>
        <v>Opposite Depot</v>
      </c>
    </row>
    <row r="47" spans="1:13" x14ac:dyDescent="0.25">
      <c r="A47" s="7">
        <v>288</v>
      </c>
      <c r="B47" t="str">
        <f>VLOOKUP(C47,'[1]Team Listing'!$A$1:$R$250,3)</f>
        <v>B2</v>
      </c>
      <c r="C47" s="5">
        <v>40</v>
      </c>
      <c r="D47" t="str">
        <f>VLOOKUP(C47,'[1]Team Listing'!$A$1:$R$250,2)</f>
        <v>Brigalow Gigalows</v>
      </c>
      <c r="E47" s="1" t="s">
        <v>5</v>
      </c>
      <c r="F47" s="1">
        <f t="shared" si="0"/>
        <v>288</v>
      </c>
      <c r="G47" t="str">
        <f>VLOOKUP(H47,'[1]Team Listing'!$A$1:$R$250,3)</f>
        <v>B2</v>
      </c>
      <c r="H47" s="5">
        <v>87</v>
      </c>
      <c r="I47" t="str">
        <f>VLOOKUP(H47,'[1]Team Listing'!$A$1:$R$250,2)</f>
        <v>Masterbatters</v>
      </c>
      <c r="J47" s="6">
        <v>34</v>
      </c>
      <c r="K47" t="s">
        <v>16</v>
      </c>
      <c r="L47" t="str">
        <f>VLOOKUP(J47,'[1]Field List'!$A$2:$D$102,2,0)</f>
        <v>Charters Towers Airport Reserve</v>
      </c>
      <c r="M47">
        <f>VLOOKUP(J47,'[1]Field List'!$A$2:$D$102,4,0)</f>
        <v>0</v>
      </c>
    </row>
    <row r="48" spans="1:13" x14ac:dyDescent="0.25">
      <c r="A48" s="7">
        <v>289</v>
      </c>
      <c r="B48" t="str">
        <f>VLOOKUP(C48,'[1]Team Listing'!$A$1:$R$250,3)</f>
        <v>B2</v>
      </c>
      <c r="C48" s="5">
        <v>35</v>
      </c>
      <c r="D48" t="str">
        <f>VLOOKUP(C48,'[1]Team Listing'!$A$1:$R$250,2)</f>
        <v>Billbies XI</v>
      </c>
      <c r="E48" s="1" t="s">
        <v>5</v>
      </c>
      <c r="F48" s="1">
        <f t="shared" si="0"/>
        <v>289</v>
      </c>
      <c r="G48" t="str">
        <f>VLOOKUP(H48,'[1]Team Listing'!$A$1:$R$250,3)</f>
        <v>B2</v>
      </c>
      <c r="H48" s="5">
        <v>25</v>
      </c>
      <c r="I48" t="str">
        <f>VLOOKUP(H48,'[1]Team Listing'!$A$1:$R$250,2)</f>
        <v>Allan's XI</v>
      </c>
      <c r="J48" s="6">
        <v>44</v>
      </c>
      <c r="K48" t="s">
        <v>16</v>
      </c>
      <c r="L48" t="str">
        <f>VLOOKUP(J48,'[1]Field List'!$A$2:$D$102,2,0)</f>
        <v>Charters Towers Airport Reserve</v>
      </c>
      <c r="M48">
        <f>VLOOKUP(J48,'[1]Field List'!$A$2:$D$102,4,0)</f>
        <v>0</v>
      </c>
    </row>
    <row r="49" spans="1:13" x14ac:dyDescent="0.25">
      <c r="A49" s="7">
        <v>290</v>
      </c>
      <c r="B49" t="str">
        <f>VLOOKUP(C49,'[1]Team Listing'!$A$1:$R$250,3)</f>
        <v>B2</v>
      </c>
      <c r="C49" s="5">
        <v>118</v>
      </c>
      <c r="D49" t="str">
        <f>VLOOKUP(C49,'[1]Team Listing'!$A$1:$R$250,2)</f>
        <v>Tinned Up</v>
      </c>
      <c r="E49" s="1" t="s">
        <v>5</v>
      </c>
      <c r="F49" s="1">
        <f t="shared" si="0"/>
        <v>290</v>
      </c>
      <c r="G49" t="str">
        <f>VLOOKUP(H49,'[1]Team Listing'!$A$1:$R$250,3)</f>
        <v>B2</v>
      </c>
      <c r="H49" s="5">
        <v>26</v>
      </c>
      <c r="I49" t="str">
        <f>VLOOKUP(H49,'[1]Team Listing'!$A$1:$R$250,2)</f>
        <v>Balfes Creek Boozers</v>
      </c>
      <c r="J49" s="6">
        <v>35</v>
      </c>
      <c r="K49" t="s">
        <v>16</v>
      </c>
      <c r="L49" t="str">
        <f>VLOOKUP(J49,'[1]Field List'!$A$2:$D$102,2,0)</f>
        <v>Charters Towers Airport Reserve</v>
      </c>
      <c r="M49">
        <f>VLOOKUP(J49,'[1]Field List'!$A$2:$D$102,4,0)</f>
        <v>0</v>
      </c>
    </row>
    <row r="50" spans="1:13" x14ac:dyDescent="0.25">
      <c r="A50" s="7">
        <v>291</v>
      </c>
      <c r="B50" t="str">
        <f>VLOOKUP(C50,'[1]Team Listing'!$A$1:$R$250,3)</f>
        <v>B2</v>
      </c>
      <c r="C50" s="5">
        <v>86</v>
      </c>
      <c r="D50" t="str">
        <f>VLOOKUP(C50,'[1]Team Listing'!$A$1:$R$250,2)</f>
        <v>Mareeba Bandits</v>
      </c>
      <c r="E50" s="1" t="s">
        <v>5</v>
      </c>
      <c r="F50" s="1">
        <f t="shared" si="0"/>
        <v>291</v>
      </c>
      <c r="G50" t="str">
        <f>VLOOKUP(H50,'[1]Team Listing'!$A$1:$R$250,3)</f>
        <v>B2</v>
      </c>
      <c r="H50" s="5">
        <v>67</v>
      </c>
      <c r="I50" t="str">
        <f>VLOOKUP(H50,'[1]Team Listing'!$A$1:$R$250,2)</f>
        <v>Garbutt Magpies</v>
      </c>
      <c r="J50" s="6">
        <v>28</v>
      </c>
      <c r="K50" t="s">
        <v>16</v>
      </c>
      <c r="L50" t="str">
        <f>VLOOKUP(J50,'[1]Field List'!$A$2:$D$102,2,0)</f>
        <v>Charters Towers Airport Reserve</v>
      </c>
      <c r="M50" t="str">
        <f>VLOOKUP(J50,'[1]Field List'!$A$2:$D$102,4,0)</f>
        <v>Lou Laneyrie Oval</v>
      </c>
    </row>
    <row r="51" spans="1:13" x14ac:dyDescent="0.25">
      <c r="A51" s="7">
        <v>292</v>
      </c>
      <c r="B51" t="str">
        <f>VLOOKUP(C51,'[1]Team Listing'!$A$1:$R$250,3)</f>
        <v>B2</v>
      </c>
      <c r="C51" s="5">
        <v>91</v>
      </c>
      <c r="D51" t="str">
        <f>VLOOKUP(C51,'[1]Team Listing'!$A$1:$R$250,2)</f>
        <v>Nanna Meryl's XI</v>
      </c>
      <c r="E51" s="1" t="s">
        <v>5</v>
      </c>
      <c r="F51" s="1">
        <f t="shared" si="0"/>
        <v>292</v>
      </c>
      <c r="G51" t="str">
        <f>VLOOKUP(H51,'[1]Team Listing'!$A$1:$R$250,3)</f>
        <v>B2</v>
      </c>
      <c r="H51" s="5">
        <v>89</v>
      </c>
      <c r="I51" t="str">
        <f>VLOOKUP(H51,'[1]Team Listing'!$A$1:$R$250,2)</f>
        <v>Milk Run</v>
      </c>
      <c r="J51" s="6">
        <v>74</v>
      </c>
      <c r="K51" t="s">
        <v>17</v>
      </c>
      <c r="L51" t="str">
        <f>VLOOKUP(J51,'[1]Field List'!$A$2:$D$102,2,0)</f>
        <v>Urdera  Road</v>
      </c>
      <c r="M51" t="str">
        <f>VLOOKUP(J51,'[1]Field List'!$A$2:$D$102,4,0)</f>
        <v>3.2 km Urdera  Road on Lynd H/Way 5km</v>
      </c>
    </row>
    <row r="52" spans="1:13" x14ac:dyDescent="0.25">
      <c r="A52" s="7">
        <v>293</v>
      </c>
      <c r="B52" t="str">
        <f>VLOOKUP(C52,'[1]Team Listing'!$A$1:$R$250,3)</f>
        <v>B2</v>
      </c>
      <c r="C52" s="5">
        <v>24</v>
      </c>
      <c r="D52" t="str">
        <f>VLOOKUP(C52,'[1]Team Listing'!$A$1:$R$250,2)</f>
        <v>All The Gear No Idea</v>
      </c>
      <c r="E52" s="1" t="s">
        <v>5</v>
      </c>
      <c r="F52" s="1">
        <f t="shared" si="0"/>
        <v>293</v>
      </c>
      <c r="G52" t="str">
        <f>VLOOKUP(H52,'[1]Team Listing'!$A$1:$R$250,3)</f>
        <v>B2</v>
      </c>
      <c r="H52" s="5">
        <v>124</v>
      </c>
      <c r="I52" t="str">
        <f>VLOOKUP(H52,'[1]Team Listing'!$A$1:$R$250,2)</f>
        <v>Wanderers Cricket Club</v>
      </c>
      <c r="J52" s="6">
        <v>56</v>
      </c>
      <c r="K52" t="s">
        <v>17</v>
      </c>
      <c r="L52" t="str">
        <f>VLOOKUP(J52,'[1]Field List'!$A$2:$D$102,2,0)</f>
        <v>Eventide</v>
      </c>
      <c r="M52" t="str">
        <f>VLOOKUP(J52,'[1]Field List'!$A$2:$D$102,4,0)</f>
        <v>Eventide</v>
      </c>
    </row>
    <row r="53" spans="1:13" x14ac:dyDescent="0.25">
      <c r="A53" s="7">
        <v>294</v>
      </c>
      <c r="B53" t="str">
        <f>VLOOKUP(C53,'[1]Team Listing'!$A$1:$R$250,3)</f>
        <v>B2</v>
      </c>
      <c r="C53" s="5">
        <v>50</v>
      </c>
      <c r="D53" t="str">
        <f>VLOOKUP(C53,'[1]Team Listing'!$A$1:$R$250,2)</f>
        <v>Chasing Tails</v>
      </c>
      <c r="E53" s="1" t="s">
        <v>5</v>
      </c>
      <c r="F53" s="1">
        <f t="shared" si="0"/>
        <v>294</v>
      </c>
      <c r="G53" t="str">
        <f>VLOOKUP(H53,'[1]Team Listing'!$A$1:$R$250,3)</f>
        <v>B2</v>
      </c>
      <c r="H53" s="5">
        <v>30</v>
      </c>
      <c r="I53" t="str">
        <f>VLOOKUP(H53,'[1]Team Listing'!$A$1:$R$250,2)</f>
        <v>Bauhinia Beer Belly's</v>
      </c>
      <c r="J53" s="6">
        <v>8</v>
      </c>
      <c r="K53" t="s">
        <v>17</v>
      </c>
      <c r="L53" t="str">
        <f>VLOOKUP(J53,'[1]Field List'!$A$2:$D$102,2,0)</f>
        <v>All Souls &amp; St Gabriels School</v>
      </c>
      <c r="M53" t="str">
        <f>VLOOKUP(J53,'[1]Field List'!$A$2:$D$102,4,0)</f>
        <v>Burry  Oval</v>
      </c>
    </row>
    <row r="54" spans="1:13" x14ac:dyDescent="0.25">
      <c r="A54" s="7">
        <v>295</v>
      </c>
      <c r="B54" t="str">
        <f>VLOOKUP(C54,'[1]Team Listing'!$A$1:$R$250,3)</f>
        <v>B2</v>
      </c>
      <c r="C54" s="5">
        <v>223</v>
      </c>
      <c r="D54" t="str">
        <f>VLOOKUP(C54,'[1]Team Listing'!$A$1:$R$250,2)</f>
        <v>Laidback XI</v>
      </c>
      <c r="E54" s="1" t="s">
        <v>5</v>
      </c>
      <c r="F54" s="1">
        <f t="shared" si="0"/>
        <v>295</v>
      </c>
      <c r="G54" t="str">
        <f>VLOOKUP(H54,'[1]Team Listing'!$A$1:$R$250,3)</f>
        <v>B2</v>
      </c>
      <c r="H54" s="5">
        <v>83</v>
      </c>
      <c r="I54" t="str">
        <f>VLOOKUP(H54,'[1]Team Listing'!$A$1:$R$250,2)</f>
        <v>Kick Back Kangaroos</v>
      </c>
      <c r="J54" s="6">
        <v>60</v>
      </c>
      <c r="K54" t="s">
        <v>17</v>
      </c>
      <c r="L54" t="str">
        <f>VLOOKUP(J54,'[1]Field List'!$A$2:$D$102,2,0)</f>
        <v xml:space="preserve">Laid Back XI </v>
      </c>
      <c r="M54" t="str">
        <f>VLOOKUP(J54,'[1]Field List'!$A$2:$D$102,4,0)</f>
        <v>Bus Road - Ramsay's Property</v>
      </c>
    </row>
    <row r="55" spans="1:13" x14ac:dyDescent="0.25">
      <c r="A55" s="7">
        <v>296</v>
      </c>
      <c r="B55" t="str">
        <f>VLOOKUP(C55,'[1]Team Listing'!$A$1:$R$250,3)</f>
        <v>B2</v>
      </c>
      <c r="C55" s="5">
        <v>53</v>
      </c>
      <c r="D55" t="str">
        <f>VLOOKUP(C55,'[1]Team Listing'!$A$1:$R$250,2)</f>
        <v>Crakacan</v>
      </c>
      <c r="E55" s="1" t="s">
        <v>5</v>
      </c>
      <c r="F55" s="1">
        <f t="shared" si="0"/>
        <v>296</v>
      </c>
      <c r="G55" t="str">
        <f>VLOOKUP(H55,'[1]Team Listing'!$A$1:$R$250,3)</f>
        <v>B2</v>
      </c>
      <c r="H55" s="5">
        <v>92</v>
      </c>
      <c r="I55" t="str">
        <f>VLOOKUP(H55,'[1]Team Listing'!$A$1:$R$250,2)</f>
        <v>Neville's Nomads</v>
      </c>
      <c r="J55" s="6">
        <v>11</v>
      </c>
      <c r="K55" t="s">
        <v>17</v>
      </c>
      <c r="L55" t="str">
        <f>VLOOKUP(J55,'[1]Field List'!$A$2:$D$102,2,0)</f>
        <v>Mossman Park Junior Cricket</v>
      </c>
      <c r="M55" t="str">
        <f>VLOOKUP(J55,'[1]Field List'!$A$2:$D$102,4,0)</f>
        <v>Field between Nets and Natal Downs Rd</v>
      </c>
    </row>
    <row r="56" spans="1:13" x14ac:dyDescent="0.25">
      <c r="A56" s="7">
        <v>297</v>
      </c>
      <c r="B56" t="str">
        <f>VLOOKUP(C56,'[1]Team Listing'!$A$1:$R$250,3)</f>
        <v>B2</v>
      </c>
      <c r="C56" s="5">
        <v>49</v>
      </c>
      <c r="D56" t="str">
        <f>VLOOKUP(C56,'[1]Team Listing'!$A$1:$R$250,2)</f>
        <v>Chads Champs</v>
      </c>
      <c r="E56" s="1" t="s">
        <v>5</v>
      </c>
      <c r="F56" s="1">
        <f t="shared" si="0"/>
        <v>297</v>
      </c>
      <c r="G56" t="str">
        <f>VLOOKUP(H56,'[1]Team Listing'!$A$1:$R$250,3)</f>
        <v>B2</v>
      </c>
      <c r="H56" s="5">
        <v>113</v>
      </c>
      <c r="I56" t="str">
        <f>VLOOKUP(H56,'[1]Team Listing'!$A$1:$R$250,2)</f>
        <v>The Herd XI</v>
      </c>
      <c r="J56" s="6">
        <v>46</v>
      </c>
      <c r="K56" t="s">
        <v>17</v>
      </c>
      <c r="L56" t="str">
        <f>VLOOKUP(J56,'[1]Field List'!$A$2:$D$102,2,0)</f>
        <v>21 Grisinger Road</v>
      </c>
      <c r="M56" t="str">
        <f>VLOOKUP(J56,'[1]Field List'!$A$2:$D$102,4,0)</f>
        <v>Off Lynd Highway</v>
      </c>
    </row>
    <row r="57" spans="1:13" x14ac:dyDescent="0.25">
      <c r="A57" s="7">
        <v>298</v>
      </c>
      <c r="B57" t="str">
        <f>VLOOKUP(C57,'[1]Team Listing'!$A$1:$R$250,3)</f>
        <v>B2</v>
      </c>
      <c r="C57" s="5">
        <v>64</v>
      </c>
      <c r="D57" t="str">
        <f>VLOOKUP(C57,'[1]Team Listing'!$A$1:$R$250,2)</f>
        <v>Farmers XI</v>
      </c>
      <c r="E57" s="1" t="s">
        <v>5</v>
      </c>
      <c r="F57" s="1">
        <f t="shared" si="0"/>
        <v>298</v>
      </c>
      <c r="G57" t="str">
        <f>VLOOKUP(H57,'[1]Team Listing'!$A$1:$R$250,3)</f>
        <v>B2</v>
      </c>
      <c r="H57" s="5">
        <v>43</v>
      </c>
      <c r="I57" t="str">
        <f>VLOOKUP(H57,'[1]Team Listing'!$A$1:$R$250,2)</f>
        <v>Brothers</v>
      </c>
      <c r="J57" s="6">
        <v>66</v>
      </c>
      <c r="K57" t="s">
        <v>17</v>
      </c>
      <c r="L57" t="str">
        <f>VLOOKUP(J57,'[1]Field List'!$A$2:$D$102,2,0)</f>
        <v>Six Pack Downs</v>
      </c>
      <c r="M57" t="str">
        <f>VLOOKUP(J57,'[1]Field List'!$A$2:$D$102,4,0)</f>
        <v>3.6 km on Lynd Highway</v>
      </c>
    </row>
    <row r="58" spans="1:13" x14ac:dyDescent="0.25">
      <c r="A58" s="7">
        <v>299</v>
      </c>
      <c r="B58" t="str">
        <f>VLOOKUP(C58,'[1]Team Listing'!$A$1:$R$250,3)</f>
        <v>B2</v>
      </c>
      <c r="C58" s="5">
        <v>52</v>
      </c>
      <c r="D58" t="str">
        <f>VLOOKUP(C58,'[1]Team Listing'!$A$1:$R$250,2)</f>
        <v>Coen Heros</v>
      </c>
      <c r="E58" s="1" t="s">
        <v>5</v>
      </c>
      <c r="F58" s="1">
        <f t="shared" si="0"/>
        <v>299</v>
      </c>
      <c r="G58" t="str">
        <f>VLOOKUP(H58,'[1]Team Listing'!$A$1:$R$250,3)</f>
        <v>B2</v>
      </c>
      <c r="H58" s="5">
        <v>222</v>
      </c>
      <c r="I58" t="str">
        <f>VLOOKUP(H58,'[1]Team Listing'!$A$1:$R$250,2)</f>
        <v>Hit 'N' Split</v>
      </c>
      <c r="J58" s="6">
        <v>10</v>
      </c>
      <c r="K58" t="s">
        <v>17</v>
      </c>
      <c r="L58" t="str">
        <f>VLOOKUP(J58,'[1]Field List'!$A$2:$D$102,2,0)</f>
        <v>All Souls &amp; St Gabriels School</v>
      </c>
      <c r="M58" t="str">
        <f>VLOOKUP(J58,'[1]Field List'!$A$2:$D$102,4,0)</f>
        <v>Burns Oval   across- road</v>
      </c>
    </row>
    <row r="59" spans="1:13" x14ac:dyDescent="0.25">
      <c r="A59" s="7">
        <v>300</v>
      </c>
      <c r="B59" t="str">
        <f>VLOOKUP(C59,'[1]Team Listing'!$A$1:$R$250,3)</f>
        <v>B2</v>
      </c>
      <c r="C59" s="5">
        <v>29</v>
      </c>
      <c r="D59" t="str">
        <f>VLOOKUP(C59,'[1]Team Listing'!$A$1:$R$250,2)</f>
        <v>Barry's XI</v>
      </c>
      <c r="E59" s="1" t="s">
        <v>5</v>
      </c>
      <c r="F59" s="1">
        <f t="shared" ref="F59:F119" si="1">A59</f>
        <v>300</v>
      </c>
      <c r="G59" t="str">
        <f>VLOOKUP(H59,'[1]Team Listing'!$A$1:$R$250,3)</f>
        <v>B2</v>
      </c>
      <c r="H59" s="5">
        <v>106</v>
      </c>
      <c r="I59" t="str">
        <f>VLOOKUP(H59,'[1]Team Listing'!$A$1:$R$250,2)</f>
        <v>Sugar Daddies</v>
      </c>
      <c r="J59" s="6">
        <v>29</v>
      </c>
      <c r="K59" t="s">
        <v>17</v>
      </c>
      <c r="L59" t="str">
        <f>VLOOKUP(J59,'[1]Field List'!$A$2:$D$102,2,0)</f>
        <v>Charters Towers Airport Reserve</v>
      </c>
      <c r="M59" t="str">
        <f>VLOOKUP(J59,'[1]Field List'!$A$2:$D$102,4,0)</f>
        <v>Opposite Depot</v>
      </c>
    </row>
    <row r="60" spans="1:13" x14ac:dyDescent="0.25">
      <c r="A60" s="7">
        <v>301</v>
      </c>
      <c r="B60" t="str">
        <f>VLOOKUP(C60,'[1]Team Listing'!$A$1:$R$250,3)</f>
        <v>B2</v>
      </c>
      <c r="C60" s="5">
        <v>131</v>
      </c>
      <c r="D60" t="str">
        <f>VLOOKUP(C60,'[1]Team Listing'!$A$1:$R$250,2)</f>
        <v>Western Star Pickets 1</v>
      </c>
      <c r="E60" s="1" t="s">
        <v>5</v>
      </c>
      <c r="F60" s="1">
        <f t="shared" si="1"/>
        <v>301</v>
      </c>
      <c r="G60" t="str">
        <f>VLOOKUP(H60,'[1]Team Listing'!$A$1:$R$250,3)</f>
        <v>B2</v>
      </c>
      <c r="H60" s="5">
        <v>72</v>
      </c>
      <c r="I60" t="str">
        <f>VLOOKUP(H60,'[1]Team Listing'!$A$1:$R$250,2)</f>
        <v>Good As Gold</v>
      </c>
      <c r="J60" s="6">
        <v>19</v>
      </c>
      <c r="K60" t="s">
        <v>17</v>
      </c>
      <c r="L60" t="str">
        <f>VLOOKUP(J60,'[1]Field List'!$A$2:$D$102,2,0)</f>
        <v>Blackheath &amp; Thornburgh College</v>
      </c>
      <c r="M60" t="str">
        <f>VLOOKUP(J60,'[1]Field List'!$A$2:$D$102,4,0)</f>
        <v>Waverley Field</v>
      </c>
    </row>
    <row r="61" spans="1:13" x14ac:dyDescent="0.25">
      <c r="A61" s="7">
        <v>302</v>
      </c>
      <c r="B61" t="str">
        <f>VLOOKUP(C61,'[1]Team Listing'!$A$1:$R$250,3)</f>
        <v>B2</v>
      </c>
      <c r="C61" s="5">
        <v>54</v>
      </c>
      <c r="D61" t="str">
        <f>VLOOKUP(C61,'[1]Team Listing'!$A$1:$R$250,2)</f>
        <v>Cunning Stumpz</v>
      </c>
      <c r="E61" s="1" t="s">
        <v>5</v>
      </c>
      <c r="F61" s="1">
        <f t="shared" si="1"/>
        <v>302</v>
      </c>
      <c r="G61" t="str">
        <f>VLOOKUP(H61,'[1]Team Listing'!$A$1:$R$250,3)</f>
        <v>B2</v>
      </c>
      <c r="H61" s="5">
        <v>96</v>
      </c>
      <c r="I61" t="str">
        <f>VLOOKUP(H61,'[1]Team Listing'!$A$1:$R$250,2)</f>
        <v>Pentland</v>
      </c>
      <c r="J61" s="6">
        <v>50</v>
      </c>
      <c r="K61" t="s">
        <v>17</v>
      </c>
      <c r="L61" t="str">
        <f>VLOOKUP(J61,'[1]Field List'!$A$2:$D$102,2,0)</f>
        <v>Goldfield Sporting Complex</v>
      </c>
      <c r="M61" t="str">
        <f>VLOOKUP(J61,'[1]Field List'!$A$2:$D$102,4,0)</f>
        <v>2nd away from Athletic Club</v>
      </c>
    </row>
    <row r="62" spans="1:13" x14ac:dyDescent="0.25">
      <c r="A62" s="7">
        <v>303</v>
      </c>
      <c r="B62" t="str">
        <f>VLOOKUP(C62,'[1]Team Listing'!$A$1:$R$250,3)</f>
        <v>B2</v>
      </c>
      <c r="C62" s="5">
        <v>84</v>
      </c>
      <c r="D62" t="str">
        <f>VLOOKUP(C62,'[1]Team Listing'!$A$1:$R$250,2)</f>
        <v>Lager Louts</v>
      </c>
      <c r="E62" s="1" t="s">
        <v>5</v>
      </c>
      <c r="F62" s="1">
        <f t="shared" si="1"/>
        <v>303</v>
      </c>
      <c r="G62" t="str">
        <f>VLOOKUP(H62,'[1]Team Listing'!$A$1:$R$250,3)</f>
        <v>B2</v>
      </c>
      <c r="H62" s="5">
        <v>138</v>
      </c>
      <c r="I62" t="str">
        <f>VLOOKUP(H62,'[1]Team Listing'!$A$1:$R$250,2)</f>
        <v>Zarsoff Brothers</v>
      </c>
      <c r="J62" s="6">
        <v>28</v>
      </c>
      <c r="K62" t="s">
        <v>17</v>
      </c>
      <c r="L62" t="str">
        <f>VLOOKUP(J62,'[1]Field List'!$A$2:$D$102,2,0)</f>
        <v>Charters Towers Airport Reserve</v>
      </c>
      <c r="M62" t="str">
        <f>VLOOKUP(J62,'[1]Field List'!$A$2:$D$102,4,0)</f>
        <v>Lou Laneyrie Oval</v>
      </c>
    </row>
    <row r="63" spans="1:13" x14ac:dyDescent="0.25">
      <c r="A63" s="7">
        <v>304</v>
      </c>
      <c r="B63" t="str">
        <f>VLOOKUP(C63,'[1]Team Listing'!$A$1:$R$250,3)</f>
        <v>B2</v>
      </c>
      <c r="C63" s="5">
        <v>93</v>
      </c>
      <c r="D63" t="str">
        <f>VLOOKUP(C63,'[1]Team Listing'!$A$1:$R$250,2)</f>
        <v>NHS Camels</v>
      </c>
      <c r="E63" s="1" t="s">
        <v>5</v>
      </c>
      <c r="F63" s="1">
        <f t="shared" si="1"/>
        <v>304</v>
      </c>
      <c r="G63" t="str">
        <f>VLOOKUP(H63,'[1]Team Listing'!$A$1:$R$250,3)</f>
        <v>B2</v>
      </c>
      <c r="H63" s="5">
        <v>122</v>
      </c>
      <c r="I63" t="str">
        <f>VLOOKUP(H63,'[1]Team Listing'!$A$1:$R$250,2)</f>
        <v>Urkels XI</v>
      </c>
      <c r="J63" s="6">
        <v>43</v>
      </c>
      <c r="K63" t="s">
        <v>17</v>
      </c>
      <c r="L63" t="str">
        <f>VLOOKUP(J63,'[1]Field List'!$A$2:$D$102,2,0)</f>
        <v>Charters Towers Airport Reserve</v>
      </c>
      <c r="M63">
        <f>VLOOKUP(J63,'[1]Field List'!$A$2:$D$102,4,0)</f>
        <v>0</v>
      </c>
    </row>
    <row r="64" spans="1:13" x14ac:dyDescent="0.25">
      <c r="A64" s="7">
        <v>305</v>
      </c>
      <c r="B64" t="str">
        <f>VLOOKUP(C64,'[1]Team Listing'!$A$1:$R$250,3)</f>
        <v>B2</v>
      </c>
      <c r="C64" s="5">
        <v>119</v>
      </c>
      <c r="D64" t="str">
        <f>VLOOKUP(C64,'[1]Team Listing'!$A$1:$R$250,2)</f>
        <v>Treasury Cricket Club</v>
      </c>
      <c r="E64" s="1" t="s">
        <v>5</v>
      </c>
      <c r="F64" s="1">
        <f t="shared" si="1"/>
        <v>305</v>
      </c>
      <c r="G64" t="str">
        <f>VLOOKUP(H64,'[1]Team Listing'!$A$1:$R$250,3)</f>
        <v>B2</v>
      </c>
      <c r="H64" s="5">
        <v>104</v>
      </c>
      <c r="I64" t="str">
        <f>VLOOKUP(H64,'[1]Team Listing'!$A$1:$R$250,2)</f>
        <v>Smackedaround</v>
      </c>
      <c r="J64" s="6">
        <v>54</v>
      </c>
      <c r="K64" t="s">
        <v>17</v>
      </c>
      <c r="L64" t="str">
        <f>VLOOKUP(J64,'[1]Field List'!$A$2:$D$102,2,0)</f>
        <v>Drink-A-Stubbie Downs</v>
      </c>
      <c r="M64" t="str">
        <f>VLOOKUP(J64,'[1]Field List'!$A$2:$D$102,4,0)</f>
        <v>7.5km on Weir Road</v>
      </c>
    </row>
    <row r="65" spans="1:13" x14ac:dyDescent="0.25">
      <c r="A65" s="7">
        <v>306</v>
      </c>
      <c r="B65" t="str">
        <f>VLOOKUP(C65,'[1]Team Listing'!$A$1:$R$250,3)</f>
        <v>B2</v>
      </c>
      <c r="C65" s="5">
        <v>130</v>
      </c>
      <c r="D65" t="str">
        <f>VLOOKUP(C65,'[1]Team Listing'!$A$1:$R$250,2)</f>
        <v>West Indigies</v>
      </c>
      <c r="E65" s="1" t="s">
        <v>5</v>
      </c>
      <c r="F65" s="1">
        <f t="shared" si="1"/>
        <v>306</v>
      </c>
      <c r="G65" t="str">
        <f>VLOOKUP(H65,'[1]Team Listing'!$A$1:$R$250,3)</f>
        <v>B2</v>
      </c>
      <c r="H65" s="5">
        <v>31</v>
      </c>
      <c r="I65" t="str">
        <f>VLOOKUP(H65,'[1]Team Listing'!$A$1:$R$250,2)</f>
        <v>Beer Battered</v>
      </c>
      <c r="J65" s="6">
        <v>47</v>
      </c>
      <c r="K65" t="s">
        <v>17</v>
      </c>
      <c r="L65" t="str">
        <f>VLOOKUP(J65,'[1]Field List'!$A$2:$D$102,2,0)</f>
        <v>Goldfield Sporting Complex</v>
      </c>
      <c r="M65" t="str">
        <f>VLOOKUP(J65,'[1]Field List'!$A$2:$D$102,4,0)</f>
        <v>Second turf wicket</v>
      </c>
    </row>
    <row r="66" spans="1:13" x14ac:dyDescent="0.25">
      <c r="A66" s="7">
        <v>307</v>
      </c>
      <c r="B66" t="str">
        <f>VLOOKUP(C66,'[1]Team Listing'!$A$1:$R$250,3)</f>
        <v>B2</v>
      </c>
      <c r="C66" s="5">
        <v>60</v>
      </c>
      <c r="D66" t="str">
        <f>VLOOKUP(C66,'[1]Team Listing'!$A$1:$R$250,2)</f>
        <v>Dufflebags</v>
      </c>
      <c r="E66" s="1" t="s">
        <v>5</v>
      </c>
      <c r="F66" s="1">
        <f t="shared" si="1"/>
        <v>307</v>
      </c>
      <c r="G66" t="str">
        <f>VLOOKUP(H66,'[1]Team Listing'!$A$1:$R$250,3)</f>
        <v>B2</v>
      </c>
      <c r="H66" s="5">
        <v>88</v>
      </c>
      <c r="I66" t="str">
        <f>VLOOKUP(H66,'[1]Team Listing'!$A$1:$R$250,2)</f>
        <v>Mendi's Mob</v>
      </c>
      <c r="J66" s="6">
        <v>75</v>
      </c>
      <c r="K66" t="s">
        <v>17</v>
      </c>
      <c r="L66" t="str">
        <f>VLOOKUP(J66,'[1]Field List'!$A$2:$D$102,2,0)</f>
        <v xml:space="preserve">Brokevale       </v>
      </c>
      <c r="M66" t="str">
        <f>VLOOKUP(J66,'[1]Field List'!$A$2:$D$102,4,0)</f>
        <v>3.8 km Milchester Road Queenslander Road</v>
      </c>
    </row>
    <row r="67" spans="1:13" x14ac:dyDescent="0.25">
      <c r="A67" s="7">
        <v>308</v>
      </c>
      <c r="B67" t="str">
        <f>VLOOKUP(C67,'[1]Team Listing'!$A$1:$R$250,3)</f>
        <v>B2</v>
      </c>
      <c r="C67" s="5">
        <v>137</v>
      </c>
      <c r="D67" t="str">
        <f>VLOOKUP(C67,'[1]Team Listing'!$A$1:$R$250,2)</f>
        <v>Youngy's XI</v>
      </c>
      <c r="E67" s="1" t="s">
        <v>5</v>
      </c>
      <c r="F67" s="1">
        <f t="shared" si="1"/>
        <v>308</v>
      </c>
      <c r="G67" t="str">
        <f>VLOOKUP(H67,'[1]Team Listing'!$A$1:$R$250,3)</f>
        <v>B2</v>
      </c>
      <c r="H67" s="5">
        <v>127</v>
      </c>
      <c r="I67" t="str">
        <f>VLOOKUP(H67,'[1]Team Listing'!$A$1:$R$250,2)</f>
        <v>Weak Gutted Slogs</v>
      </c>
      <c r="J67" s="6">
        <v>42</v>
      </c>
      <c r="K67" t="s">
        <v>17</v>
      </c>
      <c r="L67" t="str">
        <f>VLOOKUP(J67,'[1]Field List'!$A$2:$D$102,2,0)</f>
        <v>Charters Towers Airport Reserve</v>
      </c>
      <c r="M67">
        <f>VLOOKUP(J67,'[1]Field List'!$A$2:$D$102,4,0)</f>
        <v>0</v>
      </c>
    </row>
    <row r="68" spans="1:13" x14ac:dyDescent="0.25">
      <c r="A68" s="7">
        <v>309</v>
      </c>
      <c r="B68" t="str">
        <f>VLOOKUP(C68,'[1]Team Listing'!$A$1:$R$250,3)</f>
        <v>B2</v>
      </c>
      <c r="C68" s="5">
        <v>108</v>
      </c>
      <c r="D68" t="str">
        <f>VLOOKUP(C68,'[1]Team Listing'!$A$1:$R$250,2)</f>
        <v>Swinging Outside Yah Crease</v>
      </c>
      <c r="E68" s="1" t="s">
        <v>5</v>
      </c>
      <c r="F68" s="1">
        <f t="shared" si="1"/>
        <v>309</v>
      </c>
      <c r="G68" t="str">
        <f>VLOOKUP(H68,'[1]Team Listing'!$A$1:$R$250,3)</f>
        <v>B2</v>
      </c>
      <c r="H68" s="5">
        <v>227</v>
      </c>
      <c r="I68" t="str">
        <f>VLOOKUP(H68,'[1]Team Listing'!$A$1:$R$250,2)</f>
        <v>The North Cleveland Steamers XI</v>
      </c>
      <c r="J68" s="6">
        <v>35</v>
      </c>
      <c r="K68" t="s">
        <v>17</v>
      </c>
      <c r="L68" t="str">
        <f>VLOOKUP(J68,'[1]Field List'!$A$2:$D$102,2,0)</f>
        <v>Charters Towers Airport Reserve</v>
      </c>
      <c r="M68">
        <f>VLOOKUP(J68,'[1]Field List'!$A$2:$D$102,4,0)</f>
        <v>0</v>
      </c>
    </row>
    <row r="69" spans="1:13" x14ac:dyDescent="0.25">
      <c r="A69" s="7">
        <v>310</v>
      </c>
      <c r="B69" t="str">
        <f>VLOOKUP(C69,'[1]Team Listing'!$A$1:$R$250,3)</f>
        <v>B2</v>
      </c>
      <c r="C69" s="5">
        <v>42</v>
      </c>
      <c r="D69" t="str">
        <f>VLOOKUP(C69,'[1]Team Listing'!$A$1:$R$250,2)</f>
        <v>Brokebat Mountain</v>
      </c>
      <c r="E69" s="1" t="s">
        <v>5</v>
      </c>
      <c r="F69" s="1">
        <f t="shared" si="1"/>
        <v>310</v>
      </c>
      <c r="G69" t="str">
        <f>VLOOKUP(H69,'[1]Team Listing'!$A$1:$R$250,3)</f>
        <v>B2</v>
      </c>
      <c r="H69" s="5">
        <v>51</v>
      </c>
      <c r="I69" t="str">
        <f>VLOOKUP(H69,'[1]Team Listing'!$A$1:$R$250,2)</f>
        <v>Chuckers &amp; Sloggers</v>
      </c>
      <c r="J69" s="6">
        <v>44</v>
      </c>
      <c r="K69" t="s">
        <v>17</v>
      </c>
      <c r="L69" t="str">
        <f>VLOOKUP(J69,'[1]Field List'!$A$2:$D$102,2,0)</f>
        <v>Charters Towers Airport Reserve</v>
      </c>
      <c r="M69">
        <f>VLOOKUP(J69,'[1]Field List'!$A$2:$D$102,4,0)</f>
        <v>0</v>
      </c>
    </row>
    <row r="70" spans="1:13" x14ac:dyDescent="0.25">
      <c r="A70" s="7">
        <v>311</v>
      </c>
      <c r="B70" t="str">
        <f>VLOOKUP(C70,'[1]Team Listing'!$A$1:$R$250,3)</f>
        <v>B2</v>
      </c>
      <c r="C70" s="5">
        <v>115</v>
      </c>
      <c r="D70" t="str">
        <f>VLOOKUP(C70,'[1]Team Listing'!$A$1:$R$250,2)</f>
        <v>The Smashed Crabs</v>
      </c>
      <c r="E70" s="1" t="s">
        <v>5</v>
      </c>
      <c r="F70" s="1">
        <f t="shared" si="1"/>
        <v>311</v>
      </c>
      <c r="G70" t="str">
        <f>VLOOKUP(H70,'[1]Team Listing'!$A$1:$R$250,3)</f>
        <v>B2</v>
      </c>
      <c r="H70" s="5">
        <v>47</v>
      </c>
      <c r="I70" t="str">
        <f>VLOOKUP(H70,'[1]Team Listing'!$A$1:$R$250,2)</f>
        <v>Canefield Slashers</v>
      </c>
      <c r="J70" s="6">
        <v>32</v>
      </c>
      <c r="K70" t="s">
        <v>17</v>
      </c>
      <c r="L70" t="str">
        <f>VLOOKUP(J70,'[1]Field List'!$A$2:$D$102,2,0)</f>
        <v>Charters Towers Airport Reserve</v>
      </c>
      <c r="M70">
        <f>VLOOKUP(J70,'[1]Field List'!$A$2:$D$102,4,0)</f>
        <v>0</v>
      </c>
    </row>
    <row r="71" spans="1:13" x14ac:dyDescent="0.25">
      <c r="A71" s="7">
        <v>312</v>
      </c>
      <c r="B71" t="str">
        <f>VLOOKUP(C71,'[1]Team Listing'!$A$1:$R$250,3)</f>
        <v>B2</v>
      </c>
      <c r="C71" s="5">
        <v>225</v>
      </c>
      <c r="D71" t="str">
        <f>VLOOKUP(C71,'[1]Team Listing'!$A$1:$R$250,2)</f>
        <v>Sticky Wickets</v>
      </c>
      <c r="E71" s="1" t="s">
        <v>5</v>
      </c>
      <c r="F71" s="1">
        <f t="shared" si="1"/>
        <v>312</v>
      </c>
      <c r="G71" t="str">
        <f>VLOOKUP(H71,'[1]Team Listing'!$A$1:$R$250,3)</f>
        <v>B2</v>
      </c>
      <c r="H71" s="5">
        <v>85</v>
      </c>
      <c r="I71" t="str">
        <f>VLOOKUP(H71,'[1]Team Listing'!$A$1:$R$250,2)</f>
        <v>Malcheks CC</v>
      </c>
      <c r="J71" s="6">
        <v>34</v>
      </c>
      <c r="K71" t="s">
        <v>17</v>
      </c>
      <c r="L71" t="str">
        <f>VLOOKUP(J71,'[1]Field List'!$A$2:$D$102,2,0)</f>
        <v>Charters Towers Airport Reserve</v>
      </c>
      <c r="M71">
        <f>VLOOKUP(J71,'[1]Field List'!$A$2:$D$102,4,0)</f>
        <v>0</v>
      </c>
    </row>
    <row r="72" spans="1:13" x14ac:dyDescent="0.25">
      <c r="A72" s="7">
        <v>313</v>
      </c>
      <c r="B72" t="str">
        <f>VLOOKUP(C72,'[1]Team Listing'!$A$1:$R$250,3)</f>
        <v>B2</v>
      </c>
      <c r="C72" s="5">
        <v>90</v>
      </c>
      <c r="D72" t="str">
        <f>VLOOKUP(C72,'[1]Team Listing'!$A$1:$R$250,2)</f>
        <v>Mingela</v>
      </c>
      <c r="E72" s="1" t="s">
        <v>5</v>
      </c>
      <c r="F72" s="1">
        <f t="shared" si="1"/>
        <v>313</v>
      </c>
      <c r="G72" t="str">
        <f>VLOOKUP(H72,'[1]Team Listing'!$A$1:$R$250,3)</f>
        <v>B2</v>
      </c>
      <c r="H72" s="5">
        <v>69</v>
      </c>
      <c r="I72" t="str">
        <f>VLOOKUP(H72,'[1]Team Listing'!$A$1:$R$250,2)</f>
        <v>Georgetown Joes</v>
      </c>
      <c r="J72" s="6">
        <v>20</v>
      </c>
      <c r="K72" t="s">
        <v>17</v>
      </c>
      <c r="L72" t="str">
        <f>VLOOKUP(J72,'[1]Field List'!$A$2:$D$102,2,0)</f>
        <v>Richmond Hill State School</v>
      </c>
      <c r="M72" t="str">
        <f>VLOOKUP(J72,'[1]Field List'!$A$2:$D$102,4,0)</f>
        <v>Richmond Hill School</v>
      </c>
    </row>
    <row r="73" spans="1:13" x14ac:dyDescent="0.25">
      <c r="A73" s="7">
        <v>314</v>
      </c>
      <c r="B73" t="str">
        <f>VLOOKUP(C73,'[1]Team Listing'!$A$1:$R$250,3)</f>
        <v>B2</v>
      </c>
      <c r="C73" s="5">
        <v>78</v>
      </c>
      <c r="D73" t="str">
        <f>VLOOKUP(C73,'[1]Team Listing'!$A$1:$R$250,2)</f>
        <v>Home Hill Bandits</v>
      </c>
      <c r="E73" s="1" t="s">
        <v>5</v>
      </c>
      <c r="F73" s="1">
        <f t="shared" si="1"/>
        <v>314</v>
      </c>
      <c r="G73" t="str">
        <f>VLOOKUP(H73,'[1]Team Listing'!$A$1:$R$250,3)</f>
        <v>B2</v>
      </c>
      <c r="H73" s="5">
        <v>99</v>
      </c>
      <c r="I73" t="str">
        <f>VLOOKUP(H73,'[1]Team Listing'!$A$1:$R$250,2)</f>
        <v>Politically Incorrect</v>
      </c>
      <c r="J73" s="6">
        <v>45</v>
      </c>
      <c r="K73" t="s">
        <v>17</v>
      </c>
      <c r="L73" t="str">
        <f>VLOOKUP(J73,'[1]Field List'!$A$2:$D$102,2,0)</f>
        <v>Charters Towers Airport Reserve</v>
      </c>
      <c r="M73" t="str">
        <f>VLOOKUP(J73,'[1]Field List'!$A$2:$D$102,4,0)</f>
        <v>Closest field to Trade Centre</v>
      </c>
    </row>
    <row r="74" spans="1:13" x14ac:dyDescent="0.25">
      <c r="A74" s="7">
        <v>315</v>
      </c>
      <c r="B74" t="str">
        <f>VLOOKUP(C74,'[1]Team Listing'!$A$1:$R$250,3)</f>
        <v>B2</v>
      </c>
      <c r="C74" s="5">
        <v>228</v>
      </c>
      <c r="D74" t="str">
        <f>VLOOKUP(C74,'[1]Team Listing'!$A$1:$R$250,2)</f>
        <v>The Wilderbeasts</v>
      </c>
      <c r="E74" s="1" t="s">
        <v>5</v>
      </c>
      <c r="F74" s="1">
        <f t="shared" si="1"/>
        <v>315</v>
      </c>
      <c r="G74" t="str">
        <f>VLOOKUP(H74,'[1]Team Listing'!$A$1:$R$250,3)</f>
        <v>B2</v>
      </c>
      <c r="H74" s="5">
        <v>59</v>
      </c>
      <c r="I74" t="str">
        <f>VLOOKUP(H74,'[1]Team Listing'!$A$1:$R$250,2)</f>
        <v>Ducken Useless</v>
      </c>
      <c r="J74" s="6">
        <v>41</v>
      </c>
      <c r="K74" t="s">
        <v>17</v>
      </c>
      <c r="L74" t="str">
        <f>VLOOKUP(J74,'[1]Field List'!$A$2:$D$102,2,0)</f>
        <v>Charters Towers Airport Reserve</v>
      </c>
      <c r="M74">
        <f>VLOOKUP(J74,'[1]Field List'!$A$2:$D$102,4,0)</f>
        <v>0</v>
      </c>
    </row>
    <row r="75" spans="1:13" x14ac:dyDescent="0.25">
      <c r="A75" s="7">
        <v>316</v>
      </c>
      <c r="B75" t="str">
        <f>VLOOKUP(C75,'[1]Team Listing'!$A$1:$R$250,3)</f>
        <v>B2</v>
      </c>
      <c r="C75" s="5">
        <v>41</v>
      </c>
      <c r="D75" t="str">
        <f>VLOOKUP(C75,'[1]Team Listing'!$A$1:$R$250,2)</f>
        <v>Brindle Benders</v>
      </c>
      <c r="E75" s="1" t="s">
        <v>5</v>
      </c>
      <c r="F75" s="1">
        <f t="shared" si="1"/>
        <v>316</v>
      </c>
      <c r="G75" t="str">
        <f>VLOOKUP(H75,'[1]Team Listing'!$A$1:$R$250,3)</f>
        <v>B2</v>
      </c>
      <c r="H75" s="5">
        <v>76</v>
      </c>
      <c r="I75" t="str">
        <f>VLOOKUP(H75,'[1]Team Listing'!$A$1:$R$250,2)</f>
        <v>Grog Monsters</v>
      </c>
      <c r="J75" s="6">
        <v>15</v>
      </c>
      <c r="K75" t="s">
        <v>17</v>
      </c>
      <c r="L75" t="str">
        <f>VLOOKUP(J75,'[1]Field List'!$A$2:$D$102,2,0)</f>
        <v>Mosman Park Junior Cricket</v>
      </c>
      <c r="M75" t="str">
        <f>VLOOKUP(J75,'[1]Field List'!$A$2:$D$102,4,0)</f>
        <v>Top field towards Mt Leyshon Road</v>
      </c>
    </row>
    <row r="76" spans="1:13" x14ac:dyDescent="0.25">
      <c r="A76" s="7">
        <v>317</v>
      </c>
      <c r="B76" t="str">
        <f>VLOOKUP(C76,'[1]Team Listing'!$A$1:$R$250,3)</f>
        <v>B2</v>
      </c>
      <c r="C76" s="5">
        <v>121</v>
      </c>
      <c r="D76" t="str">
        <f>VLOOKUP(C76,'[1]Team Listing'!$A$1:$R$250,2)</f>
        <v>U12's PCYC</v>
      </c>
      <c r="E76" s="1" t="s">
        <v>5</v>
      </c>
      <c r="F76" s="1">
        <f t="shared" si="1"/>
        <v>317</v>
      </c>
      <c r="G76" t="str">
        <f>VLOOKUP(H76,'[1]Team Listing'!$A$1:$R$250,3)</f>
        <v>B2</v>
      </c>
      <c r="H76" s="5">
        <v>94</v>
      </c>
      <c r="I76" t="str">
        <f>VLOOKUP(H76,'[1]Team Listing'!$A$1:$R$250,2)</f>
        <v>Norths FATS</v>
      </c>
      <c r="J76" s="6">
        <v>17</v>
      </c>
      <c r="K76" t="s">
        <v>17</v>
      </c>
      <c r="L76" t="str">
        <f>VLOOKUP(J76,'[1]Field List'!$A$2:$D$102,2,0)</f>
        <v>Mosman Park Junior Cricket</v>
      </c>
      <c r="M76" t="str">
        <f>VLOOKUP(J76,'[1]Field List'!$A$2:$D$102,4,0)</f>
        <v>Far Turf Wicket</v>
      </c>
    </row>
    <row r="77" spans="1:13" x14ac:dyDescent="0.25">
      <c r="A77" s="7">
        <v>318</v>
      </c>
      <c r="B77" t="str">
        <f>VLOOKUP(C77,'[1]Team Listing'!$A$1:$R$250,3)</f>
        <v>B2</v>
      </c>
      <c r="C77" s="5">
        <v>45</v>
      </c>
      <c r="D77" t="str">
        <f>VLOOKUP(C77,'[1]Team Listing'!$A$1:$R$250,2)</f>
        <v>Busted Liver Boys</v>
      </c>
      <c r="E77" s="1" t="s">
        <v>5</v>
      </c>
      <c r="F77" s="1">
        <f t="shared" si="1"/>
        <v>318</v>
      </c>
      <c r="G77" t="str">
        <f>VLOOKUP(H77,'[1]Team Listing'!$A$1:$R$250,3)</f>
        <v>B2</v>
      </c>
      <c r="H77" s="5">
        <v>126</v>
      </c>
      <c r="I77" t="str">
        <f>VLOOKUP(H77,'[1]Team Listing'!$A$1:$R$250,2)</f>
        <v>Wattle Boys</v>
      </c>
      <c r="J77" s="6">
        <v>71</v>
      </c>
      <c r="K77" t="s">
        <v>17</v>
      </c>
      <c r="L77" t="str">
        <f>VLOOKUP(J77,'[1]Field List'!$A$2:$D$102,2,0)</f>
        <v>Lords</v>
      </c>
      <c r="M77" t="str">
        <f>VLOOKUP(J77,'[1]Field List'!$A$2:$D$102,4,0)</f>
        <v>Off Phillipson Road near Distance Edd</v>
      </c>
    </row>
    <row r="78" spans="1:13" x14ac:dyDescent="0.25">
      <c r="A78" s="7">
        <v>319</v>
      </c>
      <c r="B78" t="str">
        <f>VLOOKUP(C78,'[1]Team Listing'!$A$1:$R$250,3)</f>
        <v>Social</v>
      </c>
      <c r="C78" s="5">
        <v>209</v>
      </c>
      <c r="D78" t="str">
        <f>VLOOKUP(C78,'[1]Team Listing'!$A$1:$R$250,2)</f>
        <v>TCG Piss Wrecks</v>
      </c>
      <c r="E78" s="1" t="s">
        <v>5</v>
      </c>
      <c r="F78" s="1">
        <f t="shared" si="1"/>
        <v>319</v>
      </c>
      <c r="G78" t="str">
        <f>VLOOKUP(H78,'[1]Team Listing'!$A$1:$R$250,3)</f>
        <v>Social</v>
      </c>
      <c r="H78" s="5">
        <v>187</v>
      </c>
      <c r="I78" t="str">
        <f>VLOOKUP(H78,'[1]Team Listing'!$A$1:$R$250,2)</f>
        <v>Lamos 11</v>
      </c>
      <c r="J78" s="6">
        <v>65</v>
      </c>
      <c r="K78" t="s">
        <v>16</v>
      </c>
      <c r="L78" t="str">
        <f>VLOOKUP(J78,'[1]Field List'!$A$2:$D$102,2,0)</f>
        <v>Pryors Road</v>
      </c>
      <c r="M78" t="str">
        <f>VLOOKUP(J78,'[1]Field List'!$A$2:$D$102,4,0)</f>
        <v>Pryors Rd 2km Urdera Rd Lynd Highway</v>
      </c>
    </row>
    <row r="79" spans="1:13" x14ac:dyDescent="0.25">
      <c r="A79" s="7">
        <v>320</v>
      </c>
      <c r="B79" t="str">
        <f>VLOOKUP(C79,'[1]Team Listing'!$A$1:$R$250,3)</f>
        <v>Social</v>
      </c>
      <c r="C79" s="5">
        <v>171</v>
      </c>
      <c r="D79" t="str">
        <f>VLOOKUP(C79,'[1]Team Listing'!$A$1:$R$250,2)</f>
        <v>Dots Lot</v>
      </c>
      <c r="E79" s="1" t="s">
        <v>5</v>
      </c>
      <c r="F79" s="1">
        <f t="shared" si="1"/>
        <v>320</v>
      </c>
      <c r="G79" t="str">
        <f>VLOOKUP(H79,'[1]Team Listing'!$A$1:$R$250,3)</f>
        <v>Social</v>
      </c>
      <c r="H79" s="5">
        <v>169</v>
      </c>
      <c r="I79" t="str">
        <f>VLOOKUP(H79,'[1]Team Listing'!$A$1:$R$250,2)</f>
        <v>CT 4X4 Club Muddy Ducks</v>
      </c>
      <c r="J79" s="6">
        <v>76</v>
      </c>
      <c r="K79" t="s">
        <v>16</v>
      </c>
      <c r="L79" t="str">
        <f>VLOOKUP(J79,'[1]Field List'!$A$2:$D$102,2,0)</f>
        <v xml:space="preserve">  R.WEST</v>
      </c>
      <c r="M79" t="str">
        <f>VLOOKUP(J79,'[1]Field List'!$A$2:$D$102,4,0)</f>
        <v>17 Jardine Lane  of Bluff Road</v>
      </c>
    </row>
    <row r="80" spans="1:13" x14ac:dyDescent="0.25">
      <c r="A80" s="7">
        <v>321</v>
      </c>
      <c r="B80" t="str">
        <f>VLOOKUP(C80,'[1]Team Listing'!$A$1:$R$250,3)</f>
        <v>Social</v>
      </c>
      <c r="C80" s="5">
        <v>200</v>
      </c>
      <c r="D80" t="str">
        <f>VLOOKUP(C80,'[1]Team Listing'!$A$1:$R$250,2)</f>
        <v>Riverside Boys</v>
      </c>
      <c r="E80" s="1" t="s">
        <v>5</v>
      </c>
      <c r="F80" s="1">
        <f t="shared" si="1"/>
        <v>321</v>
      </c>
      <c r="G80" t="str">
        <f>VLOOKUP(H80,'[1]Team Listing'!$A$1:$R$250,3)</f>
        <v>Social</v>
      </c>
      <c r="H80" s="5">
        <v>191</v>
      </c>
      <c r="I80" t="str">
        <f>VLOOKUP(H80,'[1]Team Listing'!$A$1:$R$250,2)</f>
        <v>McGovern XI</v>
      </c>
      <c r="J80" s="6">
        <v>67</v>
      </c>
      <c r="K80" t="s">
        <v>16</v>
      </c>
      <c r="L80" t="str">
        <f>VLOOKUP(J80,'[1]Field List'!$A$2:$D$102,2,0)</f>
        <v>Sellheim</v>
      </c>
      <c r="M80" t="str">
        <f>VLOOKUP(J80,'[1]Field List'!$A$2:$D$102,4,0)</f>
        <v xml:space="preserve">Wayne Lewis's Property          </v>
      </c>
    </row>
    <row r="81" spans="1:13" x14ac:dyDescent="0.25">
      <c r="A81" s="7">
        <v>322</v>
      </c>
      <c r="B81" t="str">
        <f>VLOOKUP(C81,'[1]Team Listing'!$A$1:$R$250,3)</f>
        <v>Social</v>
      </c>
      <c r="C81" s="5">
        <v>216</v>
      </c>
      <c r="D81" t="str">
        <f>VLOOKUP(C81,'[1]Team Listing'!$A$1:$R$250,2)</f>
        <v>Tuggers</v>
      </c>
      <c r="E81" s="1" t="s">
        <v>5</v>
      </c>
      <c r="F81" s="1">
        <f t="shared" si="1"/>
        <v>322</v>
      </c>
      <c r="G81" t="str">
        <f>VLOOKUP(H81,'[1]Team Listing'!$A$1:$R$250,3)</f>
        <v>Social</v>
      </c>
      <c r="H81" s="5">
        <v>181</v>
      </c>
      <c r="I81" t="str">
        <f>VLOOKUP(H81,'[1]Team Listing'!$A$1:$R$250,2)</f>
        <v>Hardly Hitters</v>
      </c>
      <c r="J81" s="6">
        <v>61</v>
      </c>
      <c r="K81" t="s">
        <v>16</v>
      </c>
      <c r="L81" t="str">
        <f>VLOOKUP(J81,'[1]Field List'!$A$2:$D$102,2,0)</f>
        <v>Towers Taipans Soccer Field</v>
      </c>
      <c r="M81" t="str">
        <f>VLOOKUP(J81,'[1]Field List'!$A$2:$D$102,4,0)</f>
        <v>Kerswell Oval</v>
      </c>
    </row>
    <row r="82" spans="1:13" x14ac:dyDescent="0.25">
      <c r="A82" s="7">
        <v>323</v>
      </c>
      <c r="B82" t="str">
        <f>VLOOKUP(C82,'[1]Team Listing'!$A$1:$R$250,3)</f>
        <v>Social</v>
      </c>
      <c r="C82" s="5">
        <v>218</v>
      </c>
      <c r="D82" t="str">
        <f>VLOOKUP(C82,'[1]Team Listing'!$A$1:$R$250,2)</f>
        <v>Wattle Wackers</v>
      </c>
      <c r="E82" s="1" t="s">
        <v>5</v>
      </c>
      <c r="F82" s="1">
        <f t="shared" si="1"/>
        <v>323</v>
      </c>
      <c r="G82" t="str">
        <f>VLOOKUP(H82,'[1]Team Listing'!$A$1:$R$250,3)</f>
        <v>Social</v>
      </c>
      <c r="H82" s="5">
        <v>180</v>
      </c>
      <c r="I82" t="str">
        <f>VLOOKUP(H82,'[1]Team Listing'!$A$1:$R$250,2)</f>
        <v>Grog Boggers</v>
      </c>
      <c r="J82" s="6">
        <v>52</v>
      </c>
      <c r="K82" t="s">
        <v>16</v>
      </c>
      <c r="L82" t="str">
        <f>VLOOKUP(J82,'[1]Field List'!$A$2:$D$102,2,0)</f>
        <v>82 Morran Road</v>
      </c>
      <c r="M82" t="str">
        <f>VLOOKUP(J82,'[1]Field List'!$A$2:$D$102,4,0)</f>
        <v>3km on Picnic Creek Road</v>
      </c>
    </row>
    <row r="83" spans="1:13" x14ac:dyDescent="0.25">
      <c r="A83" s="7">
        <v>324</v>
      </c>
      <c r="B83" t="str">
        <f>VLOOKUP(C83,'[1]Team Listing'!$A$1:$R$250,3)</f>
        <v>Social</v>
      </c>
      <c r="C83" s="5">
        <v>173</v>
      </c>
      <c r="D83" t="str">
        <f>VLOOKUP(C83,'[1]Team Listing'!$A$1:$R$250,2)</f>
        <v>England</v>
      </c>
      <c r="E83" s="1" t="s">
        <v>5</v>
      </c>
      <c r="F83" s="1">
        <f t="shared" si="1"/>
        <v>324</v>
      </c>
      <c r="G83" t="str">
        <f>VLOOKUP(H83,'[1]Team Listing'!$A$1:$R$250,3)</f>
        <v>Social</v>
      </c>
      <c r="H83" s="5">
        <v>166</v>
      </c>
      <c r="I83" t="str">
        <f>VLOOKUP(H83,'[1]Team Listing'!$A$1:$R$250,2)</f>
        <v>Bunch of Carnts</v>
      </c>
      <c r="J83" s="6">
        <v>71</v>
      </c>
      <c r="K83" t="s">
        <v>16</v>
      </c>
      <c r="L83" t="str">
        <f>VLOOKUP(J83,'[1]Field List'!$A$2:$D$102,2,0)</f>
        <v>Lords</v>
      </c>
      <c r="M83" t="str">
        <f>VLOOKUP(J83,'[1]Field List'!$A$2:$D$102,4,0)</f>
        <v>Off Phillipson Road near Distance Edd</v>
      </c>
    </row>
    <row r="84" spans="1:13" x14ac:dyDescent="0.25">
      <c r="A84" s="7">
        <v>325</v>
      </c>
      <c r="B84" t="str">
        <f>VLOOKUP(C84,'[1]Team Listing'!$A$1:$R$250,3)</f>
        <v>Social</v>
      </c>
      <c r="C84" s="5">
        <v>186</v>
      </c>
      <c r="D84" t="str">
        <f>VLOOKUP(C84,'[1]Team Listing'!$A$1:$R$250,2)</f>
        <v>Johny's Mac's XI</v>
      </c>
      <c r="E84" s="1" t="s">
        <v>5</v>
      </c>
      <c r="F84" s="1">
        <f t="shared" si="1"/>
        <v>325</v>
      </c>
      <c r="G84" t="str">
        <f>VLOOKUP(H84,'[1]Team Listing'!$A$1:$R$250,3)</f>
        <v>Social</v>
      </c>
      <c r="H84" s="5">
        <v>174</v>
      </c>
      <c r="I84" t="str">
        <f>VLOOKUP(H84,'[1]Team Listing'!$A$1:$R$250,2)</f>
        <v>Fairdrink'em</v>
      </c>
      <c r="J84" s="6">
        <v>79</v>
      </c>
      <c r="K84" t="s">
        <v>16</v>
      </c>
      <c r="L84" t="str">
        <f>VLOOKUP(J84,'[1]Field List'!$A$2:$D$102,2,0)</f>
        <v>Acacia</v>
      </c>
      <c r="M84" t="str">
        <f>VLOOKUP(J84,'[1]Field List'!$A$2:$D$102,4,0)</f>
        <v>4 km Wheelers Road</v>
      </c>
    </row>
    <row r="85" spans="1:13" x14ac:dyDescent="0.25">
      <c r="A85" s="7">
        <v>326</v>
      </c>
      <c r="B85" t="str">
        <f>VLOOKUP(C85,'[1]Team Listing'!$A$1:$R$250,3)</f>
        <v>Social</v>
      </c>
      <c r="C85" s="5">
        <v>220</v>
      </c>
      <c r="D85" t="str">
        <f>VLOOKUP(C85,'[1]Team Listing'!$A$1:$R$250,2)</f>
        <v>Winey Pitches</v>
      </c>
      <c r="E85" s="1" t="s">
        <v>5</v>
      </c>
      <c r="F85" s="1">
        <f t="shared" si="1"/>
        <v>326</v>
      </c>
      <c r="G85" t="str">
        <f>VLOOKUP(H85,'[1]Team Listing'!$A$1:$R$250,3)</f>
        <v>Social</v>
      </c>
      <c r="H85" s="5">
        <v>178</v>
      </c>
      <c r="I85" t="str">
        <f>VLOOKUP(H85,'[1]Team Listing'!$A$1:$R$250,2)</f>
        <v>Full Pelt</v>
      </c>
      <c r="J85" s="6">
        <v>66</v>
      </c>
      <c r="K85" t="s">
        <v>16</v>
      </c>
      <c r="L85" t="str">
        <f>VLOOKUP(J85,'[1]Field List'!$A$2:$D$102,2,0)</f>
        <v>Six Pack Downs</v>
      </c>
      <c r="M85" t="str">
        <f>VLOOKUP(J85,'[1]Field List'!$A$2:$D$102,4,0)</f>
        <v>3.6 km on Lynd Highway</v>
      </c>
    </row>
    <row r="86" spans="1:13" x14ac:dyDescent="0.25">
      <c r="A86" s="7">
        <v>327</v>
      </c>
      <c r="B86" t="str">
        <f>VLOOKUP(C86,'[1]Team Listing'!$A$1:$R$250,3)</f>
        <v>Social</v>
      </c>
      <c r="C86" s="5">
        <v>198</v>
      </c>
      <c r="D86" t="str">
        <f>VLOOKUP(C86,'[1]Team Listing'!$A$1:$R$250,2)</f>
        <v>Rellies</v>
      </c>
      <c r="E86" s="1" t="s">
        <v>5</v>
      </c>
      <c r="F86" s="1">
        <f t="shared" si="1"/>
        <v>327</v>
      </c>
      <c r="G86" t="str">
        <f>VLOOKUP(H86,'[1]Team Listing'!$A$1:$R$250,3)</f>
        <v>Social</v>
      </c>
      <c r="H86" s="5">
        <v>213</v>
      </c>
      <c r="I86" t="str">
        <f>VLOOKUP(H86,'[1]Team Listing'!$A$1:$R$250,2)</f>
        <v>Throbbing Gristles</v>
      </c>
      <c r="J86" s="6">
        <v>69</v>
      </c>
      <c r="K86" t="s">
        <v>16</v>
      </c>
      <c r="L86" t="str">
        <f>VLOOKUP(J86,'[1]Field List'!$A$2:$D$102,2,0)</f>
        <v xml:space="preserve">Alcheringa     </v>
      </c>
      <c r="M86" t="str">
        <f>VLOOKUP(J86,'[1]Field List'!$A$2:$D$102,4,0)</f>
        <v>4.2 km on Old Dalrymple Road.</v>
      </c>
    </row>
    <row r="87" spans="1:13" x14ac:dyDescent="0.25">
      <c r="A87" s="7">
        <v>328</v>
      </c>
      <c r="B87" t="str">
        <f>VLOOKUP(C87,'[1]Team Listing'!$A$1:$R$250,3)</f>
        <v>Social</v>
      </c>
      <c r="C87" s="5">
        <v>184</v>
      </c>
      <c r="D87" t="str">
        <f>VLOOKUP(C87,'[1]Team Listing'!$A$1:$R$250,2)</f>
        <v>Inghamvale Housos</v>
      </c>
      <c r="E87" s="1" t="s">
        <v>5</v>
      </c>
      <c r="F87" s="1">
        <f t="shared" si="1"/>
        <v>328</v>
      </c>
      <c r="G87" t="str">
        <f>VLOOKUP(H87,'[1]Team Listing'!$A$1:$R$250,3)</f>
        <v>Social</v>
      </c>
      <c r="H87" s="5">
        <v>168</v>
      </c>
      <c r="I87" t="str">
        <f>VLOOKUP(H87,'[1]Team Listing'!$A$1:$R$250,2)</f>
        <v>Charters Towers Country Club</v>
      </c>
      <c r="J87" s="6">
        <v>14</v>
      </c>
      <c r="K87" t="s">
        <v>16</v>
      </c>
      <c r="L87" t="str">
        <f>VLOOKUP(J87,'[1]Field List'!$A$2:$D$102,2,0)</f>
        <v>Mosman Park Junior Cricket</v>
      </c>
      <c r="M87" t="str">
        <f>VLOOKUP(J87,'[1]Field List'!$A$2:$D$102,4,0)</f>
        <v>Keith Kratzmann  Oval.</v>
      </c>
    </row>
    <row r="88" spans="1:13" x14ac:dyDescent="0.25">
      <c r="A88" s="7">
        <v>329</v>
      </c>
      <c r="B88" t="str">
        <f>VLOOKUP(C88,'[1]Team Listing'!$A$1:$R$250,3)</f>
        <v>Social</v>
      </c>
      <c r="C88" s="5">
        <v>205</v>
      </c>
      <c r="D88" t="str">
        <f>VLOOKUP(C88,'[1]Team Listing'!$A$1:$R$250,2)</f>
        <v>Showuzya Cricket Team</v>
      </c>
      <c r="E88" s="1" t="s">
        <v>5</v>
      </c>
      <c r="F88" s="1">
        <f t="shared" si="1"/>
        <v>329</v>
      </c>
      <c r="G88" t="str">
        <f>VLOOKUP(H88,'[1]Team Listing'!$A$1:$R$250,3)</f>
        <v>Social</v>
      </c>
      <c r="H88" s="5">
        <v>182</v>
      </c>
      <c r="I88" t="str">
        <f>VLOOKUP(H88,'[1]Team Listing'!$A$1:$R$250,2)</f>
        <v>Hittin 6 &amp; Sinkin Piss Cricket Team</v>
      </c>
      <c r="J88" s="6">
        <v>3</v>
      </c>
      <c r="K88" t="s">
        <v>16</v>
      </c>
      <c r="L88" t="str">
        <f>VLOOKUP(J88,'[1]Field List'!$A$2:$D$102,2,0)</f>
        <v>Bivouac  Junction</v>
      </c>
      <c r="M88" t="str">
        <f>VLOOKUP(J88,'[1]Field List'!$A$2:$D$102,4,0)</f>
        <v>Townsville H,Way</v>
      </c>
    </row>
    <row r="89" spans="1:13" x14ac:dyDescent="0.25">
      <c r="A89" s="7">
        <v>330</v>
      </c>
      <c r="B89" t="str">
        <f>VLOOKUP(C89,'[1]Team Listing'!$A$1:$R$250,3)</f>
        <v>Social</v>
      </c>
      <c r="C89" s="5">
        <v>196</v>
      </c>
      <c r="D89" t="str">
        <f>VLOOKUP(C89,'[1]Team Listing'!$A$1:$R$250,2)</f>
        <v>Pubgrub Hooligans</v>
      </c>
      <c r="E89" s="1" t="s">
        <v>5</v>
      </c>
      <c r="F89" s="1">
        <f t="shared" si="1"/>
        <v>330</v>
      </c>
      <c r="G89" t="str">
        <f>VLOOKUP(H89,'[1]Team Listing'!$A$1:$R$250,3)</f>
        <v>Social</v>
      </c>
      <c r="H89" s="5">
        <v>190</v>
      </c>
      <c r="I89" t="str">
        <f>VLOOKUP(H89,'[1]Team Listing'!$A$1:$R$250,2)</f>
        <v>Mad Men Bad Bi*ches</v>
      </c>
      <c r="J89" s="6">
        <v>39</v>
      </c>
      <c r="K89" t="s">
        <v>16</v>
      </c>
      <c r="L89" t="str">
        <f>VLOOKUP(J89,'[1]Field List'!$A$2:$D$102,2,0)</f>
        <v>Charters Towers Airport Reserve</v>
      </c>
      <c r="M89">
        <f>VLOOKUP(J89,'[1]Field List'!$A$2:$D$102,4,0)</f>
        <v>0</v>
      </c>
    </row>
    <row r="90" spans="1:13" x14ac:dyDescent="0.25">
      <c r="A90" s="7">
        <v>331</v>
      </c>
      <c r="B90" t="str">
        <f>VLOOKUP(C90,'[1]Team Listing'!$A$1:$R$250,3)</f>
        <v>Social</v>
      </c>
      <c r="C90" s="5">
        <v>177</v>
      </c>
      <c r="D90" t="str">
        <f>VLOOKUP(C90,'[1]Team Listing'!$A$1:$R$250,2)</f>
        <v>Flashing Nips In The Slips</v>
      </c>
      <c r="E90" s="1" t="s">
        <v>5</v>
      </c>
      <c r="F90" s="1">
        <f t="shared" si="1"/>
        <v>331</v>
      </c>
      <c r="G90" t="str">
        <f>VLOOKUP(H90,'[1]Team Listing'!$A$1:$R$250,3)</f>
        <v>Social</v>
      </c>
      <c r="H90" s="5">
        <v>204</v>
      </c>
      <c r="I90" t="str">
        <f>VLOOKUP(H90,'[1]Team Listing'!$A$1:$R$250,2)</f>
        <v>Shamrock Schooner Skullers</v>
      </c>
      <c r="J90" s="6">
        <v>30</v>
      </c>
      <c r="K90" t="s">
        <v>16</v>
      </c>
      <c r="L90" t="str">
        <f>VLOOKUP(J90,'[1]Field List'!$A$2:$D$102,2,0)</f>
        <v>Charters Towers Airport Reserve</v>
      </c>
      <c r="M90">
        <f>VLOOKUP(J90,'[1]Field List'!$A$2:$D$102,4,0)</f>
        <v>0</v>
      </c>
    </row>
    <row r="91" spans="1:13" x14ac:dyDescent="0.25">
      <c r="A91" s="7">
        <v>332</v>
      </c>
      <c r="B91" t="str">
        <f>VLOOKUP(C91,'[1]Team Listing'!$A$1:$R$250,3)</f>
        <v>Social</v>
      </c>
      <c r="C91" s="5">
        <v>215</v>
      </c>
      <c r="D91" t="str">
        <f>VLOOKUP(C91,'[1]Team Listing'!$A$1:$R$250,2)</f>
        <v>Tridanjy Troglodytes</v>
      </c>
      <c r="E91" s="1" t="s">
        <v>5</v>
      </c>
      <c r="F91" s="1">
        <f t="shared" si="1"/>
        <v>332</v>
      </c>
      <c r="G91" t="str">
        <f>VLOOKUP(H91,'[1]Team Listing'!$A$1:$R$250,3)</f>
        <v>Social</v>
      </c>
      <c r="H91" s="5">
        <v>203</v>
      </c>
      <c r="I91" t="str">
        <f>VLOOKUP(H91,'[1]Team Listing'!$A$1:$R$250,2)</f>
        <v>Scorgasms</v>
      </c>
      <c r="J91" s="6">
        <v>59</v>
      </c>
      <c r="K91" t="s">
        <v>16</v>
      </c>
      <c r="L91" t="str">
        <f>VLOOKUP(J91,'[1]Field List'!$A$2:$D$102,2,0)</f>
        <v>Ormondes</v>
      </c>
      <c r="M91" t="str">
        <f>VLOOKUP(J91,'[1]Field List'!$A$2:$D$102,4,0)</f>
        <v>11km Alfords Road on Milchester Road</v>
      </c>
    </row>
    <row r="92" spans="1:13" x14ac:dyDescent="0.25">
      <c r="A92" s="7">
        <v>333</v>
      </c>
      <c r="B92" t="str">
        <f>VLOOKUP(C92,'[1]Team Listing'!$A$1:$R$250,3)</f>
        <v>Social</v>
      </c>
      <c r="C92" s="5">
        <v>199</v>
      </c>
      <c r="D92" t="str">
        <f>VLOOKUP(C92,'[1]Team Listing'!$A$1:$R$250,2)</f>
        <v>Resting Pitch Faces</v>
      </c>
      <c r="E92" s="1" t="s">
        <v>5</v>
      </c>
      <c r="F92" s="1">
        <f t="shared" si="1"/>
        <v>333</v>
      </c>
      <c r="G92" t="str">
        <f>VLOOKUP(H92,'[1]Team Listing'!$A$1:$R$250,3)</f>
        <v>Social</v>
      </c>
      <c r="H92" s="5">
        <v>193</v>
      </c>
      <c r="I92" t="str">
        <f>VLOOKUP(H92,'[1]Team Listing'!$A$1:$R$250,2)</f>
        <v>Off In Church</v>
      </c>
      <c r="J92" s="6">
        <v>38</v>
      </c>
      <c r="K92" t="s">
        <v>16</v>
      </c>
      <c r="L92" t="str">
        <f>VLOOKUP(J92,'[1]Field List'!$A$2:$D$102,2,0)</f>
        <v>Charters Towers Airport Reserve</v>
      </c>
      <c r="M92">
        <f>VLOOKUP(J92,'[1]Field List'!$A$2:$D$102,4,0)</f>
        <v>0</v>
      </c>
    </row>
    <row r="93" spans="1:13" x14ac:dyDescent="0.25">
      <c r="A93" s="7">
        <v>334</v>
      </c>
      <c r="B93" t="str">
        <f>VLOOKUP(C93,'[1]Team Listing'!$A$1:$R$250,3)</f>
        <v>Social</v>
      </c>
      <c r="C93" s="5">
        <v>161</v>
      </c>
      <c r="D93" t="str">
        <f>VLOOKUP(C93,'[1]Team Listing'!$A$1:$R$250,2)</f>
        <v>Balls, Beers and Bowl 5417</v>
      </c>
      <c r="E93" s="1" t="s">
        <v>5</v>
      </c>
      <c r="F93" s="1">
        <f t="shared" si="1"/>
        <v>334</v>
      </c>
      <c r="G93" t="str">
        <f>VLOOKUP(H93,'[1]Team Listing'!$A$1:$R$250,3)</f>
        <v>Social</v>
      </c>
      <c r="H93" s="5">
        <v>210</v>
      </c>
      <c r="I93" t="str">
        <f>VLOOKUP(H93,'[1]Team Listing'!$A$1:$R$250,2)</f>
        <v>Tequila Sheilas</v>
      </c>
      <c r="J93" s="6">
        <v>37</v>
      </c>
      <c r="K93" t="s">
        <v>16</v>
      </c>
      <c r="L93" t="str">
        <f>VLOOKUP(J93,'[1]Field List'!$A$2:$D$102,2,0)</f>
        <v>Charters Towers Airport Reserve</v>
      </c>
      <c r="M93">
        <f>VLOOKUP(J93,'[1]Field List'!$A$2:$D$102,4,0)</f>
        <v>0</v>
      </c>
    </row>
    <row r="94" spans="1:13" x14ac:dyDescent="0.25">
      <c r="A94" s="7">
        <v>335</v>
      </c>
      <c r="B94" t="str">
        <f>VLOOKUP(C94,'[1]Team Listing'!$A$1:$R$250,3)</f>
        <v>Social</v>
      </c>
      <c r="C94" s="5">
        <v>211</v>
      </c>
      <c r="D94" t="str">
        <f>VLOOKUP(C94,'[1]Team Listing'!$A$1:$R$250,2)</f>
        <v>The Claytons</v>
      </c>
      <c r="E94" s="1" t="s">
        <v>5</v>
      </c>
      <c r="F94" s="1">
        <f t="shared" si="1"/>
        <v>335</v>
      </c>
      <c r="G94" t="str">
        <f>VLOOKUP(H94,'[1]Team Listing'!$A$1:$R$250,3)</f>
        <v>Social</v>
      </c>
      <c r="H94" s="5">
        <v>175</v>
      </c>
      <c r="I94" t="str">
        <f>VLOOKUP(H94,'[1]Team Listing'!$A$1:$R$250,2)</f>
        <v>Fatbats</v>
      </c>
      <c r="J94" s="6">
        <v>49</v>
      </c>
      <c r="K94" t="s">
        <v>17</v>
      </c>
      <c r="L94" t="str">
        <f>VLOOKUP(J94,'[1]Field List'!$A$2:$D$102,2,0)</f>
        <v>Goldfield Sporting Complex</v>
      </c>
      <c r="M94" t="str">
        <f>VLOOKUP(J94,'[1]Field List'!$A$2:$D$102,4,0)</f>
        <v>Closest to Athletic Club</v>
      </c>
    </row>
    <row r="95" spans="1:13" x14ac:dyDescent="0.25">
      <c r="A95" s="7">
        <v>336</v>
      </c>
      <c r="B95" t="str">
        <f>VLOOKUP(C95,'[1]Team Listing'!$A$1:$R$250,3)</f>
        <v>Social</v>
      </c>
      <c r="C95" s="5">
        <v>167</v>
      </c>
      <c r="D95" t="str">
        <f>VLOOKUP(C95,'[1]Team Listing'!$A$1:$R$250,2)</f>
        <v>Carl's XI</v>
      </c>
      <c r="E95" s="1" t="s">
        <v>5</v>
      </c>
      <c r="F95" s="1">
        <f t="shared" si="1"/>
        <v>336</v>
      </c>
      <c r="G95" t="str">
        <f>VLOOKUP(H95,'[1]Team Listing'!$A$1:$R$250,3)</f>
        <v>Social</v>
      </c>
      <c r="H95" s="5">
        <v>217</v>
      </c>
      <c r="I95" t="str">
        <f>VLOOKUP(H95,'[1]Team Listing'!$A$1:$R$250,2)</f>
        <v>Wasted Potential</v>
      </c>
      <c r="J95" s="6">
        <v>59</v>
      </c>
      <c r="K95" t="s">
        <v>17</v>
      </c>
      <c r="L95" t="str">
        <f>VLOOKUP(J95,'[1]Field List'!$A$2:$D$102,2,0)</f>
        <v>Ormondes</v>
      </c>
      <c r="M95" t="str">
        <f>VLOOKUP(J95,'[1]Field List'!$A$2:$D$102,4,0)</f>
        <v>11km Alfords Road on Milchester Road</v>
      </c>
    </row>
    <row r="96" spans="1:13" x14ac:dyDescent="0.25">
      <c r="A96" s="7">
        <v>337</v>
      </c>
      <c r="B96" t="str">
        <f>VLOOKUP(C96,'[1]Team Listing'!$A$1:$R$250,3)</f>
        <v>Social</v>
      </c>
      <c r="C96" s="5">
        <v>160</v>
      </c>
      <c r="D96" t="str">
        <f>VLOOKUP(C96,'[1]Team Listing'!$A$1:$R$250,2)</f>
        <v>Ando's Duckwitts</v>
      </c>
      <c r="E96" s="1" t="s">
        <v>5</v>
      </c>
      <c r="F96" s="1">
        <f t="shared" si="1"/>
        <v>337</v>
      </c>
      <c r="G96" t="str">
        <f>VLOOKUP(H96,'[1]Team Listing'!$A$1:$R$250,3)</f>
        <v>Social</v>
      </c>
      <c r="H96" s="5">
        <v>176</v>
      </c>
      <c r="I96" t="str">
        <f>VLOOKUP(H96,'[1]Team Listing'!$A$1:$R$250,2)</f>
        <v>Filthy Animals</v>
      </c>
      <c r="J96" s="6">
        <v>21</v>
      </c>
      <c r="K96" t="s">
        <v>17</v>
      </c>
      <c r="L96" t="str">
        <f>VLOOKUP(J96,'[1]Field List'!$A$2:$D$102,2,0)</f>
        <v xml:space="preserve">Charters Towers Golf Club </v>
      </c>
      <c r="M96" t="str">
        <f>VLOOKUP(J96,'[1]Field List'!$A$2:$D$102,4,0)</f>
        <v xml:space="preserve">Closest to Clubhouse </v>
      </c>
    </row>
    <row r="97" spans="1:13" x14ac:dyDescent="0.25">
      <c r="A97" s="7">
        <v>338</v>
      </c>
      <c r="B97" t="str">
        <f>VLOOKUP(C97,'[1]Team Listing'!$A$1:$R$250,3)</f>
        <v>Social</v>
      </c>
      <c r="C97" s="5">
        <v>221</v>
      </c>
      <c r="D97" t="str">
        <f>VLOOKUP(C97,'[1]Team Listing'!$A$1:$R$250,2)</f>
        <v>Wulguru Steel Weekenders</v>
      </c>
      <c r="E97" s="1" t="s">
        <v>5</v>
      </c>
      <c r="F97" s="1">
        <f t="shared" si="1"/>
        <v>338</v>
      </c>
      <c r="G97" t="str">
        <f>VLOOKUP(H97,'[1]Team Listing'!$A$1:$R$250,3)</f>
        <v>Social</v>
      </c>
      <c r="H97" s="5">
        <v>162</v>
      </c>
      <c r="I97" t="str">
        <f>VLOOKUP(H97,'[1]Team Listing'!$A$1:$R$250,2)</f>
        <v>Bangers and Smash</v>
      </c>
      <c r="J97" s="6">
        <v>3</v>
      </c>
      <c r="K97" t="s">
        <v>17</v>
      </c>
      <c r="L97" t="str">
        <f>VLOOKUP(J97,'[1]Field List'!$A$2:$D$102,2,0)</f>
        <v>Bivouac  Junction</v>
      </c>
      <c r="M97" t="str">
        <f>VLOOKUP(J97,'[1]Field List'!$A$2:$D$102,4,0)</f>
        <v>Townsville H,Way</v>
      </c>
    </row>
    <row r="98" spans="1:13" x14ac:dyDescent="0.25">
      <c r="A98" s="7">
        <v>339</v>
      </c>
      <c r="B98" t="str">
        <f>VLOOKUP(C98,'[1]Team Listing'!$A$1:$R$250,3)</f>
        <v>Social</v>
      </c>
      <c r="C98" s="5">
        <v>207</v>
      </c>
      <c r="D98" t="str">
        <f>VLOOKUP(C98,'[1]Team Listing'!$A$1:$R$250,2)</f>
        <v>Sons of Pitches</v>
      </c>
      <c r="E98" s="1" t="s">
        <v>5</v>
      </c>
      <c r="F98" s="1">
        <f t="shared" si="1"/>
        <v>339</v>
      </c>
      <c r="G98" t="str">
        <f>VLOOKUP(H98,'[1]Team Listing'!$A$1:$R$250,3)</f>
        <v>Social</v>
      </c>
      <c r="H98" s="5">
        <v>197</v>
      </c>
      <c r="I98" t="str">
        <f>VLOOKUP(H98,'[1]Team Listing'!$A$1:$R$250,2)</f>
        <v>Reid River Rats</v>
      </c>
      <c r="J98" s="6">
        <v>22</v>
      </c>
      <c r="K98" t="s">
        <v>17</v>
      </c>
      <c r="L98" t="str">
        <f>VLOOKUP(J98,'[1]Field List'!$A$2:$D$102,2,0)</f>
        <v>Charters Towers Golf Club</v>
      </c>
      <c r="M98" t="str">
        <f>VLOOKUP(J98,'[1]Field List'!$A$2:$D$102,4,0)</f>
        <v xml:space="preserve">2nd from Clubhouse                      </v>
      </c>
    </row>
    <row r="99" spans="1:13" x14ac:dyDescent="0.25">
      <c r="A99" s="7">
        <v>340</v>
      </c>
      <c r="B99" t="str">
        <f>VLOOKUP(C99,'[1]Team Listing'!$A$1:$R$250,3)</f>
        <v>Social</v>
      </c>
      <c r="C99" s="5">
        <v>185</v>
      </c>
      <c r="D99" t="str">
        <f>VLOOKUP(C99,'[1]Team Listing'!$A$1:$R$250,2)</f>
        <v>Joe</v>
      </c>
      <c r="E99" s="1" t="s">
        <v>5</v>
      </c>
      <c r="F99" s="1">
        <f t="shared" si="1"/>
        <v>340</v>
      </c>
      <c r="G99" t="str">
        <f>VLOOKUP(H99,'[1]Team Listing'!$A$1:$R$250,3)</f>
        <v>Social</v>
      </c>
      <c r="H99" s="5">
        <v>206</v>
      </c>
      <c r="I99" t="str">
        <f>VLOOKUP(H99,'[1]Team Listing'!$A$1:$R$250,2)</f>
        <v>Smack My Pitch Up</v>
      </c>
      <c r="J99" s="6">
        <v>18</v>
      </c>
      <c r="K99" t="s">
        <v>17</v>
      </c>
      <c r="L99" t="str">
        <f>VLOOKUP(J99,'[1]Field List'!$A$2:$D$102,2,0)</f>
        <v>Mafeking Road</v>
      </c>
      <c r="M99" t="str">
        <f>VLOOKUP(J99,'[1]Field List'!$A$2:$D$102,4,0)</f>
        <v>4 km Milchester Road</v>
      </c>
    </row>
    <row r="100" spans="1:13" x14ac:dyDescent="0.25">
      <c r="A100" s="7">
        <v>341</v>
      </c>
      <c r="B100" t="str">
        <f>VLOOKUP(C100,'[1]Team Listing'!$A$1:$R$250,3)</f>
        <v>Social</v>
      </c>
      <c r="C100" s="5">
        <v>192</v>
      </c>
      <c r="D100" t="str">
        <f>VLOOKUP(C100,'[1]Team Listing'!$A$1:$R$250,2)</f>
        <v>Not Your Average Pitches</v>
      </c>
      <c r="E100" s="1" t="s">
        <v>5</v>
      </c>
      <c r="F100" s="1">
        <f t="shared" si="1"/>
        <v>341</v>
      </c>
      <c r="G100" t="str">
        <f>VLOOKUP(H100,'[1]Team Listing'!$A$1:$R$250,3)</f>
        <v>Social</v>
      </c>
      <c r="H100" s="5">
        <v>208</v>
      </c>
      <c r="I100" t="str">
        <f>VLOOKUP(H100,'[1]Team Listing'!$A$1:$R$250,2)</f>
        <v>Swing Both Ways</v>
      </c>
      <c r="J100" s="6">
        <v>30</v>
      </c>
      <c r="K100" t="s">
        <v>17</v>
      </c>
      <c r="L100" t="str">
        <f>VLOOKUP(J100,'[1]Field List'!$A$2:$D$102,2,0)</f>
        <v>Charters Towers Airport Reserve</v>
      </c>
      <c r="M100">
        <f>VLOOKUP(J100,'[1]Field List'!$A$2:$D$102,4,0)</f>
        <v>0</v>
      </c>
    </row>
    <row r="101" spans="1:13" x14ac:dyDescent="0.25">
      <c r="A101" s="7">
        <v>342</v>
      </c>
      <c r="B101" t="str">
        <f>VLOOKUP(C101,'[1]Team Listing'!$A$1:$R$250,3)</f>
        <v>Social</v>
      </c>
      <c r="C101" s="5">
        <v>219</v>
      </c>
      <c r="D101" t="str">
        <f>VLOOKUP(C101,'[1]Team Listing'!$A$1:$R$250,2)</f>
        <v>Win or Booze</v>
      </c>
      <c r="E101" s="1" t="s">
        <v>5</v>
      </c>
      <c r="F101" s="1">
        <f t="shared" si="1"/>
        <v>342</v>
      </c>
      <c r="G101" t="str">
        <f>VLOOKUP(H101,'[1]Team Listing'!$A$1:$R$250,3)</f>
        <v>Social</v>
      </c>
      <c r="H101" s="5">
        <v>165</v>
      </c>
      <c r="I101" t="str">
        <f>VLOOKUP(H101,'[1]Team Listing'!$A$1:$R$250,2)</f>
        <v>Bowled &amp; Beautiful</v>
      </c>
      <c r="J101" s="6">
        <v>79</v>
      </c>
      <c r="K101" t="s">
        <v>17</v>
      </c>
      <c r="L101" t="str">
        <f>VLOOKUP(J101,'[1]Field List'!$A$2:$D$102,2,0)</f>
        <v>Acacia</v>
      </c>
      <c r="M101" t="str">
        <f>VLOOKUP(J101,'[1]Field List'!$A$2:$D$102,4,0)</f>
        <v>4 km Wheelers Road</v>
      </c>
    </row>
    <row r="102" spans="1:13" x14ac:dyDescent="0.25">
      <c r="A102" s="7">
        <v>343</v>
      </c>
      <c r="B102" t="str">
        <f>VLOOKUP(C102,'[1]Team Listing'!$A$1:$R$250,3)</f>
        <v>Social</v>
      </c>
      <c r="C102" s="5">
        <v>194</v>
      </c>
      <c r="D102" t="str">
        <f>VLOOKUP(C102,'[1]Team Listing'!$A$1:$R$250,2)</f>
        <v>One Pump Chumps</v>
      </c>
      <c r="E102" s="1" t="s">
        <v>5</v>
      </c>
      <c r="F102" s="1">
        <f t="shared" si="1"/>
        <v>343</v>
      </c>
      <c r="G102" t="str">
        <f>VLOOKUP(H102,'[1]Team Listing'!$A$1:$R$250,3)</f>
        <v>Social</v>
      </c>
      <c r="H102" s="5">
        <v>170</v>
      </c>
      <c r="I102" t="str">
        <f>VLOOKUP(H102,'[1]Team Listing'!$A$1:$R$250,2)</f>
        <v>DCL Bulls</v>
      </c>
      <c r="J102" s="6">
        <v>38</v>
      </c>
      <c r="K102" t="s">
        <v>17</v>
      </c>
      <c r="L102" t="str">
        <f>VLOOKUP(J102,'[1]Field List'!$A$2:$D$102,2,0)</f>
        <v>Charters Towers Airport Reserve</v>
      </c>
      <c r="M102">
        <f>VLOOKUP(J102,'[1]Field List'!$A$2:$D$102,4,0)</f>
        <v>0</v>
      </c>
    </row>
    <row r="103" spans="1:13" x14ac:dyDescent="0.25">
      <c r="A103" s="7">
        <v>344</v>
      </c>
      <c r="B103" t="str">
        <f>VLOOKUP(C103,'[1]Team Listing'!$A$1:$R$250,3)</f>
        <v>Social</v>
      </c>
      <c r="C103" s="5">
        <v>189</v>
      </c>
      <c r="D103" t="str">
        <f>VLOOKUP(C103,'[1]Team Listing'!$A$1:$R$250,2)</f>
        <v>Mad Hatta's</v>
      </c>
      <c r="E103" s="1" t="s">
        <v>5</v>
      </c>
      <c r="F103" s="1">
        <f t="shared" si="1"/>
        <v>344</v>
      </c>
      <c r="G103" t="str">
        <f>VLOOKUP(H103,'[1]Team Listing'!$A$1:$R$250,3)</f>
        <v>Social</v>
      </c>
      <c r="H103" s="5">
        <v>214</v>
      </c>
      <c r="I103" t="str">
        <f>VLOOKUP(H103,'[1]Team Listing'!$A$1:$R$250,2)</f>
        <v>Tinnies &amp; Beer</v>
      </c>
      <c r="J103" s="6">
        <v>69</v>
      </c>
      <c r="K103" t="s">
        <v>17</v>
      </c>
      <c r="L103" t="str">
        <f>VLOOKUP(J103,'[1]Field List'!$A$2:$D$102,2,0)</f>
        <v xml:space="preserve">Alcheringa     </v>
      </c>
      <c r="M103" t="str">
        <f>VLOOKUP(J103,'[1]Field List'!$A$2:$D$102,4,0)</f>
        <v>4.2 km on Old Dalrymple Road.</v>
      </c>
    </row>
    <row r="104" spans="1:13" x14ac:dyDescent="0.25">
      <c r="A104" s="7">
        <v>345</v>
      </c>
      <c r="B104" t="str">
        <f>VLOOKUP(C104,'[1]Team Listing'!$A$1:$R$250,3)</f>
        <v>Social</v>
      </c>
      <c r="C104" s="5">
        <v>188</v>
      </c>
      <c r="D104" t="str">
        <f>VLOOKUP(C104,'[1]Team Listing'!$A$1:$R$250,2)</f>
        <v>Logistics All Sorts</v>
      </c>
      <c r="E104" s="1" t="s">
        <v>5</v>
      </c>
      <c r="F104" s="1">
        <f t="shared" si="1"/>
        <v>345</v>
      </c>
      <c r="G104" t="str">
        <f>VLOOKUP(H104,'[1]Team Listing'!$A$1:$R$250,3)</f>
        <v>Social</v>
      </c>
      <c r="H104" s="5">
        <v>195</v>
      </c>
      <c r="I104" t="str">
        <f>VLOOKUP(H104,'[1]Team Listing'!$A$1:$R$250,2)</f>
        <v>Piss Ups &amp; Pass Outs</v>
      </c>
      <c r="J104" s="6">
        <v>76</v>
      </c>
      <c r="K104" t="s">
        <v>17</v>
      </c>
      <c r="L104" t="str">
        <f>VLOOKUP(J104,'[1]Field List'!$A$2:$D$102,2,0)</f>
        <v xml:space="preserve">  R.WEST</v>
      </c>
      <c r="M104" t="str">
        <f>VLOOKUP(J104,'[1]Field List'!$A$2:$D$102,4,0)</f>
        <v>17 Jardine Lane  of Bluff Road</v>
      </c>
    </row>
    <row r="105" spans="1:13" x14ac:dyDescent="0.25">
      <c r="A105" s="7">
        <v>346</v>
      </c>
      <c r="B105" t="str">
        <f>VLOOKUP(C105,'[1]Team Listing'!$A$1:$R$250,3)</f>
        <v>Social</v>
      </c>
      <c r="C105" s="5">
        <v>164</v>
      </c>
      <c r="D105" t="str">
        <f>VLOOKUP(C105,'[1]Team Listing'!$A$1:$R$250,2)</f>
        <v>Black Soil Banditz</v>
      </c>
      <c r="E105" s="1" t="s">
        <v>5</v>
      </c>
      <c r="F105" s="1">
        <f t="shared" si="1"/>
        <v>346</v>
      </c>
      <c r="G105" t="str">
        <f>VLOOKUP(H105,'[1]Team Listing'!$A$1:$R$250,3)</f>
        <v>Social</v>
      </c>
      <c r="H105" s="5">
        <v>172</v>
      </c>
      <c r="I105" t="str">
        <f>VLOOKUP(H105,'[1]Team Listing'!$A$1:$R$250,2)</f>
        <v>Duckeyed</v>
      </c>
      <c r="J105" s="6">
        <v>37</v>
      </c>
      <c r="K105" t="s">
        <v>17</v>
      </c>
      <c r="L105" t="str">
        <f>VLOOKUP(J105,'[1]Field List'!$A$2:$D$102,2,0)</f>
        <v>Charters Towers Airport Reserve</v>
      </c>
      <c r="M105">
        <f>VLOOKUP(J105,'[1]Field List'!$A$2:$D$102,4,0)</f>
        <v>0</v>
      </c>
    </row>
    <row r="106" spans="1:13" x14ac:dyDescent="0.25">
      <c r="A106" s="7">
        <v>347</v>
      </c>
      <c r="B106" t="str">
        <f>VLOOKUP(C106,'[1]Team Listing'!$A$1:$R$250,3)</f>
        <v>Social</v>
      </c>
      <c r="C106" s="5">
        <v>179</v>
      </c>
      <c r="D106" t="str">
        <f>VLOOKUP(C106,'[1]Team Listing'!$A$1:$R$250,2)</f>
        <v>Great Name Pending</v>
      </c>
      <c r="E106" s="1" t="s">
        <v>5</v>
      </c>
      <c r="F106" s="1">
        <f t="shared" si="1"/>
        <v>347</v>
      </c>
      <c r="G106" t="str">
        <f>VLOOKUP(H106,'[1]Team Listing'!$A$1:$R$250,3)</f>
        <v>Social</v>
      </c>
      <c r="H106" s="5">
        <v>212</v>
      </c>
      <c r="I106" t="str">
        <f>VLOOKUP(H106,'[1]Team Listing'!$A$1:$R$250,2)</f>
        <v>Thorley's Troopers</v>
      </c>
      <c r="J106" s="6">
        <v>39</v>
      </c>
      <c r="K106" t="s">
        <v>17</v>
      </c>
      <c r="L106" t="str">
        <f>VLOOKUP(J106,'[1]Field List'!$A$2:$D$102,2,0)</f>
        <v>Charters Towers Airport Reserve</v>
      </c>
      <c r="M106">
        <f>VLOOKUP(J106,'[1]Field List'!$A$2:$D$102,4,0)</f>
        <v>0</v>
      </c>
    </row>
    <row r="107" spans="1:13" x14ac:dyDescent="0.25">
      <c r="A107" s="7">
        <v>348</v>
      </c>
      <c r="B107" t="str">
        <f>VLOOKUP(C107,'[1]Team Listing'!$A$1:$R$250,3)</f>
        <v>Social</v>
      </c>
      <c r="C107" s="5">
        <v>202</v>
      </c>
      <c r="D107" t="str">
        <f>VLOOKUP(C107,'[1]Team Listing'!$A$1:$R$250,2)</f>
        <v>Sandpaper Bandits</v>
      </c>
      <c r="E107" s="1" t="s">
        <v>5</v>
      </c>
      <c r="F107" s="1">
        <f t="shared" si="1"/>
        <v>348</v>
      </c>
      <c r="G107" t="str">
        <f>VLOOKUP(H107,'[1]Team Listing'!$A$1:$R$250,3)</f>
        <v>Social</v>
      </c>
      <c r="H107" s="5">
        <v>183</v>
      </c>
      <c r="I107" t="str">
        <f>VLOOKUP(H107,'[1]Team Listing'!$A$1:$R$250,2)</f>
        <v>Humpty Stumpedies</v>
      </c>
      <c r="J107" s="6">
        <v>14</v>
      </c>
      <c r="K107" t="s">
        <v>17</v>
      </c>
      <c r="L107" t="str">
        <f>VLOOKUP(J107,'[1]Field List'!$A$2:$D$102,2,0)</f>
        <v>Mosman Park Junior Cricket</v>
      </c>
      <c r="M107" t="str">
        <f>VLOOKUP(J107,'[1]Field List'!$A$2:$D$102,4,0)</f>
        <v>Keith Kratzmann  Oval.</v>
      </c>
    </row>
    <row r="108" spans="1:13" x14ac:dyDescent="0.25">
      <c r="A108" s="7">
        <v>349</v>
      </c>
      <c r="B108" t="str">
        <f>VLOOKUP(C108,'[1]Team Listing'!$A$1:$R$250,3)</f>
        <v>Social</v>
      </c>
      <c r="C108" s="5">
        <v>163</v>
      </c>
      <c r="D108" t="str">
        <f>VLOOKUP(C108,'[1]Team Listing'!$A$1:$R$250,2)</f>
        <v>Beers Balls &amp; Bats</v>
      </c>
      <c r="E108" s="1" t="s">
        <v>5</v>
      </c>
      <c r="F108" s="1">
        <f t="shared" si="1"/>
        <v>349</v>
      </c>
      <c r="G108" t="str">
        <f>VLOOKUP(H108,'[1]Team Listing'!$A$1:$R$250,3)</f>
        <v>Social</v>
      </c>
      <c r="H108" s="5">
        <v>201</v>
      </c>
      <c r="I108" t="str">
        <f>VLOOKUP(H108,'[1]Team Listing'!$A$1:$R$250,2)</f>
        <v>Ruff Nutz</v>
      </c>
      <c r="J108" s="6">
        <v>52</v>
      </c>
      <c r="K108" t="s">
        <v>17</v>
      </c>
      <c r="L108" t="str">
        <f>VLOOKUP(J108,'[1]Field List'!$A$2:$D$102,2,0)</f>
        <v>82 Morran Road</v>
      </c>
      <c r="M108" t="str">
        <f>VLOOKUP(J108,'[1]Field List'!$A$2:$D$102,4,0)</f>
        <v>3km on Picnic Creek Road</v>
      </c>
    </row>
    <row r="109" spans="1:13" x14ac:dyDescent="0.25">
      <c r="A109" s="7">
        <v>350</v>
      </c>
      <c r="B109" t="str">
        <f>VLOOKUP(C109,'[1]Team Listing'!$A$1:$R$250,3)</f>
        <v>Ladies</v>
      </c>
      <c r="C109" s="5">
        <v>145</v>
      </c>
      <c r="D109" t="str">
        <f>VLOOKUP(C109,'[1]Team Listing'!$A$1:$R$250,2)</f>
        <v>FBI</v>
      </c>
      <c r="E109" s="1" t="s">
        <v>5</v>
      </c>
      <c r="F109" s="1">
        <f t="shared" si="1"/>
        <v>350</v>
      </c>
      <c r="G109" t="str">
        <f>VLOOKUP(H109,'[1]Team Listing'!$A$1:$R$250,3)</f>
        <v>Ladies</v>
      </c>
      <c r="H109" s="5">
        <v>149</v>
      </c>
      <c r="I109" t="str">
        <f>VLOOKUP(H109,'[1]Team Listing'!$A$1:$R$250,2)</f>
        <v>Hormoans</v>
      </c>
      <c r="J109" s="6">
        <v>58</v>
      </c>
      <c r="K109" t="s">
        <v>16</v>
      </c>
      <c r="L109" t="str">
        <f>VLOOKUP(J109,'[1]Field List'!$A$2:$D$102,2,0)</f>
        <v>Central State School</v>
      </c>
      <c r="M109" t="str">
        <f>VLOOKUP(J109,'[1]Field List'!$A$2:$D$102,4,0)</f>
        <v>Central State School</v>
      </c>
    </row>
    <row r="110" spans="1:13" x14ac:dyDescent="0.25">
      <c r="A110" s="7">
        <v>351</v>
      </c>
      <c r="B110" t="str">
        <f>VLOOKUP(C110,'[1]Team Listing'!$A$1:$R$250,3)</f>
        <v>Ladies</v>
      </c>
      <c r="C110" s="5">
        <v>152</v>
      </c>
      <c r="D110" t="str">
        <f>VLOOKUP(C110,'[1]Team Listing'!$A$1:$R$250,2)</f>
        <v>Pitches Be Crazy</v>
      </c>
      <c r="E110" s="1" t="s">
        <v>5</v>
      </c>
      <c r="F110" s="1">
        <f t="shared" si="1"/>
        <v>351</v>
      </c>
      <c r="G110" t="str">
        <f>VLOOKUP(H110,'[1]Team Listing'!$A$1:$R$250,3)</f>
        <v>Ladies</v>
      </c>
      <c r="H110" s="5">
        <v>150</v>
      </c>
      <c r="I110" t="str">
        <f>VLOOKUP(H110,'[1]Team Listing'!$A$1:$R$250,2)</f>
        <v>Lady Magpies</v>
      </c>
      <c r="J110" s="6">
        <v>60</v>
      </c>
      <c r="K110" t="s">
        <v>16</v>
      </c>
      <c r="L110" t="str">
        <f>VLOOKUP(J110,'[1]Field List'!$A$2:$D$102,2,0)</f>
        <v xml:space="preserve">Laid Back XI </v>
      </c>
      <c r="M110" t="str">
        <f>VLOOKUP(J110,'[1]Field List'!$A$2:$D$102,4,0)</f>
        <v>Bus Road - Ramsay's Property</v>
      </c>
    </row>
    <row r="111" spans="1:13" x14ac:dyDescent="0.25">
      <c r="A111" s="7">
        <v>352</v>
      </c>
      <c r="B111" t="str">
        <f>VLOOKUP(C111,'[1]Team Listing'!$A$1:$R$250,3)</f>
        <v>Ladies</v>
      </c>
      <c r="C111" s="5">
        <v>140</v>
      </c>
      <c r="D111" t="str">
        <f>VLOOKUP(C111,'[1]Team Listing'!$A$1:$R$250,2)</f>
        <v>Black Bream</v>
      </c>
      <c r="E111" s="1" t="s">
        <v>5</v>
      </c>
      <c r="F111" s="1">
        <f t="shared" si="1"/>
        <v>352</v>
      </c>
      <c r="G111" t="str">
        <f>VLOOKUP(H111,'[1]Team Listing'!$A$1:$R$250,3)</f>
        <v>Ladies</v>
      </c>
      <c r="H111" s="5">
        <v>157</v>
      </c>
      <c r="I111" t="str">
        <f>VLOOKUP(H111,'[1]Team Listing'!$A$1:$R$250,2)</f>
        <v>Travelbugs</v>
      </c>
      <c r="J111" s="6">
        <v>40</v>
      </c>
      <c r="K111" t="s">
        <v>16</v>
      </c>
      <c r="L111" t="str">
        <f>VLOOKUP(J111,'[1]Field List'!$A$2:$D$102,2,0)</f>
        <v>Charters Towers Airport Reserve</v>
      </c>
      <c r="M111">
        <f>VLOOKUP(J111,'[1]Field List'!$A$2:$D$102,4,0)</f>
        <v>0</v>
      </c>
    </row>
    <row r="112" spans="1:13" x14ac:dyDescent="0.25">
      <c r="A112" s="7">
        <v>353</v>
      </c>
      <c r="B112" t="str">
        <f>VLOOKUP(C112,'[1]Team Listing'!$A$1:$R$250,3)</f>
        <v>Ladies</v>
      </c>
      <c r="C112" s="5">
        <v>148</v>
      </c>
      <c r="D112" t="str">
        <f>VLOOKUP(C112,'[1]Team Listing'!$A$1:$R$250,2)</f>
        <v>Hits N Miss's</v>
      </c>
      <c r="E112" s="1" t="s">
        <v>5</v>
      </c>
      <c r="F112" s="1">
        <f t="shared" si="1"/>
        <v>353</v>
      </c>
      <c r="G112" t="str">
        <f>VLOOKUP(H112,'[1]Team Listing'!$A$1:$R$250,3)</f>
        <v>Ladies</v>
      </c>
      <c r="H112" s="5">
        <v>156</v>
      </c>
      <c r="I112" t="str">
        <f>VLOOKUP(H112,'[1]Team Listing'!$A$1:$R$250,2)</f>
        <v>The Townsville Dingoes</v>
      </c>
      <c r="J112" s="6">
        <v>31</v>
      </c>
      <c r="K112" t="s">
        <v>16</v>
      </c>
      <c r="L112" t="str">
        <f>VLOOKUP(J112,'[1]Field List'!$A$2:$D$102,2,0)</f>
        <v>Charters Towers Airport Reserve</v>
      </c>
      <c r="M112">
        <f>VLOOKUP(J112,'[1]Field List'!$A$2:$D$102,4,0)</f>
        <v>0</v>
      </c>
    </row>
    <row r="113" spans="1:13" x14ac:dyDescent="0.25">
      <c r="A113" s="7">
        <v>354</v>
      </c>
      <c r="B113" t="str">
        <f>VLOOKUP(C113,'[1]Team Listing'!$A$1:$R$250,3)</f>
        <v>Ladies</v>
      </c>
      <c r="C113" s="5">
        <v>147</v>
      </c>
      <c r="D113" t="str">
        <f>VLOOKUP(C113,'[1]Team Listing'!$A$1:$R$250,2)</f>
        <v>Got the Runs</v>
      </c>
      <c r="E113" s="1" t="s">
        <v>5</v>
      </c>
      <c r="F113" s="1">
        <f t="shared" si="1"/>
        <v>354</v>
      </c>
      <c r="G113" t="str">
        <f>VLOOKUP(H113,'[1]Team Listing'!$A$1:$R$250,3)</f>
        <v>Ladies</v>
      </c>
      <c r="H113" s="5">
        <v>151</v>
      </c>
      <c r="I113" t="str">
        <f>VLOOKUP(H113,'[1]Team Listing'!$A$1:$R$250,2)</f>
        <v>One Hit Wonders</v>
      </c>
      <c r="J113" s="6">
        <v>58</v>
      </c>
      <c r="K113" t="s">
        <v>8</v>
      </c>
      <c r="L113" t="str">
        <f>VLOOKUP(J113,'[1]Field List'!$A$2:$D$102,2,0)</f>
        <v>Central State School</v>
      </c>
      <c r="M113" t="str">
        <f>VLOOKUP(J113,'[1]Field List'!$A$2:$D$102,4,0)</f>
        <v>Central State School</v>
      </c>
    </row>
    <row r="114" spans="1:13" x14ac:dyDescent="0.25">
      <c r="A114" s="7">
        <v>355</v>
      </c>
      <c r="B114" t="str">
        <f>VLOOKUP(C114,'[1]Team Listing'!$A$1:$R$250,3)</f>
        <v>Ladies</v>
      </c>
      <c r="C114" s="5">
        <v>154</v>
      </c>
      <c r="D114" t="str">
        <f>VLOOKUP(C114,'[1]Team Listing'!$A$1:$R$250,2)</f>
        <v>Slippery Pitches</v>
      </c>
      <c r="E114" s="1" t="s">
        <v>5</v>
      </c>
      <c r="F114" s="1">
        <f t="shared" si="1"/>
        <v>355</v>
      </c>
      <c r="G114" t="str">
        <f>VLOOKUP(H114,'[1]Team Listing'!$A$1:$R$250,3)</f>
        <v>Ladies</v>
      </c>
      <c r="H114" s="5">
        <v>159</v>
      </c>
      <c r="I114" t="str">
        <f>VLOOKUP(H114,'[1]Team Listing'!$A$1:$R$250,2)</f>
        <v>Wildflowers</v>
      </c>
      <c r="J114" s="6">
        <v>40</v>
      </c>
      <c r="K114" t="s">
        <v>8</v>
      </c>
      <c r="L114" t="str">
        <f>VLOOKUP(J114,'[1]Field List'!$A$2:$D$102,2,0)</f>
        <v>Charters Towers Airport Reserve</v>
      </c>
      <c r="M114">
        <f>VLOOKUP(J114,'[1]Field List'!$A$2:$D$102,4,0)</f>
        <v>0</v>
      </c>
    </row>
    <row r="115" spans="1:13" x14ac:dyDescent="0.25">
      <c r="A115" s="7">
        <v>356</v>
      </c>
      <c r="B115" t="str">
        <f>VLOOKUP(C115,'[1]Team Listing'!$A$1:$R$250,3)</f>
        <v>Ladies</v>
      </c>
      <c r="C115" s="5">
        <v>143</v>
      </c>
      <c r="D115" t="str">
        <f>VLOOKUP(C115,'[1]Team Listing'!$A$1:$R$250,2)</f>
        <v>Chix with Stix</v>
      </c>
      <c r="E115" s="1" t="s">
        <v>5</v>
      </c>
      <c r="F115" s="1">
        <f t="shared" si="1"/>
        <v>356</v>
      </c>
      <c r="G115" t="str">
        <f>VLOOKUP(H115,'[1]Team Listing'!$A$1:$R$250,3)</f>
        <v>Ladies</v>
      </c>
      <c r="H115" s="5">
        <v>139</v>
      </c>
      <c r="I115" t="str">
        <f>VLOOKUP(H115,'[1]Team Listing'!$A$1:$R$250,2)</f>
        <v>99 Problems but a pitch ain't one</v>
      </c>
      <c r="J115" s="6">
        <v>31</v>
      </c>
      <c r="K115" t="s">
        <v>8</v>
      </c>
      <c r="L115" t="str">
        <f>VLOOKUP(J115,'[1]Field List'!$A$2:$D$102,2,0)</f>
        <v>Charters Towers Airport Reserve</v>
      </c>
      <c r="M115">
        <f>VLOOKUP(J115,'[1]Field List'!$A$2:$D$102,4,0)</f>
        <v>0</v>
      </c>
    </row>
    <row r="116" spans="1:13" x14ac:dyDescent="0.25">
      <c r="A116" s="7">
        <v>357</v>
      </c>
      <c r="B116" t="str">
        <f>VLOOKUP(C116,'[1]Team Listing'!$A$1:$R$250,3)</f>
        <v>Ladies</v>
      </c>
      <c r="C116" s="5">
        <v>146</v>
      </c>
      <c r="D116" t="str">
        <f>VLOOKUP(C116,'[1]Team Listing'!$A$1:$R$250,2)</f>
        <v>Get'mOut</v>
      </c>
      <c r="E116" s="1" t="s">
        <v>5</v>
      </c>
      <c r="F116" s="1">
        <f t="shared" si="1"/>
        <v>357</v>
      </c>
      <c r="G116" t="str">
        <f>VLOOKUP(H116,'[1]Team Listing'!$A$1:$R$250,3)</f>
        <v>Ladies</v>
      </c>
      <c r="H116" s="5">
        <v>142</v>
      </c>
      <c r="I116" t="str">
        <f>VLOOKUP(H116,'[1]Team Listing'!$A$1:$R$250,2)</f>
        <v>Bro's Hos</v>
      </c>
      <c r="J116" s="6">
        <v>40</v>
      </c>
      <c r="K116" t="s">
        <v>17</v>
      </c>
      <c r="L116" t="str">
        <f>VLOOKUP(J116,'[1]Field List'!$A$2:$D$102,2,0)</f>
        <v>Charters Towers Airport Reserve</v>
      </c>
      <c r="M116">
        <f>VLOOKUP(J116,'[1]Field List'!$A$2:$D$102,4,0)</f>
        <v>0</v>
      </c>
    </row>
    <row r="117" spans="1:13" x14ac:dyDescent="0.25">
      <c r="A117" s="7">
        <v>358</v>
      </c>
      <c r="B117" t="str">
        <f>VLOOKUP(C117,'[1]Team Listing'!$A$1:$R$250,3)</f>
        <v>Ladies</v>
      </c>
      <c r="C117" s="5">
        <v>144</v>
      </c>
      <c r="D117" t="str">
        <f>VLOOKUP(C117,'[1]Team Listing'!$A$1:$R$250,2)</f>
        <v>Cleanskin Cows</v>
      </c>
      <c r="E117" s="1" t="s">
        <v>5</v>
      </c>
      <c r="F117" s="1">
        <f t="shared" si="1"/>
        <v>358</v>
      </c>
      <c r="G117" t="str">
        <f>VLOOKUP(H117,'[1]Team Listing'!$A$1:$R$250,3)</f>
        <v>Ladies</v>
      </c>
      <c r="H117" s="5">
        <v>158</v>
      </c>
      <c r="I117" t="str">
        <f>VLOOKUP(H117,'[1]Team Listing'!$A$1:$R$250,2)</f>
        <v>West Indigies</v>
      </c>
      <c r="J117" s="6">
        <v>31</v>
      </c>
      <c r="K117" t="s">
        <v>17</v>
      </c>
      <c r="L117" t="str">
        <f>VLOOKUP(J117,'[1]Field List'!$A$2:$D$102,2,0)</f>
        <v>Charters Towers Airport Reserve</v>
      </c>
      <c r="M117">
        <f>VLOOKUP(J117,'[1]Field List'!$A$2:$D$102,4,0)</f>
        <v>0</v>
      </c>
    </row>
    <row r="118" spans="1:13" x14ac:dyDescent="0.25">
      <c r="A118" s="7">
        <v>359</v>
      </c>
      <c r="B118" t="str">
        <f>VLOOKUP(C118,'[1]Team Listing'!$A$1:$R$250,3)</f>
        <v>Ladies</v>
      </c>
      <c r="C118" s="5">
        <v>141</v>
      </c>
      <c r="D118" t="str">
        <f>VLOOKUP(C118,'[1]Team Listing'!$A$1:$R$250,2)</f>
        <v>Bottoms Up</v>
      </c>
      <c r="E118" s="1" t="s">
        <v>5</v>
      </c>
      <c r="F118" s="1">
        <f t="shared" si="1"/>
        <v>359</v>
      </c>
      <c r="G118" t="str">
        <f>VLOOKUP(H118,'[1]Team Listing'!$A$1:$R$250,3)</f>
        <v>Ladies</v>
      </c>
      <c r="H118" s="5">
        <v>155</v>
      </c>
      <c r="I118" t="str">
        <f>VLOOKUP(H118,'[1]Team Listing'!$A$1:$R$250,2)</f>
        <v>The Lost Boys</v>
      </c>
      <c r="J118" s="6">
        <v>58</v>
      </c>
      <c r="K118" t="s">
        <v>17</v>
      </c>
      <c r="L118" t="str">
        <f>VLOOKUP(J118,'[1]Field List'!$A$2:$D$102,2,0)</f>
        <v>Central State School</v>
      </c>
      <c r="M118" t="str">
        <f>VLOOKUP(J118,'[1]Field List'!$A$2:$D$102,4,0)</f>
        <v>Central State School</v>
      </c>
    </row>
    <row r="119" spans="1:13" x14ac:dyDescent="0.25">
      <c r="A119" s="7">
        <v>360</v>
      </c>
      <c r="B119" t="str">
        <f>VLOOKUP(C119,'[1]Team Listing'!$A$1:$R$250,3)</f>
        <v>Ladies</v>
      </c>
      <c r="C119" s="5">
        <v>153</v>
      </c>
      <c r="D119" t="str">
        <f>VLOOKUP(C119,'[1]Team Listing'!$A$1:$R$250,2)</f>
        <v>Run for Rum</v>
      </c>
      <c r="E119" s="1" t="s">
        <v>5</v>
      </c>
      <c r="F119" s="1">
        <f t="shared" si="1"/>
        <v>360</v>
      </c>
      <c r="G119" t="e">
        <f>VLOOKUP(H119,'[1]Team Listing'!$A$1:$R$250,3)</f>
        <v>#N/A</v>
      </c>
      <c r="H119" s="5"/>
      <c r="I119" t="e">
        <f>VLOOKUP(H119,'[1]Team Listing'!$A$1:$R$250,2)</f>
        <v>#N/A</v>
      </c>
      <c r="J119" s="6">
        <v>61</v>
      </c>
      <c r="K119" t="s">
        <v>17</v>
      </c>
      <c r="L119" t="str">
        <f>VLOOKUP(J119,'[1]Field List'!$A$2:$D$102,2,0)</f>
        <v>Towers Taipans Soccer Field</v>
      </c>
      <c r="M119" t="str">
        <f>VLOOKUP(J119,'[1]Field List'!$A$2:$D$102,4,0)</f>
        <v>Kerswell Oval</v>
      </c>
    </row>
    <row r="120" spans="1:13" x14ac:dyDescent="0.25">
      <c r="K120"/>
    </row>
    <row r="121" spans="1:13" x14ac:dyDescent="0.25">
      <c r="K121"/>
    </row>
    <row r="122" spans="1:13" x14ac:dyDescent="0.25">
      <c r="K122"/>
    </row>
    <row r="123" spans="1:13" x14ac:dyDescent="0.25">
      <c r="K123"/>
    </row>
    <row r="124" spans="1:13" x14ac:dyDescent="0.25">
      <c r="K124"/>
    </row>
    <row r="125" spans="1:13" x14ac:dyDescent="0.25">
      <c r="K125"/>
    </row>
    <row r="126" spans="1:13" x14ac:dyDescent="0.25">
      <c r="K126"/>
    </row>
    <row r="127" spans="1:13" x14ac:dyDescent="0.25">
      <c r="K127"/>
    </row>
    <row r="128" spans="1:13" x14ac:dyDescent="0.25">
      <c r="K128"/>
    </row>
    <row r="129" spans="11:11" x14ac:dyDescent="0.25">
      <c r="K129"/>
    </row>
    <row r="130" spans="11:11" x14ac:dyDescent="0.25">
      <c r="K130"/>
    </row>
    <row r="131" spans="11:11" x14ac:dyDescent="0.25">
      <c r="K131"/>
    </row>
    <row r="132" spans="11:11" x14ac:dyDescent="0.25">
      <c r="K132"/>
    </row>
    <row r="133" spans="11:11" x14ac:dyDescent="0.25">
      <c r="K133"/>
    </row>
    <row r="134" spans="11:11" x14ac:dyDescent="0.25">
      <c r="K134"/>
    </row>
    <row r="135" spans="11:11" x14ac:dyDescent="0.25">
      <c r="K135"/>
    </row>
    <row r="136" spans="11:11" x14ac:dyDescent="0.25">
      <c r="K136"/>
    </row>
    <row r="137" spans="11:11" x14ac:dyDescent="0.25">
      <c r="K137"/>
    </row>
    <row r="138" spans="11:11" x14ac:dyDescent="0.25">
      <c r="K138"/>
    </row>
    <row r="139" spans="11:11" x14ac:dyDescent="0.25">
      <c r="K139"/>
    </row>
    <row r="140" spans="11:11" x14ac:dyDescent="0.25">
      <c r="K140"/>
    </row>
    <row r="141" spans="11:11" x14ac:dyDescent="0.25">
      <c r="K141"/>
    </row>
    <row r="142" spans="11:11" x14ac:dyDescent="0.25">
      <c r="K142"/>
    </row>
    <row r="143" spans="11:11" x14ac:dyDescent="0.25">
      <c r="K143"/>
    </row>
  </sheetData>
  <conditionalFormatting sqref="G3:G119">
    <cfRule type="cellIs" dxfId="0" priority="2" stopIfTrue="1" operator="notEqual">
      <formula>$B3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Day 1 - FRIDAY</vt:lpstr>
      <vt:lpstr>Day 2 - SATURDAY</vt:lpstr>
      <vt:lpstr>Day 3 - 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</dc:creator>
  <cp:lastModifiedBy>FORNO, Kerri</cp:lastModifiedBy>
  <dcterms:created xsi:type="dcterms:W3CDTF">2023-01-06T23:42:27Z</dcterms:created>
  <dcterms:modified xsi:type="dcterms:W3CDTF">2023-01-06T23:49:51Z</dcterms:modified>
</cp:coreProperties>
</file>