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0 Ashes\"/>
    </mc:Choice>
  </mc:AlternateContent>
  <bookViews>
    <workbookView xWindow="0" yWindow="0" windowWidth="28800" windowHeight="12435" tabRatio="827" firstSheet="1" activeTab="3"/>
  </bookViews>
  <sheets>
    <sheet name="Team Listing" sheetId="1" state="hidden" r:id="rId1"/>
    <sheet name="Day1 Draw" sheetId="3" r:id="rId2"/>
    <sheet name="Day2 Draw" sheetId="5" r:id="rId3"/>
    <sheet name="Day3 Draw" sheetId="6" r:id="rId4"/>
    <sheet name="Day 1 Combinations" sheetId="8" state="hidden" r:id="rId5"/>
    <sheet name="Day 1&amp;2 Combinations" sheetId="9" state="hidden" r:id="rId6"/>
    <sheet name="Team Game Lookup" sheetId="13" state="hidden" r:id="rId7"/>
    <sheet name="Field List" sheetId="7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9 Team List" sheetId="17" state="hidden" r:id="rId12"/>
    <sheet name="2018 Results" sheetId="19" state="hidden" r:id="rId13"/>
  </sheets>
  <definedNames>
    <definedName name="_xlnm._FilterDatabase" localSheetId="11" hidden="1">'2019 Team List'!$A$1:$R$232</definedName>
    <definedName name="_xlnm._FilterDatabase" localSheetId="4" hidden="1">'Day 1 Combinations'!$A$1:$B$544</definedName>
    <definedName name="_xlnm._FilterDatabase" localSheetId="1" hidden="1">'Day1 Draw'!$A$3:$M$131</definedName>
    <definedName name="_xlnm._FilterDatabase" localSheetId="2" hidden="1">'Day2 Draw'!$A$3:$U$135</definedName>
    <definedName name="_xlnm._FilterDatabase" localSheetId="3" hidden="1">'Day3 Draw'!$A$3:$U$140</definedName>
    <definedName name="_xlnm._FilterDatabase" localSheetId="7" hidden="1">'Field List'!$A$1:$I$80</definedName>
    <definedName name="_xlnm._FilterDatabase" localSheetId="9" hidden="1">'Team Game Count'!$I$5:$I$145</definedName>
    <definedName name="_xlnm._FilterDatabase" localSheetId="6" hidden="1">'Team Game Lookup'!$A$1:$L$822</definedName>
    <definedName name="_xlnm._FilterDatabase" localSheetId="0" hidden="1">'Team Listing'!$A$1:$R$250</definedName>
    <definedName name="_xlnm.Print_Area" localSheetId="1">'Day1 Draw'!$X$3:$AC$90</definedName>
    <definedName name="_xlnm.Print_Area" localSheetId="2">'Day2 Draw'!$Z$3:$AE$96</definedName>
    <definedName name="_xlnm.Print_Area" localSheetId="3">'Day3 Draw'!$X$3:$AC$100</definedName>
    <definedName name="_xlnm.Print_Area" localSheetId="7">'Field List'!$A$1:$O$95</definedName>
    <definedName name="_xlnm.Print_Area" localSheetId="0">'Team Listing'!$A$1:$R$251</definedName>
    <definedName name="_xlnm.Print_Titles" localSheetId="1">'Day1 Draw'!$2:$3</definedName>
    <definedName name="_xlnm.Print_Titles" localSheetId="2">'Day2 Draw'!$2:$3</definedName>
    <definedName name="_xlnm.Print_Titles" localSheetId="3">'Day3 Draw'!$2:$3</definedName>
    <definedName name="_xlnm.Print_Titles" localSheetId="0">'Team Listing'!$1:$1</definedName>
  </definedNames>
  <calcPr calcId="191029"/>
  <pivotCaches>
    <pivotCache cacheId="0" r:id="rId14"/>
    <pivotCache cacheId="1" r:id="rId15"/>
    <pivotCache cacheId="2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6" l="1"/>
  <c r="I5" i="6"/>
  <c r="I6" i="6"/>
  <c r="I7" i="6"/>
  <c r="I11" i="6"/>
  <c r="D4" i="6"/>
  <c r="D5" i="6"/>
  <c r="D6" i="6"/>
  <c r="D7" i="6"/>
  <c r="F9" i="5"/>
  <c r="F10" i="5"/>
  <c r="D8" i="3"/>
  <c r="A6" i="15" l="1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G6" i="15"/>
  <c r="J6" i="15"/>
  <c r="O6" i="15"/>
  <c r="R6" i="15"/>
  <c r="V6" i="15"/>
  <c r="W6" i="15"/>
  <c r="X6" i="15"/>
  <c r="Z6" i="15"/>
  <c r="AB6" i="15"/>
  <c r="G7" i="15"/>
  <c r="J7" i="15"/>
  <c r="O7" i="15"/>
  <c r="R7" i="15"/>
  <c r="V7" i="15"/>
  <c r="W7" i="15"/>
  <c r="X7" i="15"/>
  <c r="Z7" i="15"/>
  <c r="AB7" i="15"/>
  <c r="G8" i="15"/>
  <c r="J8" i="15"/>
  <c r="O8" i="15"/>
  <c r="R8" i="15"/>
  <c r="V8" i="15"/>
  <c r="W8" i="15"/>
  <c r="X8" i="15"/>
  <c r="Z8" i="15"/>
  <c r="AB8" i="15"/>
  <c r="G9" i="15"/>
  <c r="J9" i="15"/>
  <c r="O9" i="15"/>
  <c r="R9" i="15"/>
  <c r="V9" i="15"/>
  <c r="W9" i="15"/>
  <c r="X9" i="15"/>
  <c r="Z9" i="15"/>
  <c r="AB9" i="15"/>
  <c r="G10" i="15"/>
  <c r="J10" i="15"/>
  <c r="O10" i="15"/>
  <c r="R10" i="15"/>
  <c r="S10" i="15"/>
  <c r="V10" i="15"/>
  <c r="W10" i="15"/>
  <c r="X10" i="15"/>
  <c r="Z10" i="15"/>
  <c r="AB10" i="15"/>
  <c r="G11" i="15"/>
  <c r="J11" i="15"/>
  <c r="O11" i="15"/>
  <c r="R11" i="15"/>
  <c r="S11" i="15"/>
  <c r="V11" i="15"/>
  <c r="W11" i="15"/>
  <c r="X11" i="15"/>
  <c r="Z11" i="15"/>
  <c r="AB11" i="15"/>
  <c r="G12" i="15"/>
  <c r="J12" i="15"/>
  <c r="O12" i="15"/>
  <c r="R12" i="15"/>
  <c r="V12" i="15"/>
  <c r="W12" i="15"/>
  <c r="X12" i="15"/>
  <c r="Z12" i="15"/>
  <c r="AB12" i="15"/>
  <c r="G13" i="15"/>
  <c r="J13" i="15"/>
  <c r="O13" i="15"/>
  <c r="R13" i="15"/>
  <c r="W13" i="15"/>
  <c r="Z13" i="15"/>
  <c r="G14" i="15"/>
  <c r="J14" i="15"/>
  <c r="O14" i="15"/>
  <c r="R14" i="15"/>
  <c r="W14" i="15"/>
  <c r="Z14" i="15"/>
  <c r="G15" i="15"/>
  <c r="J15" i="15"/>
  <c r="O15" i="15"/>
  <c r="R15" i="15"/>
  <c r="W15" i="15"/>
  <c r="Z15" i="15"/>
  <c r="G16" i="15"/>
  <c r="J16" i="15"/>
  <c r="O16" i="15"/>
  <c r="R16" i="15"/>
  <c r="W16" i="15"/>
  <c r="Z16" i="15"/>
  <c r="G17" i="15"/>
  <c r="J17" i="15"/>
  <c r="O17" i="15"/>
  <c r="R17" i="15"/>
  <c r="W17" i="15"/>
  <c r="Z17" i="15"/>
  <c r="G18" i="15"/>
  <c r="J18" i="15"/>
  <c r="O18" i="15"/>
  <c r="R18" i="15"/>
  <c r="W18" i="15"/>
  <c r="Z18" i="15"/>
  <c r="G19" i="15"/>
  <c r="J19" i="15"/>
  <c r="O19" i="15"/>
  <c r="R19" i="15"/>
  <c r="W19" i="15"/>
  <c r="Z19" i="15"/>
  <c r="G20" i="15"/>
  <c r="J20" i="15"/>
  <c r="O20" i="15"/>
  <c r="R20" i="15"/>
  <c r="W20" i="15"/>
  <c r="Z20" i="15"/>
  <c r="G21" i="15"/>
  <c r="J21" i="15"/>
  <c r="O21" i="15"/>
  <c r="R21" i="15"/>
  <c r="W21" i="15"/>
  <c r="Z21" i="15"/>
  <c r="G22" i="15"/>
  <c r="J22" i="15"/>
  <c r="O22" i="15"/>
  <c r="R22" i="15"/>
  <c r="W22" i="15"/>
  <c r="Z22" i="15"/>
  <c r="G23" i="15"/>
  <c r="J23" i="15"/>
  <c r="O23" i="15"/>
  <c r="R23" i="15"/>
  <c r="W23" i="15"/>
  <c r="Z23" i="15"/>
  <c r="G24" i="15"/>
  <c r="J24" i="15"/>
  <c r="O24" i="15"/>
  <c r="R24" i="15"/>
  <c r="W24" i="15"/>
  <c r="Z24" i="15"/>
  <c r="G25" i="15"/>
  <c r="J25" i="15"/>
  <c r="O25" i="15"/>
  <c r="R25" i="15"/>
  <c r="W25" i="15"/>
  <c r="Z25" i="15"/>
  <c r="G26" i="15"/>
  <c r="J26" i="15"/>
  <c r="O26" i="15"/>
  <c r="R26" i="15"/>
  <c r="W26" i="15"/>
  <c r="Z26" i="15"/>
  <c r="G27" i="15"/>
  <c r="J27" i="15"/>
  <c r="O27" i="15"/>
  <c r="R27" i="15"/>
  <c r="W27" i="15"/>
  <c r="Z27" i="15"/>
  <c r="G28" i="15"/>
  <c r="J28" i="15"/>
  <c r="O28" i="15"/>
  <c r="R28" i="15"/>
  <c r="W28" i="15"/>
  <c r="Z28" i="15"/>
  <c r="G29" i="15"/>
  <c r="J29" i="15"/>
  <c r="O29" i="15"/>
  <c r="R29" i="15"/>
  <c r="W29" i="15"/>
  <c r="Z29" i="15"/>
  <c r="G30" i="15"/>
  <c r="J30" i="15"/>
  <c r="O30" i="15"/>
  <c r="R30" i="15"/>
  <c r="W30" i="15"/>
  <c r="Z30" i="15"/>
  <c r="G31" i="15"/>
  <c r="J31" i="15"/>
  <c r="O31" i="15"/>
  <c r="R31" i="15"/>
  <c r="W31" i="15"/>
  <c r="Z31" i="15"/>
  <c r="G32" i="15"/>
  <c r="J32" i="15"/>
  <c r="O32" i="15"/>
  <c r="R32" i="15"/>
  <c r="W32" i="15"/>
  <c r="Z32" i="15"/>
  <c r="G33" i="15"/>
  <c r="J33" i="15"/>
  <c r="O33" i="15"/>
  <c r="R33" i="15"/>
  <c r="W33" i="15"/>
  <c r="Z33" i="15"/>
  <c r="G34" i="15"/>
  <c r="J34" i="15"/>
  <c r="O34" i="15"/>
  <c r="R34" i="15"/>
  <c r="W34" i="15"/>
  <c r="Z34" i="15"/>
  <c r="G35" i="15"/>
  <c r="J35" i="15"/>
  <c r="O35" i="15"/>
  <c r="R35" i="15"/>
  <c r="W35" i="15"/>
  <c r="Z35" i="15"/>
  <c r="G36" i="15"/>
  <c r="J36" i="15"/>
  <c r="O36" i="15"/>
  <c r="R36" i="15"/>
  <c r="W36" i="15"/>
  <c r="Z36" i="15"/>
  <c r="G37" i="15"/>
  <c r="J37" i="15"/>
  <c r="O37" i="15"/>
  <c r="R37" i="15"/>
  <c r="W37" i="15"/>
  <c r="Z37" i="15"/>
  <c r="G38" i="15"/>
  <c r="J38" i="15"/>
  <c r="O38" i="15"/>
  <c r="R38" i="15"/>
  <c r="W38" i="15"/>
  <c r="Z38" i="15"/>
  <c r="G39" i="15"/>
  <c r="J39" i="15"/>
  <c r="O39" i="15"/>
  <c r="R39" i="15"/>
  <c r="W39" i="15"/>
  <c r="Z39" i="15"/>
  <c r="G40" i="15"/>
  <c r="J40" i="15"/>
  <c r="O40" i="15"/>
  <c r="R40" i="15"/>
  <c r="W40" i="15"/>
  <c r="Z40" i="15"/>
  <c r="G41" i="15"/>
  <c r="J41" i="15"/>
  <c r="O41" i="15"/>
  <c r="R41" i="15"/>
  <c r="W41" i="15"/>
  <c r="Z41" i="15"/>
  <c r="G42" i="15"/>
  <c r="J42" i="15"/>
  <c r="O42" i="15"/>
  <c r="R42" i="15"/>
  <c r="W42" i="15"/>
  <c r="Z42" i="15"/>
  <c r="G43" i="15"/>
  <c r="J43" i="15"/>
  <c r="O43" i="15"/>
  <c r="R43" i="15"/>
  <c r="W43" i="15"/>
  <c r="Z43" i="15"/>
  <c r="G44" i="15"/>
  <c r="J44" i="15"/>
  <c r="O44" i="15"/>
  <c r="R44" i="15"/>
  <c r="W44" i="15"/>
  <c r="Z44" i="15"/>
  <c r="G45" i="15"/>
  <c r="J45" i="15"/>
  <c r="O45" i="15"/>
  <c r="R45" i="15"/>
  <c r="W45" i="15"/>
  <c r="Z45" i="15"/>
  <c r="G46" i="15"/>
  <c r="J46" i="15"/>
  <c r="O46" i="15"/>
  <c r="R46" i="15"/>
  <c r="W46" i="15"/>
  <c r="Z46" i="15"/>
  <c r="G47" i="15"/>
  <c r="J47" i="15"/>
  <c r="O47" i="15"/>
  <c r="R47" i="15"/>
  <c r="W47" i="15"/>
  <c r="Z47" i="15"/>
  <c r="G48" i="15"/>
  <c r="J48" i="15"/>
  <c r="O48" i="15"/>
  <c r="R48" i="15"/>
  <c r="W48" i="15"/>
  <c r="Z48" i="15"/>
  <c r="G49" i="15"/>
  <c r="J49" i="15"/>
  <c r="O49" i="15"/>
  <c r="R49" i="15"/>
  <c r="W49" i="15"/>
  <c r="Z49" i="15"/>
  <c r="G50" i="15"/>
  <c r="J50" i="15"/>
  <c r="O50" i="15"/>
  <c r="R50" i="15"/>
  <c r="W50" i="15"/>
  <c r="Z50" i="15"/>
  <c r="G51" i="15"/>
  <c r="J51" i="15"/>
  <c r="O51" i="15"/>
  <c r="R51" i="15"/>
  <c r="W51" i="15"/>
  <c r="Z51" i="15"/>
  <c r="G52" i="15"/>
  <c r="J52" i="15"/>
  <c r="O52" i="15"/>
  <c r="R52" i="15"/>
  <c r="W52" i="15"/>
  <c r="Z52" i="15"/>
  <c r="G53" i="15"/>
  <c r="J53" i="15"/>
  <c r="O53" i="15"/>
  <c r="R53" i="15"/>
  <c r="W53" i="15"/>
  <c r="Z53" i="15"/>
  <c r="G54" i="15"/>
  <c r="J54" i="15"/>
  <c r="O54" i="15"/>
  <c r="R54" i="15"/>
  <c r="W54" i="15"/>
  <c r="Z54" i="15"/>
  <c r="G55" i="15"/>
  <c r="J55" i="15"/>
  <c r="O55" i="15"/>
  <c r="R55" i="15"/>
  <c r="W55" i="15"/>
  <c r="Z55" i="15"/>
  <c r="G56" i="15"/>
  <c r="J56" i="15"/>
  <c r="O56" i="15"/>
  <c r="R56" i="15"/>
  <c r="W56" i="15"/>
  <c r="Z56" i="15"/>
  <c r="G57" i="15"/>
  <c r="J57" i="15"/>
  <c r="O57" i="15"/>
  <c r="R57" i="15"/>
  <c r="W57" i="15"/>
  <c r="Z57" i="15"/>
  <c r="G58" i="15"/>
  <c r="J58" i="15"/>
  <c r="O58" i="15"/>
  <c r="R58" i="15"/>
  <c r="W58" i="15"/>
  <c r="Z58" i="15"/>
  <c r="G59" i="15"/>
  <c r="J59" i="15"/>
  <c r="O59" i="15"/>
  <c r="R59" i="15"/>
  <c r="W59" i="15"/>
  <c r="Z59" i="15"/>
  <c r="G60" i="15"/>
  <c r="J60" i="15"/>
  <c r="O60" i="15"/>
  <c r="R60" i="15"/>
  <c r="W60" i="15"/>
  <c r="Z60" i="15"/>
  <c r="G61" i="15"/>
  <c r="J61" i="15"/>
  <c r="O61" i="15"/>
  <c r="R61" i="15"/>
  <c r="W61" i="15"/>
  <c r="Z61" i="15"/>
  <c r="G62" i="15"/>
  <c r="J62" i="15"/>
  <c r="O62" i="15"/>
  <c r="R62" i="15"/>
  <c r="W62" i="15"/>
  <c r="Z62" i="15"/>
  <c r="G63" i="15"/>
  <c r="J63" i="15"/>
  <c r="O63" i="15"/>
  <c r="R63" i="15"/>
  <c r="W63" i="15"/>
  <c r="Z63" i="15"/>
  <c r="G64" i="15"/>
  <c r="J64" i="15"/>
  <c r="O64" i="15"/>
  <c r="R64" i="15"/>
  <c r="W64" i="15"/>
  <c r="Z64" i="15"/>
  <c r="G65" i="15"/>
  <c r="J65" i="15"/>
  <c r="O65" i="15"/>
  <c r="R65" i="15"/>
  <c r="W65" i="15"/>
  <c r="Z65" i="15"/>
  <c r="G66" i="15"/>
  <c r="J66" i="15"/>
  <c r="O66" i="15"/>
  <c r="R66" i="15"/>
  <c r="W66" i="15"/>
  <c r="Z66" i="15"/>
  <c r="G67" i="15"/>
  <c r="J67" i="15"/>
  <c r="O67" i="15"/>
  <c r="R67" i="15"/>
  <c r="W67" i="15"/>
  <c r="Z67" i="15"/>
  <c r="G68" i="15"/>
  <c r="J68" i="15"/>
  <c r="O68" i="15"/>
  <c r="R68" i="15"/>
  <c r="W68" i="15"/>
  <c r="Z68" i="15"/>
  <c r="G69" i="15"/>
  <c r="J69" i="15"/>
  <c r="O69" i="15"/>
  <c r="R69" i="15"/>
  <c r="W69" i="15"/>
  <c r="Z69" i="15"/>
  <c r="G70" i="15"/>
  <c r="J70" i="15"/>
  <c r="O70" i="15"/>
  <c r="R70" i="15"/>
  <c r="W70" i="15"/>
  <c r="Z70" i="15"/>
  <c r="G71" i="15"/>
  <c r="J71" i="15"/>
  <c r="O71" i="15"/>
  <c r="R71" i="15"/>
  <c r="W71" i="15"/>
  <c r="Z71" i="15"/>
  <c r="G72" i="15"/>
  <c r="J72" i="15"/>
  <c r="O72" i="15"/>
  <c r="R72" i="15"/>
  <c r="W72" i="15"/>
  <c r="Z72" i="15"/>
  <c r="G73" i="15"/>
  <c r="J73" i="15"/>
  <c r="O73" i="15"/>
  <c r="R73" i="15"/>
  <c r="W73" i="15"/>
  <c r="Z73" i="15"/>
  <c r="G74" i="15"/>
  <c r="J74" i="15"/>
  <c r="O74" i="15"/>
  <c r="R74" i="15"/>
  <c r="W74" i="15"/>
  <c r="Z74" i="15"/>
  <c r="G75" i="15"/>
  <c r="J75" i="15"/>
  <c r="O75" i="15"/>
  <c r="R75" i="15"/>
  <c r="W75" i="15"/>
  <c r="Z75" i="15"/>
  <c r="G76" i="15"/>
  <c r="J76" i="15"/>
  <c r="O76" i="15"/>
  <c r="R76" i="15"/>
  <c r="W76" i="15"/>
  <c r="Z76" i="15"/>
  <c r="G77" i="15"/>
  <c r="J77" i="15"/>
  <c r="O77" i="15"/>
  <c r="R77" i="15"/>
  <c r="W77" i="15"/>
  <c r="Z77" i="15"/>
  <c r="G78" i="15"/>
  <c r="J78" i="15"/>
  <c r="O78" i="15"/>
  <c r="R78" i="15"/>
  <c r="W78" i="15"/>
  <c r="Z78" i="15"/>
  <c r="G79" i="15"/>
  <c r="J79" i="15"/>
  <c r="O79" i="15"/>
  <c r="R79" i="15"/>
  <c r="W79" i="15"/>
  <c r="Z79" i="15"/>
  <c r="G80" i="15"/>
  <c r="J80" i="15"/>
  <c r="O80" i="15"/>
  <c r="R80" i="15"/>
  <c r="W80" i="15"/>
  <c r="Z80" i="15"/>
  <c r="G81" i="15"/>
  <c r="J81" i="15"/>
  <c r="O81" i="15"/>
  <c r="R81" i="15"/>
  <c r="W81" i="15"/>
  <c r="Z81" i="15"/>
  <c r="G82" i="15"/>
  <c r="J82" i="15"/>
  <c r="O82" i="15"/>
  <c r="R82" i="15"/>
  <c r="W82" i="15"/>
  <c r="Z82" i="15"/>
  <c r="G83" i="15"/>
  <c r="J83" i="15"/>
  <c r="O83" i="15"/>
  <c r="R83" i="15"/>
  <c r="W83" i="15"/>
  <c r="Z83" i="15"/>
  <c r="G84" i="15"/>
  <c r="J84" i="15"/>
  <c r="O84" i="15"/>
  <c r="R84" i="15"/>
  <c r="W84" i="15"/>
  <c r="Z84" i="15"/>
  <c r="G85" i="15"/>
  <c r="J85" i="15"/>
  <c r="O85" i="15"/>
  <c r="R85" i="15"/>
  <c r="W85" i="15"/>
  <c r="Z85" i="15"/>
  <c r="G86" i="15"/>
  <c r="J86" i="15"/>
  <c r="O86" i="15"/>
  <c r="R86" i="15"/>
  <c r="W86" i="15"/>
  <c r="Z86" i="15"/>
  <c r="G87" i="15"/>
  <c r="J87" i="15"/>
  <c r="O87" i="15"/>
  <c r="R87" i="15"/>
  <c r="W87" i="15"/>
  <c r="Z87" i="15"/>
  <c r="G88" i="15"/>
  <c r="J88" i="15"/>
  <c r="O88" i="15"/>
  <c r="R88" i="15"/>
  <c r="W88" i="15"/>
  <c r="Z88" i="15"/>
  <c r="G89" i="15"/>
  <c r="J89" i="15"/>
  <c r="O89" i="15"/>
  <c r="R89" i="15"/>
  <c r="W89" i="15"/>
  <c r="Z89" i="15"/>
  <c r="G90" i="15"/>
  <c r="J90" i="15"/>
  <c r="O90" i="15"/>
  <c r="R90" i="15"/>
  <c r="W90" i="15"/>
  <c r="Z90" i="15"/>
  <c r="G91" i="15"/>
  <c r="J91" i="15"/>
  <c r="O91" i="15"/>
  <c r="R91" i="15"/>
  <c r="W91" i="15"/>
  <c r="Z91" i="15"/>
  <c r="G92" i="15"/>
  <c r="J92" i="15"/>
  <c r="O92" i="15"/>
  <c r="R92" i="15"/>
  <c r="W92" i="15"/>
  <c r="Z92" i="15"/>
  <c r="G93" i="15"/>
  <c r="J93" i="15"/>
  <c r="O93" i="15"/>
  <c r="R93" i="15"/>
  <c r="W93" i="15"/>
  <c r="Z93" i="15"/>
  <c r="G94" i="15"/>
  <c r="J94" i="15"/>
  <c r="O94" i="15"/>
  <c r="R94" i="15"/>
  <c r="W94" i="15"/>
  <c r="Z94" i="15"/>
  <c r="G95" i="15"/>
  <c r="J95" i="15"/>
  <c r="O95" i="15"/>
  <c r="R95" i="15"/>
  <c r="W95" i="15"/>
  <c r="Z95" i="15"/>
  <c r="G96" i="15"/>
  <c r="J96" i="15"/>
  <c r="O96" i="15"/>
  <c r="R96" i="15"/>
  <c r="W96" i="15"/>
  <c r="Z96" i="15"/>
  <c r="G97" i="15"/>
  <c r="J97" i="15"/>
  <c r="O97" i="15"/>
  <c r="R97" i="15"/>
  <c r="W97" i="15"/>
  <c r="Z97" i="15"/>
  <c r="G98" i="15"/>
  <c r="J98" i="15"/>
  <c r="O98" i="15"/>
  <c r="R98" i="15"/>
  <c r="W98" i="15"/>
  <c r="Z98" i="15"/>
  <c r="G99" i="15"/>
  <c r="J99" i="15"/>
  <c r="O99" i="15"/>
  <c r="R99" i="15"/>
  <c r="W99" i="15"/>
  <c r="Z99" i="15"/>
  <c r="G100" i="15"/>
  <c r="J100" i="15"/>
  <c r="O100" i="15"/>
  <c r="R100" i="15"/>
  <c r="W100" i="15"/>
  <c r="Z100" i="15"/>
  <c r="G101" i="15"/>
  <c r="J101" i="15"/>
  <c r="O101" i="15"/>
  <c r="R101" i="15"/>
  <c r="W101" i="15"/>
  <c r="Z101" i="15"/>
  <c r="G102" i="15"/>
  <c r="J102" i="15"/>
  <c r="O102" i="15"/>
  <c r="R102" i="15"/>
  <c r="W102" i="15"/>
  <c r="Z102" i="15"/>
  <c r="G103" i="15"/>
  <c r="J103" i="15"/>
  <c r="O103" i="15"/>
  <c r="R103" i="15"/>
  <c r="W103" i="15"/>
  <c r="Z103" i="15"/>
  <c r="G104" i="15"/>
  <c r="J104" i="15"/>
  <c r="O104" i="15"/>
  <c r="R104" i="15"/>
  <c r="W104" i="15"/>
  <c r="Z104" i="15"/>
  <c r="G105" i="15"/>
  <c r="J105" i="15"/>
  <c r="O105" i="15"/>
  <c r="R105" i="15"/>
  <c r="W105" i="15"/>
  <c r="Z105" i="15"/>
  <c r="G106" i="15"/>
  <c r="J106" i="15"/>
  <c r="O106" i="15"/>
  <c r="R106" i="15"/>
  <c r="W106" i="15"/>
  <c r="Z106" i="15"/>
  <c r="G107" i="15"/>
  <c r="J107" i="15"/>
  <c r="O107" i="15"/>
  <c r="R107" i="15"/>
  <c r="W107" i="15"/>
  <c r="Z107" i="15"/>
  <c r="G108" i="15"/>
  <c r="J108" i="15"/>
  <c r="O108" i="15"/>
  <c r="R108" i="15"/>
  <c r="W108" i="15"/>
  <c r="Z108" i="15"/>
  <c r="G109" i="15"/>
  <c r="J109" i="15"/>
  <c r="O109" i="15"/>
  <c r="R109" i="15"/>
  <c r="W109" i="15"/>
  <c r="Z109" i="15"/>
  <c r="G110" i="15"/>
  <c r="J110" i="15"/>
  <c r="O110" i="15"/>
  <c r="R110" i="15"/>
  <c r="W110" i="15"/>
  <c r="Z110" i="15"/>
  <c r="G111" i="15"/>
  <c r="J111" i="15"/>
  <c r="O111" i="15"/>
  <c r="R111" i="15"/>
  <c r="W111" i="15"/>
  <c r="Z111" i="15"/>
  <c r="G112" i="15"/>
  <c r="J112" i="15"/>
  <c r="O112" i="15"/>
  <c r="R112" i="15"/>
  <c r="W112" i="15"/>
  <c r="Z112" i="15"/>
  <c r="G113" i="15"/>
  <c r="J113" i="15"/>
  <c r="O113" i="15"/>
  <c r="R113" i="15"/>
  <c r="W113" i="15"/>
  <c r="Z113" i="15"/>
  <c r="G114" i="15"/>
  <c r="J114" i="15"/>
  <c r="O114" i="15"/>
  <c r="R114" i="15"/>
  <c r="W114" i="15"/>
  <c r="Z114" i="15"/>
  <c r="G115" i="15"/>
  <c r="J115" i="15"/>
  <c r="O115" i="15"/>
  <c r="R115" i="15"/>
  <c r="S115" i="15"/>
  <c r="W115" i="15"/>
  <c r="Z115" i="15"/>
  <c r="G116" i="15"/>
  <c r="J116" i="15"/>
  <c r="O116" i="15"/>
  <c r="R116" i="15"/>
  <c r="W116" i="15"/>
  <c r="Z116" i="15"/>
  <c r="G117" i="15"/>
  <c r="J117" i="15"/>
  <c r="O117" i="15"/>
  <c r="R117" i="15"/>
  <c r="W117" i="15"/>
  <c r="Z117" i="15"/>
  <c r="G118" i="15"/>
  <c r="J118" i="15"/>
  <c r="O118" i="15"/>
  <c r="R118" i="15"/>
  <c r="W118" i="15"/>
  <c r="Z118" i="15"/>
  <c r="AA118" i="15"/>
  <c r="G119" i="15"/>
  <c r="J119" i="15"/>
  <c r="K119" i="15"/>
  <c r="O119" i="15"/>
  <c r="R119" i="15"/>
  <c r="W119" i="15"/>
  <c r="Z119" i="15"/>
  <c r="G120" i="15"/>
  <c r="J120" i="15"/>
  <c r="O120" i="15"/>
  <c r="R120" i="15"/>
  <c r="W120" i="15"/>
  <c r="Z120" i="15"/>
  <c r="G121" i="15"/>
  <c r="J121" i="15"/>
  <c r="O121" i="15"/>
  <c r="R121" i="15"/>
  <c r="W121" i="15"/>
  <c r="Z121" i="15"/>
  <c r="G122" i="15"/>
  <c r="J122" i="15"/>
  <c r="O122" i="15"/>
  <c r="R122" i="15"/>
  <c r="W122" i="15"/>
  <c r="Z122" i="15"/>
  <c r="G123" i="15"/>
  <c r="J123" i="15"/>
  <c r="O123" i="15"/>
  <c r="R123" i="15"/>
  <c r="W123" i="15"/>
  <c r="Z123" i="15"/>
  <c r="G124" i="15"/>
  <c r="J124" i="15"/>
  <c r="O124" i="15"/>
  <c r="R124" i="15"/>
  <c r="W124" i="15"/>
  <c r="Z124" i="15"/>
  <c r="G125" i="15"/>
  <c r="J125" i="15"/>
  <c r="O125" i="15"/>
  <c r="R125" i="15"/>
  <c r="W125" i="15"/>
  <c r="Z125" i="15"/>
  <c r="G126" i="15"/>
  <c r="J126" i="15"/>
  <c r="O126" i="15"/>
  <c r="R126" i="15"/>
  <c r="W126" i="15"/>
  <c r="Z126" i="15"/>
  <c r="G127" i="15"/>
  <c r="J127" i="15"/>
  <c r="O127" i="15"/>
  <c r="R127" i="15"/>
  <c r="W127" i="15"/>
  <c r="Z127" i="15"/>
  <c r="G128" i="15"/>
  <c r="J128" i="15"/>
  <c r="O128" i="15"/>
  <c r="R128" i="15"/>
  <c r="W128" i="15"/>
  <c r="Z128" i="15"/>
  <c r="G129" i="15"/>
  <c r="J129" i="15"/>
  <c r="O129" i="15"/>
  <c r="R129" i="15"/>
  <c r="W129" i="15"/>
  <c r="Z129" i="15"/>
  <c r="G130" i="15"/>
  <c r="J130" i="15"/>
  <c r="O130" i="15"/>
  <c r="R130" i="15"/>
  <c r="W130" i="15"/>
  <c r="Z130" i="15"/>
  <c r="G131" i="15"/>
  <c r="J131" i="15"/>
  <c r="O131" i="15"/>
  <c r="R131" i="15"/>
  <c r="W131" i="15"/>
  <c r="Z131" i="15"/>
  <c r="G132" i="15"/>
  <c r="J132" i="15"/>
  <c r="O132" i="15"/>
  <c r="R132" i="15"/>
  <c r="W132" i="15"/>
  <c r="Z132" i="15"/>
  <c r="AA132" i="15"/>
  <c r="G91" i="5"/>
  <c r="C358" i="13" s="1"/>
  <c r="C492" i="13" s="1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G772" i="13"/>
  <c r="A773" i="13"/>
  <c r="A774" i="13"/>
  <c r="A775" i="13"/>
  <c r="A776" i="13"/>
  <c r="A777" i="13"/>
  <c r="A778" i="13"/>
  <c r="A779" i="13"/>
  <c r="J779" i="13"/>
  <c r="A780" i="13"/>
  <c r="A781" i="13"/>
  <c r="A782" i="13"/>
  <c r="A783" i="13"/>
  <c r="A784" i="13"/>
  <c r="A785" i="13"/>
  <c r="A786" i="13"/>
  <c r="A787" i="13"/>
  <c r="D787" i="13"/>
  <c r="A788" i="13"/>
  <c r="A789" i="13"/>
  <c r="A790" i="13"/>
  <c r="A791" i="13"/>
  <c r="A792" i="13"/>
  <c r="A793" i="13"/>
  <c r="J793" i="13"/>
  <c r="A794" i="13"/>
  <c r="G794" i="13"/>
  <c r="A795" i="13"/>
  <c r="A796" i="13"/>
  <c r="A797" i="13"/>
  <c r="A798" i="13"/>
  <c r="A799" i="13"/>
  <c r="A800" i="13"/>
  <c r="A801" i="13"/>
  <c r="A802" i="13"/>
  <c r="A803" i="13"/>
  <c r="A804" i="13"/>
  <c r="A805" i="13"/>
  <c r="D805" i="13"/>
  <c r="A806" i="13"/>
  <c r="A807" i="13"/>
  <c r="A808" i="13"/>
  <c r="A809" i="13"/>
  <c r="A810" i="13"/>
  <c r="A811" i="13"/>
  <c r="A812" i="13"/>
  <c r="G812" i="13"/>
  <c r="A813" i="13"/>
  <c r="A814" i="13"/>
  <c r="A815" i="13"/>
  <c r="G815" i="13"/>
  <c r="A816" i="13"/>
  <c r="A817" i="13"/>
  <c r="A818" i="13"/>
  <c r="A819" i="13"/>
  <c r="A820" i="13"/>
  <c r="A821" i="13"/>
  <c r="A822" i="13"/>
  <c r="A689" i="13"/>
  <c r="C549" i="13"/>
  <c r="C690" i="13" s="1"/>
  <c r="D549" i="13"/>
  <c r="G690" i="13" s="1"/>
  <c r="E549" i="13"/>
  <c r="H690" i="13" s="1"/>
  <c r="G549" i="13"/>
  <c r="D690" i="13" s="1"/>
  <c r="H549" i="13"/>
  <c r="E690" i="13" s="1"/>
  <c r="I549" i="13"/>
  <c r="I690" i="13" s="1"/>
  <c r="J549" i="13"/>
  <c r="J690" i="13" s="1"/>
  <c r="C550" i="13"/>
  <c r="C691" i="13" s="1"/>
  <c r="D550" i="13"/>
  <c r="G691" i="13" s="1"/>
  <c r="E550" i="13"/>
  <c r="H691" i="13" s="1"/>
  <c r="G550" i="13"/>
  <c r="D691" i="13" s="1"/>
  <c r="H550" i="13"/>
  <c r="E691" i="13" s="1"/>
  <c r="I550" i="13"/>
  <c r="I691" i="13" s="1"/>
  <c r="J550" i="13"/>
  <c r="J691" i="13" s="1"/>
  <c r="C551" i="13"/>
  <c r="C692" i="13" s="1"/>
  <c r="D551" i="13"/>
  <c r="G692" i="13" s="1"/>
  <c r="E551" i="13"/>
  <c r="H692" i="13" s="1"/>
  <c r="G551" i="13"/>
  <c r="D692" i="13" s="1"/>
  <c r="H551" i="13"/>
  <c r="E692" i="13" s="1"/>
  <c r="I551" i="13"/>
  <c r="I692" i="13" s="1"/>
  <c r="J551" i="13"/>
  <c r="J692" i="13" s="1"/>
  <c r="C552" i="13"/>
  <c r="C693" i="13" s="1"/>
  <c r="D552" i="13"/>
  <c r="G693" i="13" s="1"/>
  <c r="E552" i="13"/>
  <c r="H693" i="13" s="1"/>
  <c r="G552" i="13"/>
  <c r="D693" i="13" s="1"/>
  <c r="H552" i="13"/>
  <c r="E693" i="13" s="1"/>
  <c r="I552" i="13"/>
  <c r="I693" i="13" s="1"/>
  <c r="J552" i="13"/>
  <c r="J693" i="13" s="1"/>
  <c r="C553" i="13"/>
  <c r="C694" i="13" s="1"/>
  <c r="D553" i="13"/>
  <c r="G694" i="13" s="1"/>
  <c r="E553" i="13"/>
  <c r="H694" i="13" s="1"/>
  <c r="G553" i="13"/>
  <c r="D694" i="13" s="1"/>
  <c r="H553" i="13"/>
  <c r="E694" i="13" s="1"/>
  <c r="I553" i="13"/>
  <c r="I694" i="13" s="1"/>
  <c r="J553" i="13"/>
  <c r="J694" i="13" s="1"/>
  <c r="C554" i="13"/>
  <c r="C695" i="13" s="1"/>
  <c r="D554" i="13"/>
  <c r="G695" i="13" s="1"/>
  <c r="E554" i="13"/>
  <c r="H695" i="13" s="1"/>
  <c r="G554" i="13"/>
  <c r="D695" i="13" s="1"/>
  <c r="H554" i="13"/>
  <c r="E695" i="13" s="1"/>
  <c r="I554" i="13"/>
  <c r="I695" i="13" s="1"/>
  <c r="J554" i="13"/>
  <c r="J695" i="13" s="1"/>
  <c r="C555" i="13"/>
  <c r="C696" i="13" s="1"/>
  <c r="D555" i="13"/>
  <c r="G696" i="13" s="1"/>
  <c r="E555" i="13"/>
  <c r="H696" i="13" s="1"/>
  <c r="G555" i="13"/>
  <c r="D696" i="13" s="1"/>
  <c r="H555" i="13"/>
  <c r="E696" i="13" s="1"/>
  <c r="I555" i="13"/>
  <c r="I696" i="13" s="1"/>
  <c r="J555" i="13"/>
  <c r="J696" i="13" s="1"/>
  <c r="D556" i="13"/>
  <c r="G697" i="13" s="1"/>
  <c r="G556" i="13"/>
  <c r="D697" i="13" s="1"/>
  <c r="I556" i="13"/>
  <c r="I697" i="13" s="1"/>
  <c r="J556" i="13"/>
  <c r="J697" i="13" s="1"/>
  <c r="D557" i="13"/>
  <c r="G698" i="13" s="1"/>
  <c r="G557" i="13"/>
  <c r="D698" i="13" s="1"/>
  <c r="I557" i="13"/>
  <c r="I698" i="13" s="1"/>
  <c r="J557" i="13"/>
  <c r="J698" i="13" s="1"/>
  <c r="D558" i="13"/>
  <c r="G699" i="13" s="1"/>
  <c r="G558" i="13"/>
  <c r="D699" i="13" s="1"/>
  <c r="I558" i="13"/>
  <c r="I699" i="13" s="1"/>
  <c r="J558" i="13"/>
  <c r="J699" i="13" s="1"/>
  <c r="D559" i="13"/>
  <c r="G700" i="13" s="1"/>
  <c r="G559" i="13"/>
  <c r="D700" i="13" s="1"/>
  <c r="I559" i="13"/>
  <c r="I700" i="13" s="1"/>
  <c r="J559" i="13"/>
  <c r="J700" i="13" s="1"/>
  <c r="D560" i="13"/>
  <c r="G701" i="13" s="1"/>
  <c r="G560" i="13"/>
  <c r="D701" i="13" s="1"/>
  <c r="I560" i="13"/>
  <c r="I701" i="13" s="1"/>
  <c r="J560" i="13"/>
  <c r="J701" i="13" s="1"/>
  <c r="D561" i="13"/>
  <c r="G702" i="13" s="1"/>
  <c r="G561" i="13"/>
  <c r="D702" i="13" s="1"/>
  <c r="I561" i="13"/>
  <c r="I702" i="13" s="1"/>
  <c r="J561" i="13"/>
  <c r="J702" i="13" s="1"/>
  <c r="D562" i="13"/>
  <c r="G703" i="13" s="1"/>
  <c r="G562" i="13"/>
  <c r="D703" i="13" s="1"/>
  <c r="I562" i="13"/>
  <c r="I703" i="13" s="1"/>
  <c r="J562" i="13"/>
  <c r="J703" i="13" s="1"/>
  <c r="D563" i="13"/>
  <c r="G704" i="13" s="1"/>
  <c r="G563" i="13"/>
  <c r="D704" i="13" s="1"/>
  <c r="I563" i="13"/>
  <c r="I704" i="13" s="1"/>
  <c r="J563" i="13"/>
  <c r="J704" i="13" s="1"/>
  <c r="D564" i="13"/>
  <c r="G705" i="13" s="1"/>
  <c r="G564" i="13"/>
  <c r="D705" i="13" s="1"/>
  <c r="I564" i="13"/>
  <c r="I705" i="13" s="1"/>
  <c r="J564" i="13"/>
  <c r="J705" i="13" s="1"/>
  <c r="D565" i="13"/>
  <c r="G706" i="13" s="1"/>
  <c r="G565" i="13"/>
  <c r="D706" i="13" s="1"/>
  <c r="I565" i="13"/>
  <c r="I706" i="13" s="1"/>
  <c r="J565" i="13"/>
  <c r="J706" i="13" s="1"/>
  <c r="D566" i="13"/>
  <c r="G707" i="13" s="1"/>
  <c r="G566" i="13"/>
  <c r="D707" i="13" s="1"/>
  <c r="I566" i="13"/>
  <c r="I707" i="13" s="1"/>
  <c r="J566" i="13"/>
  <c r="J707" i="13" s="1"/>
  <c r="D567" i="13"/>
  <c r="G708" i="13" s="1"/>
  <c r="G567" i="13"/>
  <c r="D708" i="13" s="1"/>
  <c r="I567" i="13"/>
  <c r="I708" i="13" s="1"/>
  <c r="J567" i="13"/>
  <c r="J708" i="13" s="1"/>
  <c r="D568" i="13"/>
  <c r="G709" i="13" s="1"/>
  <c r="G568" i="13"/>
  <c r="D709" i="13" s="1"/>
  <c r="I568" i="13"/>
  <c r="I709" i="13" s="1"/>
  <c r="J568" i="13"/>
  <c r="J709" i="13" s="1"/>
  <c r="D569" i="13"/>
  <c r="G710" i="13" s="1"/>
  <c r="G569" i="13"/>
  <c r="D710" i="13" s="1"/>
  <c r="I569" i="13"/>
  <c r="I710" i="13" s="1"/>
  <c r="J569" i="13"/>
  <c r="J710" i="13" s="1"/>
  <c r="D570" i="13"/>
  <c r="G711" i="13" s="1"/>
  <c r="G570" i="13"/>
  <c r="D711" i="13" s="1"/>
  <c r="I570" i="13"/>
  <c r="I711" i="13" s="1"/>
  <c r="J570" i="13"/>
  <c r="J711" i="13" s="1"/>
  <c r="D571" i="13"/>
  <c r="G712" i="13" s="1"/>
  <c r="G571" i="13"/>
  <c r="D712" i="13" s="1"/>
  <c r="I571" i="13"/>
  <c r="I712" i="13" s="1"/>
  <c r="J571" i="13"/>
  <c r="J712" i="13" s="1"/>
  <c r="D572" i="13"/>
  <c r="G713" i="13" s="1"/>
  <c r="G572" i="13"/>
  <c r="D713" i="13" s="1"/>
  <c r="I572" i="13"/>
  <c r="I713" i="13" s="1"/>
  <c r="J572" i="13"/>
  <c r="J713" i="13" s="1"/>
  <c r="D573" i="13"/>
  <c r="G714" i="13" s="1"/>
  <c r="G573" i="13"/>
  <c r="D714" i="13" s="1"/>
  <c r="I573" i="13"/>
  <c r="I714" i="13" s="1"/>
  <c r="J573" i="13"/>
  <c r="J714" i="13" s="1"/>
  <c r="D574" i="13"/>
  <c r="G715" i="13" s="1"/>
  <c r="G574" i="13"/>
  <c r="D715" i="13" s="1"/>
  <c r="I574" i="13"/>
  <c r="I715" i="13" s="1"/>
  <c r="J574" i="13"/>
  <c r="J715" i="13" s="1"/>
  <c r="D575" i="13"/>
  <c r="G716" i="13" s="1"/>
  <c r="G575" i="13"/>
  <c r="D716" i="13" s="1"/>
  <c r="I575" i="13"/>
  <c r="I716" i="13" s="1"/>
  <c r="J575" i="13"/>
  <c r="J716" i="13" s="1"/>
  <c r="D576" i="13"/>
  <c r="G717" i="13" s="1"/>
  <c r="G576" i="13"/>
  <c r="D717" i="13" s="1"/>
  <c r="I576" i="13"/>
  <c r="I717" i="13" s="1"/>
  <c r="J576" i="13"/>
  <c r="J717" i="13" s="1"/>
  <c r="D577" i="13"/>
  <c r="G718" i="13" s="1"/>
  <c r="G577" i="13"/>
  <c r="D718" i="13" s="1"/>
  <c r="I577" i="13"/>
  <c r="I718" i="13" s="1"/>
  <c r="J577" i="13"/>
  <c r="J718" i="13" s="1"/>
  <c r="D578" i="13"/>
  <c r="G719" i="13" s="1"/>
  <c r="G578" i="13"/>
  <c r="D719" i="13" s="1"/>
  <c r="I578" i="13"/>
  <c r="I719" i="13" s="1"/>
  <c r="J578" i="13"/>
  <c r="J719" i="13" s="1"/>
  <c r="D579" i="13"/>
  <c r="G720" i="13" s="1"/>
  <c r="G579" i="13"/>
  <c r="D720" i="13" s="1"/>
  <c r="I579" i="13"/>
  <c r="I720" i="13" s="1"/>
  <c r="J579" i="13"/>
  <c r="J720" i="13" s="1"/>
  <c r="D580" i="13"/>
  <c r="G721" i="13" s="1"/>
  <c r="G580" i="13"/>
  <c r="D721" i="13" s="1"/>
  <c r="I580" i="13"/>
  <c r="I721" i="13" s="1"/>
  <c r="J580" i="13"/>
  <c r="J721" i="13" s="1"/>
  <c r="D581" i="13"/>
  <c r="G722" i="13" s="1"/>
  <c r="G581" i="13"/>
  <c r="D722" i="13" s="1"/>
  <c r="I581" i="13"/>
  <c r="I722" i="13" s="1"/>
  <c r="J581" i="13"/>
  <c r="J722" i="13" s="1"/>
  <c r="D582" i="13"/>
  <c r="G723" i="13" s="1"/>
  <c r="G582" i="13"/>
  <c r="D723" i="13" s="1"/>
  <c r="I582" i="13"/>
  <c r="I723" i="13" s="1"/>
  <c r="J582" i="13"/>
  <c r="J723" i="13" s="1"/>
  <c r="D583" i="13"/>
  <c r="G724" i="13" s="1"/>
  <c r="G583" i="13"/>
  <c r="D724" i="13" s="1"/>
  <c r="I583" i="13"/>
  <c r="I724" i="13" s="1"/>
  <c r="J583" i="13"/>
  <c r="J724" i="13" s="1"/>
  <c r="D584" i="13"/>
  <c r="G725" i="13" s="1"/>
  <c r="G584" i="13"/>
  <c r="D725" i="13" s="1"/>
  <c r="I584" i="13"/>
  <c r="I725" i="13" s="1"/>
  <c r="J584" i="13"/>
  <c r="J725" i="13" s="1"/>
  <c r="D585" i="13"/>
  <c r="G726" i="13" s="1"/>
  <c r="G585" i="13"/>
  <c r="D726" i="13" s="1"/>
  <c r="I585" i="13"/>
  <c r="I726" i="13" s="1"/>
  <c r="J585" i="13"/>
  <c r="J726" i="13" s="1"/>
  <c r="D586" i="13"/>
  <c r="G727" i="13" s="1"/>
  <c r="G586" i="13"/>
  <c r="D727" i="13" s="1"/>
  <c r="I586" i="13"/>
  <c r="I727" i="13" s="1"/>
  <c r="J586" i="13"/>
  <c r="J727" i="13" s="1"/>
  <c r="D587" i="13"/>
  <c r="G728" i="13" s="1"/>
  <c r="G587" i="13"/>
  <c r="D728" i="13" s="1"/>
  <c r="I587" i="13"/>
  <c r="I728" i="13" s="1"/>
  <c r="J587" i="13"/>
  <c r="J728" i="13" s="1"/>
  <c r="D588" i="13"/>
  <c r="G729" i="13" s="1"/>
  <c r="G588" i="13"/>
  <c r="D729" i="13" s="1"/>
  <c r="I588" i="13"/>
  <c r="I729" i="13" s="1"/>
  <c r="J588" i="13"/>
  <c r="J729" i="13" s="1"/>
  <c r="D589" i="13"/>
  <c r="G730" i="13" s="1"/>
  <c r="G589" i="13"/>
  <c r="D730" i="13" s="1"/>
  <c r="I589" i="13"/>
  <c r="I730" i="13" s="1"/>
  <c r="J589" i="13"/>
  <c r="J730" i="13" s="1"/>
  <c r="D590" i="13"/>
  <c r="G731" i="13" s="1"/>
  <c r="G590" i="13"/>
  <c r="D731" i="13" s="1"/>
  <c r="I590" i="13"/>
  <c r="I731" i="13" s="1"/>
  <c r="J590" i="13"/>
  <c r="J731" i="13" s="1"/>
  <c r="D591" i="13"/>
  <c r="G732" i="13" s="1"/>
  <c r="G591" i="13"/>
  <c r="D732" i="13" s="1"/>
  <c r="I591" i="13"/>
  <c r="I732" i="13" s="1"/>
  <c r="J591" i="13"/>
  <c r="J732" i="13" s="1"/>
  <c r="D592" i="13"/>
  <c r="G733" i="13" s="1"/>
  <c r="G592" i="13"/>
  <c r="D733" i="13" s="1"/>
  <c r="I592" i="13"/>
  <c r="I733" i="13" s="1"/>
  <c r="J592" i="13"/>
  <c r="J733" i="13" s="1"/>
  <c r="D593" i="13"/>
  <c r="G734" i="13" s="1"/>
  <c r="G593" i="13"/>
  <c r="D734" i="13" s="1"/>
  <c r="I593" i="13"/>
  <c r="I734" i="13" s="1"/>
  <c r="J593" i="13"/>
  <c r="J734" i="13" s="1"/>
  <c r="D594" i="13"/>
  <c r="G735" i="13" s="1"/>
  <c r="G594" i="13"/>
  <c r="D735" i="13" s="1"/>
  <c r="I594" i="13"/>
  <c r="I735" i="13" s="1"/>
  <c r="J594" i="13"/>
  <c r="J735" i="13" s="1"/>
  <c r="D595" i="13"/>
  <c r="G736" i="13" s="1"/>
  <c r="G595" i="13"/>
  <c r="D736" i="13" s="1"/>
  <c r="I595" i="13"/>
  <c r="I736" i="13" s="1"/>
  <c r="J595" i="13"/>
  <c r="J736" i="13" s="1"/>
  <c r="D596" i="13"/>
  <c r="G737" i="13" s="1"/>
  <c r="G596" i="13"/>
  <c r="D737" i="13" s="1"/>
  <c r="I596" i="13"/>
  <c r="I737" i="13" s="1"/>
  <c r="J596" i="13"/>
  <c r="J737" i="13" s="1"/>
  <c r="D597" i="13"/>
  <c r="G738" i="13" s="1"/>
  <c r="G597" i="13"/>
  <c r="D738" i="13" s="1"/>
  <c r="I597" i="13"/>
  <c r="I738" i="13" s="1"/>
  <c r="J597" i="13"/>
  <c r="J738" i="13" s="1"/>
  <c r="D598" i="13"/>
  <c r="G739" i="13" s="1"/>
  <c r="G598" i="13"/>
  <c r="D739" i="13" s="1"/>
  <c r="I598" i="13"/>
  <c r="I739" i="13" s="1"/>
  <c r="J598" i="13"/>
  <c r="J739" i="13" s="1"/>
  <c r="D599" i="13"/>
  <c r="G740" i="13" s="1"/>
  <c r="G599" i="13"/>
  <c r="D740" i="13" s="1"/>
  <c r="I599" i="13"/>
  <c r="I740" i="13" s="1"/>
  <c r="J599" i="13"/>
  <c r="J740" i="13" s="1"/>
  <c r="D600" i="13"/>
  <c r="G741" i="13" s="1"/>
  <c r="G600" i="13"/>
  <c r="D741" i="13" s="1"/>
  <c r="I600" i="13"/>
  <c r="I741" i="13" s="1"/>
  <c r="J600" i="13"/>
  <c r="J741" i="13" s="1"/>
  <c r="D601" i="13"/>
  <c r="G742" i="13" s="1"/>
  <c r="G601" i="13"/>
  <c r="D742" i="13" s="1"/>
  <c r="I601" i="13"/>
  <c r="I742" i="13" s="1"/>
  <c r="J601" i="13"/>
  <c r="J742" i="13" s="1"/>
  <c r="D602" i="13"/>
  <c r="G743" i="13" s="1"/>
  <c r="G602" i="13"/>
  <c r="D743" i="13" s="1"/>
  <c r="I602" i="13"/>
  <c r="I743" i="13" s="1"/>
  <c r="J602" i="13"/>
  <c r="J743" i="13" s="1"/>
  <c r="D603" i="13"/>
  <c r="G744" i="13" s="1"/>
  <c r="G603" i="13"/>
  <c r="D744" i="13" s="1"/>
  <c r="I603" i="13"/>
  <c r="I744" i="13" s="1"/>
  <c r="J603" i="13"/>
  <c r="J744" i="13" s="1"/>
  <c r="D604" i="13"/>
  <c r="G745" i="13" s="1"/>
  <c r="G604" i="13"/>
  <c r="D745" i="13" s="1"/>
  <c r="I604" i="13"/>
  <c r="I745" i="13" s="1"/>
  <c r="J604" i="13"/>
  <c r="J745" i="13" s="1"/>
  <c r="D605" i="13"/>
  <c r="G746" i="13" s="1"/>
  <c r="G605" i="13"/>
  <c r="D746" i="13" s="1"/>
  <c r="I605" i="13"/>
  <c r="I746" i="13" s="1"/>
  <c r="J605" i="13"/>
  <c r="J746" i="13" s="1"/>
  <c r="D606" i="13"/>
  <c r="G747" i="13" s="1"/>
  <c r="G606" i="13"/>
  <c r="D747" i="13" s="1"/>
  <c r="I606" i="13"/>
  <c r="I747" i="13" s="1"/>
  <c r="J606" i="13"/>
  <c r="J747" i="13" s="1"/>
  <c r="D607" i="13"/>
  <c r="G748" i="13" s="1"/>
  <c r="G607" i="13"/>
  <c r="D748" i="13" s="1"/>
  <c r="I607" i="13"/>
  <c r="I748" i="13" s="1"/>
  <c r="J607" i="13"/>
  <c r="J748" i="13" s="1"/>
  <c r="D608" i="13"/>
  <c r="G749" i="13" s="1"/>
  <c r="G608" i="13"/>
  <c r="D749" i="13" s="1"/>
  <c r="I608" i="13"/>
  <c r="I749" i="13" s="1"/>
  <c r="J608" i="13"/>
  <c r="J749" i="13" s="1"/>
  <c r="D609" i="13"/>
  <c r="G750" i="13" s="1"/>
  <c r="G609" i="13"/>
  <c r="D750" i="13" s="1"/>
  <c r="I609" i="13"/>
  <c r="I750" i="13" s="1"/>
  <c r="J609" i="13"/>
  <c r="J750" i="13" s="1"/>
  <c r="D610" i="13"/>
  <c r="G751" i="13" s="1"/>
  <c r="G610" i="13"/>
  <c r="D751" i="13" s="1"/>
  <c r="I610" i="13"/>
  <c r="I751" i="13" s="1"/>
  <c r="J610" i="13"/>
  <c r="J751" i="13" s="1"/>
  <c r="D611" i="13"/>
  <c r="G752" i="13" s="1"/>
  <c r="G611" i="13"/>
  <c r="D752" i="13" s="1"/>
  <c r="I611" i="13"/>
  <c r="I752" i="13" s="1"/>
  <c r="J611" i="13"/>
  <c r="J752" i="13" s="1"/>
  <c r="D612" i="13"/>
  <c r="G753" i="13" s="1"/>
  <c r="G612" i="13"/>
  <c r="D753" i="13" s="1"/>
  <c r="I612" i="13"/>
  <c r="I753" i="13" s="1"/>
  <c r="J612" i="13"/>
  <c r="J753" i="13" s="1"/>
  <c r="D613" i="13"/>
  <c r="G754" i="13" s="1"/>
  <c r="G613" i="13"/>
  <c r="D754" i="13" s="1"/>
  <c r="I613" i="13"/>
  <c r="I754" i="13" s="1"/>
  <c r="J613" i="13"/>
  <c r="J754" i="13" s="1"/>
  <c r="D614" i="13"/>
  <c r="G755" i="13" s="1"/>
  <c r="G614" i="13"/>
  <c r="D755" i="13" s="1"/>
  <c r="I614" i="13"/>
  <c r="I755" i="13" s="1"/>
  <c r="J614" i="13"/>
  <c r="J755" i="13" s="1"/>
  <c r="D615" i="13"/>
  <c r="G756" i="13" s="1"/>
  <c r="G615" i="13"/>
  <c r="D756" i="13" s="1"/>
  <c r="I615" i="13"/>
  <c r="I756" i="13" s="1"/>
  <c r="J615" i="13"/>
  <c r="J756" i="13" s="1"/>
  <c r="D616" i="13"/>
  <c r="G757" i="13" s="1"/>
  <c r="G616" i="13"/>
  <c r="D757" i="13" s="1"/>
  <c r="I616" i="13"/>
  <c r="I757" i="13" s="1"/>
  <c r="J616" i="13"/>
  <c r="J757" i="13" s="1"/>
  <c r="D617" i="13"/>
  <c r="G758" i="13" s="1"/>
  <c r="G617" i="13"/>
  <c r="D758" i="13" s="1"/>
  <c r="I617" i="13"/>
  <c r="I758" i="13" s="1"/>
  <c r="J617" i="13"/>
  <c r="J758" i="13" s="1"/>
  <c r="D618" i="13"/>
  <c r="G759" i="13" s="1"/>
  <c r="G618" i="13"/>
  <c r="D759" i="13" s="1"/>
  <c r="I618" i="13"/>
  <c r="I759" i="13" s="1"/>
  <c r="J618" i="13"/>
  <c r="J759" i="13" s="1"/>
  <c r="D619" i="13"/>
  <c r="G760" i="13" s="1"/>
  <c r="G619" i="13"/>
  <c r="D760" i="13" s="1"/>
  <c r="I619" i="13"/>
  <c r="I760" i="13" s="1"/>
  <c r="J619" i="13"/>
  <c r="J760" i="13" s="1"/>
  <c r="D620" i="13"/>
  <c r="G761" i="13" s="1"/>
  <c r="G620" i="13"/>
  <c r="D761" i="13" s="1"/>
  <c r="I620" i="13"/>
  <c r="I761" i="13" s="1"/>
  <c r="J620" i="13"/>
  <c r="J761" i="13" s="1"/>
  <c r="D621" i="13"/>
  <c r="G762" i="13" s="1"/>
  <c r="G621" i="13"/>
  <c r="D762" i="13" s="1"/>
  <c r="I621" i="13"/>
  <c r="I762" i="13" s="1"/>
  <c r="J621" i="13"/>
  <c r="J762" i="13" s="1"/>
  <c r="D622" i="13"/>
  <c r="G763" i="13" s="1"/>
  <c r="G622" i="13"/>
  <c r="D763" i="13" s="1"/>
  <c r="I622" i="13"/>
  <c r="I763" i="13" s="1"/>
  <c r="J622" i="13"/>
  <c r="J763" i="13" s="1"/>
  <c r="D623" i="13"/>
  <c r="G764" i="13" s="1"/>
  <c r="G623" i="13"/>
  <c r="D764" i="13" s="1"/>
  <c r="I623" i="13"/>
  <c r="I764" i="13" s="1"/>
  <c r="J623" i="13"/>
  <c r="J764" i="13" s="1"/>
  <c r="D624" i="13"/>
  <c r="G765" i="13" s="1"/>
  <c r="G624" i="13"/>
  <c r="D765" i="13" s="1"/>
  <c r="I624" i="13"/>
  <c r="I765" i="13" s="1"/>
  <c r="J624" i="13"/>
  <c r="J765" i="13" s="1"/>
  <c r="D625" i="13"/>
  <c r="G766" i="13" s="1"/>
  <c r="G625" i="13"/>
  <c r="D766" i="13" s="1"/>
  <c r="I625" i="13"/>
  <c r="I766" i="13" s="1"/>
  <c r="J625" i="13"/>
  <c r="J766" i="13" s="1"/>
  <c r="D626" i="13"/>
  <c r="G767" i="13" s="1"/>
  <c r="G626" i="13"/>
  <c r="D767" i="13" s="1"/>
  <c r="I626" i="13"/>
  <c r="I767" i="13" s="1"/>
  <c r="J626" i="13"/>
  <c r="J767" i="13" s="1"/>
  <c r="D627" i="13"/>
  <c r="G768" i="13" s="1"/>
  <c r="G627" i="13"/>
  <c r="D768" i="13" s="1"/>
  <c r="I627" i="13"/>
  <c r="I768" i="13" s="1"/>
  <c r="J627" i="13"/>
  <c r="J768" i="13" s="1"/>
  <c r="D628" i="13"/>
  <c r="G769" i="13" s="1"/>
  <c r="G628" i="13"/>
  <c r="D769" i="13" s="1"/>
  <c r="I628" i="13"/>
  <c r="I769" i="13" s="1"/>
  <c r="J628" i="13"/>
  <c r="J769" i="13" s="1"/>
  <c r="D629" i="13"/>
  <c r="G770" i="13" s="1"/>
  <c r="G629" i="13"/>
  <c r="D770" i="13" s="1"/>
  <c r="I629" i="13"/>
  <c r="I770" i="13" s="1"/>
  <c r="J629" i="13"/>
  <c r="J770" i="13" s="1"/>
  <c r="D630" i="13"/>
  <c r="G771" i="13" s="1"/>
  <c r="G630" i="13"/>
  <c r="D771" i="13" s="1"/>
  <c r="I630" i="13"/>
  <c r="I771" i="13" s="1"/>
  <c r="J630" i="13"/>
  <c r="J771" i="13" s="1"/>
  <c r="D631" i="13"/>
  <c r="G631" i="13"/>
  <c r="D772" i="13" s="1"/>
  <c r="I631" i="13"/>
  <c r="I772" i="13" s="1"/>
  <c r="J631" i="13"/>
  <c r="J772" i="13" s="1"/>
  <c r="D632" i="13"/>
  <c r="G773" i="13" s="1"/>
  <c r="G632" i="13"/>
  <c r="D773" i="13" s="1"/>
  <c r="I632" i="13"/>
  <c r="I773" i="13" s="1"/>
  <c r="J632" i="13"/>
  <c r="J773" i="13" s="1"/>
  <c r="D633" i="13"/>
  <c r="G774" i="13" s="1"/>
  <c r="G633" i="13"/>
  <c r="D774" i="13" s="1"/>
  <c r="I633" i="13"/>
  <c r="I774" i="13" s="1"/>
  <c r="J633" i="13"/>
  <c r="J774" i="13" s="1"/>
  <c r="D634" i="13"/>
  <c r="G775" i="13" s="1"/>
  <c r="G634" i="13"/>
  <c r="D775" i="13" s="1"/>
  <c r="I634" i="13"/>
  <c r="I775" i="13" s="1"/>
  <c r="J634" i="13"/>
  <c r="J775" i="13" s="1"/>
  <c r="D635" i="13"/>
  <c r="G776" i="13" s="1"/>
  <c r="G635" i="13"/>
  <c r="D776" i="13" s="1"/>
  <c r="I635" i="13"/>
  <c r="I776" i="13" s="1"/>
  <c r="J635" i="13"/>
  <c r="J776" i="13" s="1"/>
  <c r="D636" i="13"/>
  <c r="G777" i="13" s="1"/>
  <c r="G636" i="13"/>
  <c r="D777" i="13" s="1"/>
  <c r="I636" i="13"/>
  <c r="I777" i="13" s="1"/>
  <c r="J636" i="13"/>
  <c r="J777" i="13" s="1"/>
  <c r="D637" i="13"/>
  <c r="G778" i="13" s="1"/>
  <c r="G637" i="13"/>
  <c r="D778" i="13" s="1"/>
  <c r="I637" i="13"/>
  <c r="I778" i="13" s="1"/>
  <c r="J637" i="13"/>
  <c r="J778" i="13" s="1"/>
  <c r="D638" i="13"/>
  <c r="G779" i="13" s="1"/>
  <c r="G638" i="13"/>
  <c r="D779" i="13" s="1"/>
  <c r="I638" i="13"/>
  <c r="I779" i="13" s="1"/>
  <c r="J638" i="13"/>
  <c r="D639" i="13"/>
  <c r="G780" i="13" s="1"/>
  <c r="G639" i="13"/>
  <c r="D780" i="13" s="1"/>
  <c r="I639" i="13"/>
  <c r="I780" i="13" s="1"/>
  <c r="J639" i="13"/>
  <c r="J780" i="13" s="1"/>
  <c r="D640" i="13"/>
  <c r="G781" i="13" s="1"/>
  <c r="G640" i="13"/>
  <c r="D781" i="13" s="1"/>
  <c r="I640" i="13"/>
  <c r="I781" i="13" s="1"/>
  <c r="J640" i="13"/>
  <c r="J781" i="13" s="1"/>
  <c r="D641" i="13"/>
  <c r="G782" i="13" s="1"/>
  <c r="G641" i="13"/>
  <c r="D782" i="13" s="1"/>
  <c r="I641" i="13"/>
  <c r="I782" i="13" s="1"/>
  <c r="J641" i="13"/>
  <c r="J782" i="13" s="1"/>
  <c r="D642" i="13"/>
  <c r="G783" i="13" s="1"/>
  <c r="G642" i="13"/>
  <c r="D783" i="13" s="1"/>
  <c r="I642" i="13"/>
  <c r="I783" i="13" s="1"/>
  <c r="J642" i="13"/>
  <c r="J783" i="13" s="1"/>
  <c r="D643" i="13"/>
  <c r="G784" i="13" s="1"/>
  <c r="G643" i="13"/>
  <c r="D784" i="13" s="1"/>
  <c r="I643" i="13"/>
  <c r="I784" i="13" s="1"/>
  <c r="J643" i="13"/>
  <c r="J784" i="13" s="1"/>
  <c r="D644" i="13"/>
  <c r="G785" i="13" s="1"/>
  <c r="G644" i="13"/>
  <c r="D785" i="13" s="1"/>
  <c r="I644" i="13"/>
  <c r="I785" i="13" s="1"/>
  <c r="J644" i="13"/>
  <c r="J785" i="13" s="1"/>
  <c r="D645" i="13"/>
  <c r="G786" i="13" s="1"/>
  <c r="G645" i="13"/>
  <c r="D786" i="13" s="1"/>
  <c r="I645" i="13"/>
  <c r="I786" i="13" s="1"/>
  <c r="J645" i="13"/>
  <c r="J786" i="13" s="1"/>
  <c r="D646" i="13"/>
  <c r="G787" i="13" s="1"/>
  <c r="G646" i="13"/>
  <c r="I646" i="13"/>
  <c r="I787" i="13" s="1"/>
  <c r="J646" i="13"/>
  <c r="J787" i="13" s="1"/>
  <c r="D647" i="13"/>
  <c r="G788" i="13" s="1"/>
  <c r="G647" i="13"/>
  <c r="D788" i="13" s="1"/>
  <c r="I647" i="13"/>
  <c r="I788" i="13" s="1"/>
  <c r="J647" i="13"/>
  <c r="J788" i="13" s="1"/>
  <c r="D648" i="13"/>
  <c r="G789" i="13" s="1"/>
  <c r="G648" i="13"/>
  <c r="D789" i="13" s="1"/>
  <c r="I648" i="13"/>
  <c r="I789" i="13" s="1"/>
  <c r="J648" i="13"/>
  <c r="J789" i="13" s="1"/>
  <c r="D649" i="13"/>
  <c r="G790" i="13" s="1"/>
  <c r="G649" i="13"/>
  <c r="D790" i="13" s="1"/>
  <c r="I649" i="13"/>
  <c r="I790" i="13" s="1"/>
  <c r="J649" i="13"/>
  <c r="J790" i="13" s="1"/>
  <c r="D650" i="13"/>
  <c r="G791" i="13" s="1"/>
  <c r="G650" i="13"/>
  <c r="D791" i="13" s="1"/>
  <c r="I650" i="13"/>
  <c r="I791" i="13" s="1"/>
  <c r="J650" i="13"/>
  <c r="J791" i="13" s="1"/>
  <c r="D651" i="13"/>
  <c r="G792" i="13" s="1"/>
  <c r="G651" i="13"/>
  <c r="D792" i="13" s="1"/>
  <c r="I651" i="13"/>
  <c r="I792" i="13" s="1"/>
  <c r="J651" i="13"/>
  <c r="J792" i="13" s="1"/>
  <c r="D652" i="13"/>
  <c r="G793" i="13" s="1"/>
  <c r="G652" i="13"/>
  <c r="D793" i="13" s="1"/>
  <c r="I652" i="13"/>
  <c r="I793" i="13" s="1"/>
  <c r="J652" i="13"/>
  <c r="D653" i="13"/>
  <c r="G653" i="13"/>
  <c r="D794" i="13" s="1"/>
  <c r="I653" i="13"/>
  <c r="I794" i="13" s="1"/>
  <c r="J653" i="13"/>
  <c r="J794" i="13" s="1"/>
  <c r="D654" i="13"/>
  <c r="G795" i="13" s="1"/>
  <c r="G654" i="13"/>
  <c r="D795" i="13" s="1"/>
  <c r="I654" i="13"/>
  <c r="I795" i="13" s="1"/>
  <c r="J654" i="13"/>
  <c r="J795" i="13" s="1"/>
  <c r="D655" i="13"/>
  <c r="G796" i="13" s="1"/>
  <c r="G655" i="13"/>
  <c r="D796" i="13" s="1"/>
  <c r="I655" i="13"/>
  <c r="I796" i="13" s="1"/>
  <c r="J655" i="13"/>
  <c r="J796" i="13" s="1"/>
  <c r="D656" i="13"/>
  <c r="G797" i="13" s="1"/>
  <c r="G656" i="13"/>
  <c r="D797" i="13" s="1"/>
  <c r="I656" i="13"/>
  <c r="I797" i="13" s="1"/>
  <c r="J656" i="13"/>
  <c r="J797" i="13" s="1"/>
  <c r="D657" i="13"/>
  <c r="G798" i="13" s="1"/>
  <c r="G657" i="13"/>
  <c r="D798" i="13" s="1"/>
  <c r="I657" i="13"/>
  <c r="I798" i="13" s="1"/>
  <c r="J657" i="13"/>
  <c r="J798" i="13" s="1"/>
  <c r="D658" i="13"/>
  <c r="G799" i="13" s="1"/>
  <c r="G658" i="13"/>
  <c r="D799" i="13" s="1"/>
  <c r="I658" i="13"/>
  <c r="I799" i="13" s="1"/>
  <c r="J658" i="13"/>
  <c r="J799" i="13" s="1"/>
  <c r="D659" i="13"/>
  <c r="G800" i="13" s="1"/>
  <c r="G659" i="13"/>
  <c r="D800" i="13" s="1"/>
  <c r="I659" i="13"/>
  <c r="I800" i="13" s="1"/>
  <c r="J659" i="13"/>
  <c r="J800" i="13" s="1"/>
  <c r="D660" i="13"/>
  <c r="G801" i="13" s="1"/>
  <c r="G660" i="13"/>
  <c r="D801" i="13" s="1"/>
  <c r="I660" i="13"/>
  <c r="I801" i="13" s="1"/>
  <c r="J660" i="13"/>
  <c r="J801" i="13" s="1"/>
  <c r="B661" i="13"/>
  <c r="B802" i="13" s="1"/>
  <c r="D661" i="13"/>
  <c r="G802" i="13" s="1"/>
  <c r="G661" i="13"/>
  <c r="D802" i="13" s="1"/>
  <c r="I661" i="13"/>
  <c r="I802" i="13" s="1"/>
  <c r="J661" i="13"/>
  <c r="J802" i="13" s="1"/>
  <c r="K661" i="13"/>
  <c r="K802" i="13" s="1"/>
  <c r="L661" i="13"/>
  <c r="L802" i="13" s="1"/>
  <c r="D662" i="13"/>
  <c r="G803" i="13" s="1"/>
  <c r="G662" i="13"/>
  <c r="D803" i="13" s="1"/>
  <c r="I662" i="13"/>
  <c r="I803" i="13" s="1"/>
  <c r="J662" i="13"/>
  <c r="J803" i="13" s="1"/>
  <c r="D663" i="13"/>
  <c r="G804" i="13" s="1"/>
  <c r="G663" i="13"/>
  <c r="D804" i="13" s="1"/>
  <c r="I663" i="13"/>
  <c r="I804" i="13" s="1"/>
  <c r="J663" i="13"/>
  <c r="J804" i="13" s="1"/>
  <c r="D664" i="13"/>
  <c r="G805" i="13" s="1"/>
  <c r="G664" i="13"/>
  <c r="I664" i="13"/>
  <c r="I805" i="13" s="1"/>
  <c r="J664" i="13"/>
  <c r="J805" i="13" s="1"/>
  <c r="D665" i="13"/>
  <c r="G806" i="13" s="1"/>
  <c r="G665" i="13"/>
  <c r="D806" i="13" s="1"/>
  <c r="I665" i="13"/>
  <c r="I806" i="13" s="1"/>
  <c r="J665" i="13"/>
  <c r="J806" i="13" s="1"/>
  <c r="D666" i="13"/>
  <c r="G807" i="13" s="1"/>
  <c r="G666" i="13"/>
  <c r="D807" i="13" s="1"/>
  <c r="I666" i="13"/>
  <c r="I807" i="13" s="1"/>
  <c r="J666" i="13"/>
  <c r="J807" i="13" s="1"/>
  <c r="D667" i="13"/>
  <c r="G808" i="13" s="1"/>
  <c r="G667" i="13"/>
  <c r="D808" i="13" s="1"/>
  <c r="I667" i="13"/>
  <c r="I808" i="13" s="1"/>
  <c r="J667" i="13"/>
  <c r="J808" i="13" s="1"/>
  <c r="D668" i="13"/>
  <c r="G809" i="13" s="1"/>
  <c r="G668" i="13"/>
  <c r="D809" i="13" s="1"/>
  <c r="I668" i="13"/>
  <c r="I809" i="13" s="1"/>
  <c r="J668" i="13"/>
  <c r="J809" i="13" s="1"/>
  <c r="D669" i="13"/>
  <c r="G810" i="13" s="1"/>
  <c r="G669" i="13"/>
  <c r="D810" i="13" s="1"/>
  <c r="I669" i="13"/>
  <c r="I810" i="13" s="1"/>
  <c r="J669" i="13"/>
  <c r="J810" i="13" s="1"/>
  <c r="D670" i="13"/>
  <c r="G811" i="13" s="1"/>
  <c r="G670" i="13"/>
  <c r="D811" i="13" s="1"/>
  <c r="I670" i="13"/>
  <c r="I811" i="13" s="1"/>
  <c r="J670" i="13"/>
  <c r="J811" i="13" s="1"/>
  <c r="D671" i="13"/>
  <c r="G671" i="13"/>
  <c r="D812" i="13" s="1"/>
  <c r="I671" i="13"/>
  <c r="I812" i="13" s="1"/>
  <c r="J671" i="13"/>
  <c r="J812" i="13" s="1"/>
  <c r="D672" i="13"/>
  <c r="G813" i="13" s="1"/>
  <c r="G672" i="13"/>
  <c r="D813" i="13" s="1"/>
  <c r="I672" i="13"/>
  <c r="I813" i="13" s="1"/>
  <c r="J672" i="13"/>
  <c r="J813" i="13" s="1"/>
  <c r="D673" i="13"/>
  <c r="G814" i="13" s="1"/>
  <c r="G673" i="13"/>
  <c r="D814" i="13" s="1"/>
  <c r="I673" i="13"/>
  <c r="I814" i="13" s="1"/>
  <c r="J673" i="13"/>
  <c r="J814" i="13" s="1"/>
  <c r="D674" i="13"/>
  <c r="G674" i="13"/>
  <c r="D815" i="13" s="1"/>
  <c r="I674" i="13"/>
  <c r="I815" i="13" s="1"/>
  <c r="J674" i="13"/>
  <c r="J815" i="13" s="1"/>
  <c r="B675" i="13"/>
  <c r="B816" i="13" s="1"/>
  <c r="D675" i="13"/>
  <c r="G816" i="13" s="1"/>
  <c r="G675" i="13"/>
  <c r="D816" i="13" s="1"/>
  <c r="I675" i="13"/>
  <c r="I816" i="13" s="1"/>
  <c r="J675" i="13"/>
  <c r="J816" i="13" s="1"/>
  <c r="B676" i="13"/>
  <c r="B817" i="13" s="1"/>
  <c r="D676" i="13"/>
  <c r="G817" i="13" s="1"/>
  <c r="G676" i="13"/>
  <c r="D817" i="13" s="1"/>
  <c r="I676" i="13"/>
  <c r="I817" i="13" s="1"/>
  <c r="J676" i="13"/>
  <c r="J817" i="13" s="1"/>
  <c r="B677" i="13"/>
  <c r="B818" i="13" s="1"/>
  <c r="D677" i="13"/>
  <c r="G818" i="13" s="1"/>
  <c r="G677" i="13"/>
  <c r="D818" i="13" s="1"/>
  <c r="I677" i="13"/>
  <c r="I818" i="13" s="1"/>
  <c r="J677" i="13"/>
  <c r="J818" i="13" s="1"/>
  <c r="B678" i="13"/>
  <c r="B819" i="13" s="1"/>
  <c r="D678" i="13"/>
  <c r="G819" i="13" s="1"/>
  <c r="G678" i="13"/>
  <c r="D819" i="13" s="1"/>
  <c r="I678" i="13"/>
  <c r="I819" i="13" s="1"/>
  <c r="J678" i="13"/>
  <c r="J819" i="13" s="1"/>
  <c r="B679" i="13"/>
  <c r="B820" i="13" s="1"/>
  <c r="D679" i="13"/>
  <c r="G820" i="13" s="1"/>
  <c r="G679" i="13"/>
  <c r="D820" i="13" s="1"/>
  <c r="I679" i="13"/>
  <c r="I820" i="13" s="1"/>
  <c r="J679" i="13"/>
  <c r="J820" i="13" s="1"/>
  <c r="B680" i="13"/>
  <c r="B821" i="13" s="1"/>
  <c r="D680" i="13"/>
  <c r="G821" i="13" s="1"/>
  <c r="G680" i="13"/>
  <c r="D821" i="13" s="1"/>
  <c r="I680" i="13"/>
  <c r="I821" i="13" s="1"/>
  <c r="J680" i="13"/>
  <c r="J821" i="13" s="1"/>
  <c r="B681" i="13"/>
  <c r="B822" i="13" s="1"/>
  <c r="D681" i="13"/>
  <c r="G822" i="13" s="1"/>
  <c r="G681" i="13"/>
  <c r="D822" i="13" s="1"/>
  <c r="I681" i="13"/>
  <c r="I822" i="13" s="1"/>
  <c r="J681" i="13"/>
  <c r="J822" i="13" s="1"/>
  <c r="B682" i="13"/>
  <c r="D682" i="13"/>
  <c r="G682" i="13"/>
  <c r="I682" i="13"/>
  <c r="J682" i="13"/>
  <c r="B683" i="13"/>
  <c r="D683" i="13"/>
  <c r="E683" i="13"/>
  <c r="G683" i="13"/>
  <c r="I683" i="13"/>
  <c r="J683" i="13"/>
  <c r="B684" i="13"/>
  <c r="D684" i="13"/>
  <c r="E684" i="13"/>
  <c r="G684" i="13"/>
  <c r="I684" i="13"/>
  <c r="J684" i="13"/>
  <c r="B685" i="13"/>
  <c r="D685" i="13"/>
  <c r="E685" i="13"/>
  <c r="G685" i="13"/>
  <c r="I685" i="13"/>
  <c r="J685" i="13"/>
  <c r="B686" i="13"/>
  <c r="C686" i="13"/>
  <c r="D686" i="13"/>
  <c r="E686" i="13"/>
  <c r="G686" i="13"/>
  <c r="H686" i="13"/>
  <c r="I686" i="13"/>
  <c r="J686" i="13"/>
  <c r="K686" i="13"/>
  <c r="L686" i="13"/>
  <c r="A406" i="13"/>
  <c r="A407" i="13"/>
  <c r="A408" i="13"/>
  <c r="A409" i="13"/>
  <c r="A410" i="13"/>
  <c r="A411" i="13"/>
  <c r="A412" i="13"/>
  <c r="A413" i="13"/>
  <c r="A414" i="13"/>
  <c r="I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I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I453" i="13"/>
  <c r="A454" i="13"/>
  <c r="A455" i="13"/>
  <c r="A456" i="13"/>
  <c r="A457" i="13"/>
  <c r="A458" i="13"/>
  <c r="A459" i="13"/>
  <c r="A460" i="13"/>
  <c r="A461" i="13"/>
  <c r="A462" i="13"/>
  <c r="D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J496" i="13"/>
  <c r="A497" i="13"/>
  <c r="J497" i="13"/>
  <c r="A498" i="13"/>
  <c r="J498" i="13"/>
  <c r="A499" i="13"/>
  <c r="A500" i="13"/>
  <c r="A501" i="13"/>
  <c r="A502" i="13"/>
  <c r="A503" i="13"/>
  <c r="A504" i="13"/>
  <c r="J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D521" i="13"/>
  <c r="A522" i="13"/>
  <c r="A523" i="13"/>
  <c r="A524" i="13"/>
  <c r="A525" i="13"/>
  <c r="A526" i="13"/>
  <c r="A527" i="13"/>
  <c r="I527" i="13"/>
  <c r="A528" i="13"/>
  <c r="A529" i="13"/>
  <c r="A530" i="13"/>
  <c r="J530" i="13"/>
  <c r="A531" i="13"/>
  <c r="A532" i="13"/>
  <c r="A533" i="13"/>
  <c r="A534" i="13"/>
  <c r="A535" i="13"/>
  <c r="B535" i="13"/>
  <c r="A536" i="13"/>
  <c r="A537" i="13"/>
  <c r="A538" i="13"/>
  <c r="B538" i="13"/>
  <c r="C538" i="13"/>
  <c r="D538" i="13"/>
  <c r="E538" i="13"/>
  <c r="G538" i="13"/>
  <c r="H538" i="13"/>
  <c r="I538" i="13"/>
  <c r="J538" i="13"/>
  <c r="K538" i="13"/>
  <c r="L538" i="13"/>
  <c r="A405" i="13"/>
  <c r="D272" i="13"/>
  <c r="G406" i="13" s="1"/>
  <c r="G272" i="13"/>
  <c r="D406" i="13" s="1"/>
  <c r="I272" i="13"/>
  <c r="I406" i="13" s="1"/>
  <c r="J272" i="13"/>
  <c r="J406" i="13" s="1"/>
  <c r="D273" i="13"/>
  <c r="G407" i="13" s="1"/>
  <c r="G273" i="13"/>
  <c r="D407" i="13" s="1"/>
  <c r="I273" i="13"/>
  <c r="I407" i="13" s="1"/>
  <c r="J273" i="13"/>
  <c r="J407" i="13" s="1"/>
  <c r="D274" i="13"/>
  <c r="G408" i="13" s="1"/>
  <c r="G274" i="13"/>
  <c r="D408" i="13" s="1"/>
  <c r="I274" i="13"/>
  <c r="I408" i="13" s="1"/>
  <c r="J274" i="13"/>
  <c r="J408" i="13" s="1"/>
  <c r="D275" i="13"/>
  <c r="G409" i="13" s="1"/>
  <c r="G275" i="13"/>
  <c r="D409" i="13" s="1"/>
  <c r="I275" i="13"/>
  <c r="I409" i="13" s="1"/>
  <c r="J275" i="13"/>
  <c r="J409" i="13" s="1"/>
  <c r="B276" i="13"/>
  <c r="B410" i="13" s="1"/>
  <c r="D276" i="13"/>
  <c r="G410" i="13" s="1"/>
  <c r="G276" i="13"/>
  <c r="D410" i="13" s="1"/>
  <c r="I276" i="13"/>
  <c r="I410" i="13" s="1"/>
  <c r="J276" i="13"/>
  <c r="J410" i="13" s="1"/>
  <c r="B277" i="13"/>
  <c r="B411" i="13" s="1"/>
  <c r="D277" i="13"/>
  <c r="G411" i="13" s="1"/>
  <c r="G277" i="13"/>
  <c r="D411" i="13" s="1"/>
  <c r="I277" i="13"/>
  <c r="I411" i="13" s="1"/>
  <c r="J277" i="13"/>
  <c r="J411" i="13" s="1"/>
  <c r="D278" i="13"/>
  <c r="G412" i="13" s="1"/>
  <c r="G278" i="13"/>
  <c r="D412" i="13" s="1"/>
  <c r="I278" i="13"/>
  <c r="I412" i="13" s="1"/>
  <c r="J278" i="13"/>
  <c r="J412" i="13" s="1"/>
  <c r="D279" i="13"/>
  <c r="G413" i="13" s="1"/>
  <c r="G279" i="13"/>
  <c r="D413" i="13" s="1"/>
  <c r="I279" i="13"/>
  <c r="I413" i="13" s="1"/>
  <c r="J279" i="13"/>
  <c r="J413" i="13" s="1"/>
  <c r="D280" i="13"/>
  <c r="G414" i="13" s="1"/>
  <c r="G280" i="13"/>
  <c r="D414" i="13" s="1"/>
  <c r="I280" i="13"/>
  <c r="J280" i="13"/>
  <c r="J414" i="13" s="1"/>
  <c r="D281" i="13"/>
  <c r="G415" i="13" s="1"/>
  <c r="G281" i="13"/>
  <c r="D415" i="13" s="1"/>
  <c r="I281" i="13"/>
  <c r="I415" i="13" s="1"/>
  <c r="J281" i="13"/>
  <c r="J415" i="13" s="1"/>
  <c r="D282" i="13"/>
  <c r="G416" i="13" s="1"/>
  <c r="G282" i="13"/>
  <c r="D416" i="13" s="1"/>
  <c r="I282" i="13"/>
  <c r="I416" i="13" s="1"/>
  <c r="J282" i="13"/>
  <c r="J416" i="13" s="1"/>
  <c r="D283" i="13"/>
  <c r="G417" i="13" s="1"/>
  <c r="G283" i="13"/>
  <c r="D417" i="13" s="1"/>
  <c r="I283" i="13"/>
  <c r="I417" i="13" s="1"/>
  <c r="J283" i="13"/>
  <c r="J417" i="13" s="1"/>
  <c r="D284" i="13"/>
  <c r="G418" i="13" s="1"/>
  <c r="G284" i="13"/>
  <c r="D418" i="13" s="1"/>
  <c r="I284" i="13"/>
  <c r="I418" i="13" s="1"/>
  <c r="J284" i="13"/>
  <c r="J418" i="13" s="1"/>
  <c r="D285" i="13"/>
  <c r="G419" i="13" s="1"/>
  <c r="G285" i="13"/>
  <c r="D419" i="13" s="1"/>
  <c r="I285" i="13"/>
  <c r="I419" i="13" s="1"/>
  <c r="J285" i="13"/>
  <c r="J419" i="13" s="1"/>
  <c r="D286" i="13"/>
  <c r="G420" i="13" s="1"/>
  <c r="G286" i="13"/>
  <c r="D420" i="13" s="1"/>
  <c r="I286" i="13"/>
  <c r="I420" i="13" s="1"/>
  <c r="J286" i="13"/>
  <c r="J420" i="13" s="1"/>
  <c r="D287" i="13"/>
  <c r="G421" i="13" s="1"/>
  <c r="G287" i="13"/>
  <c r="D421" i="13" s="1"/>
  <c r="I287" i="13"/>
  <c r="I421" i="13" s="1"/>
  <c r="J287" i="13"/>
  <c r="J421" i="13" s="1"/>
  <c r="D288" i="13"/>
  <c r="G422" i="13" s="1"/>
  <c r="G288" i="13"/>
  <c r="D422" i="13" s="1"/>
  <c r="I288" i="13"/>
  <c r="I422" i="13" s="1"/>
  <c r="J288" i="13"/>
  <c r="J422" i="13" s="1"/>
  <c r="D289" i="13"/>
  <c r="G423" i="13" s="1"/>
  <c r="G289" i="13"/>
  <c r="D423" i="13" s="1"/>
  <c r="I289" i="13"/>
  <c r="I423" i="13" s="1"/>
  <c r="J289" i="13"/>
  <c r="J423" i="13" s="1"/>
  <c r="D290" i="13"/>
  <c r="G424" i="13" s="1"/>
  <c r="G290" i="13"/>
  <c r="D424" i="13" s="1"/>
  <c r="I290" i="13"/>
  <c r="I424" i="13" s="1"/>
  <c r="J290" i="13"/>
  <c r="J424" i="13" s="1"/>
  <c r="D291" i="13"/>
  <c r="G425" i="13" s="1"/>
  <c r="G291" i="13"/>
  <c r="D425" i="13" s="1"/>
  <c r="I291" i="13"/>
  <c r="I425" i="13" s="1"/>
  <c r="J291" i="13"/>
  <c r="J425" i="13" s="1"/>
  <c r="D292" i="13"/>
  <c r="G426" i="13" s="1"/>
  <c r="G292" i="13"/>
  <c r="D426" i="13" s="1"/>
  <c r="I292" i="13"/>
  <c r="I426" i="13" s="1"/>
  <c r="J292" i="13"/>
  <c r="J426" i="13" s="1"/>
  <c r="D293" i="13"/>
  <c r="G427" i="13" s="1"/>
  <c r="G293" i="13"/>
  <c r="D427" i="13" s="1"/>
  <c r="I293" i="13"/>
  <c r="I427" i="13" s="1"/>
  <c r="J293" i="13"/>
  <c r="J427" i="13" s="1"/>
  <c r="D294" i="13"/>
  <c r="G428" i="13" s="1"/>
  <c r="G294" i="13"/>
  <c r="D428" i="13" s="1"/>
  <c r="I294" i="13"/>
  <c r="I428" i="13" s="1"/>
  <c r="J294" i="13"/>
  <c r="J428" i="13" s="1"/>
  <c r="D295" i="13"/>
  <c r="G429" i="13" s="1"/>
  <c r="G295" i="13"/>
  <c r="D429" i="13" s="1"/>
  <c r="I295" i="13"/>
  <c r="I429" i="13" s="1"/>
  <c r="J295" i="13"/>
  <c r="J429" i="13" s="1"/>
  <c r="D296" i="13"/>
  <c r="G430" i="13" s="1"/>
  <c r="G296" i="13"/>
  <c r="D430" i="13" s="1"/>
  <c r="I296" i="13"/>
  <c r="J296" i="13"/>
  <c r="J430" i="13" s="1"/>
  <c r="D297" i="13"/>
  <c r="G431" i="13" s="1"/>
  <c r="G297" i="13"/>
  <c r="D431" i="13" s="1"/>
  <c r="I297" i="13"/>
  <c r="I431" i="13" s="1"/>
  <c r="J297" i="13"/>
  <c r="J431" i="13" s="1"/>
  <c r="D298" i="13"/>
  <c r="G432" i="13" s="1"/>
  <c r="G298" i="13"/>
  <c r="D432" i="13" s="1"/>
  <c r="I298" i="13"/>
  <c r="I432" i="13" s="1"/>
  <c r="J298" i="13"/>
  <c r="J432" i="13" s="1"/>
  <c r="D299" i="13"/>
  <c r="G433" i="13" s="1"/>
  <c r="G299" i="13"/>
  <c r="D433" i="13" s="1"/>
  <c r="I299" i="13"/>
  <c r="I433" i="13" s="1"/>
  <c r="J299" i="13"/>
  <c r="J433" i="13" s="1"/>
  <c r="D300" i="13"/>
  <c r="G434" i="13" s="1"/>
  <c r="G300" i="13"/>
  <c r="D434" i="13" s="1"/>
  <c r="I300" i="13"/>
  <c r="I434" i="13" s="1"/>
  <c r="J300" i="13"/>
  <c r="J434" i="13" s="1"/>
  <c r="D301" i="13"/>
  <c r="G435" i="13" s="1"/>
  <c r="G301" i="13"/>
  <c r="D435" i="13" s="1"/>
  <c r="I301" i="13"/>
  <c r="I435" i="13" s="1"/>
  <c r="J301" i="13"/>
  <c r="J435" i="13" s="1"/>
  <c r="D302" i="13"/>
  <c r="G436" i="13" s="1"/>
  <c r="G302" i="13"/>
  <c r="D436" i="13" s="1"/>
  <c r="I302" i="13"/>
  <c r="I436" i="13" s="1"/>
  <c r="J302" i="13"/>
  <c r="J436" i="13" s="1"/>
  <c r="D303" i="13"/>
  <c r="G437" i="13" s="1"/>
  <c r="G303" i="13"/>
  <c r="D437" i="13" s="1"/>
  <c r="I303" i="13"/>
  <c r="I437" i="13" s="1"/>
  <c r="J303" i="13"/>
  <c r="J437" i="13" s="1"/>
  <c r="D304" i="13"/>
  <c r="G438" i="13" s="1"/>
  <c r="G304" i="13"/>
  <c r="D438" i="13" s="1"/>
  <c r="I304" i="13"/>
  <c r="I438" i="13" s="1"/>
  <c r="J304" i="13"/>
  <c r="J438" i="13" s="1"/>
  <c r="D305" i="13"/>
  <c r="G439" i="13" s="1"/>
  <c r="G305" i="13"/>
  <c r="D439" i="13" s="1"/>
  <c r="I305" i="13"/>
  <c r="I439" i="13" s="1"/>
  <c r="J305" i="13"/>
  <c r="J439" i="13" s="1"/>
  <c r="D306" i="13"/>
  <c r="G440" i="13" s="1"/>
  <c r="G306" i="13"/>
  <c r="D440" i="13" s="1"/>
  <c r="I306" i="13"/>
  <c r="I440" i="13" s="1"/>
  <c r="J306" i="13"/>
  <c r="J440" i="13" s="1"/>
  <c r="D307" i="13"/>
  <c r="G441" i="13" s="1"/>
  <c r="G307" i="13"/>
  <c r="D441" i="13" s="1"/>
  <c r="I307" i="13"/>
  <c r="I441" i="13" s="1"/>
  <c r="J307" i="13"/>
  <c r="J441" i="13" s="1"/>
  <c r="D308" i="13"/>
  <c r="G442" i="13" s="1"/>
  <c r="G308" i="13"/>
  <c r="D442" i="13" s="1"/>
  <c r="I308" i="13"/>
  <c r="I442" i="13" s="1"/>
  <c r="J308" i="13"/>
  <c r="J442" i="13" s="1"/>
  <c r="D309" i="13"/>
  <c r="G443" i="13" s="1"/>
  <c r="G309" i="13"/>
  <c r="D443" i="13" s="1"/>
  <c r="I309" i="13"/>
  <c r="I443" i="13" s="1"/>
  <c r="J309" i="13"/>
  <c r="J443" i="13" s="1"/>
  <c r="D310" i="13"/>
  <c r="G444" i="13" s="1"/>
  <c r="G310" i="13"/>
  <c r="D444" i="13" s="1"/>
  <c r="I310" i="13"/>
  <c r="I444" i="13" s="1"/>
  <c r="J310" i="13"/>
  <c r="J444" i="13" s="1"/>
  <c r="D311" i="13"/>
  <c r="G445" i="13" s="1"/>
  <c r="G311" i="13"/>
  <c r="D445" i="13" s="1"/>
  <c r="I311" i="13"/>
  <c r="I445" i="13" s="1"/>
  <c r="J311" i="13"/>
  <c r="J445" i="13" s="1"/>
  <c r="D312" i="13"/>
  <c r="G446" i="13" s="1"/>
  <c r="G312" i="13"/>
  <c r="D446" i="13" s="1"/>
  <c r="I312" i="13"/>
  <c r="I446" i="13" s="1"/>
  <c r="J312" i="13"/>
  <c r="J446" i="13" s="1"/>
  <c r="D313" i="13"/>
  <c r="G447" i="13" s="1"/>
  <c r="G313" i="13"/>
  <c r="D447" i="13" s="1"/>
  <c r="I313" i="13"/>
  <c r="I447" i="13" s="1"/>
  <c r="J313" i="13"/>
  <c r="J447" i="13" s="1"/>
  <c r="D314" i="13"/>
  <c r="G448" i="13" s="1"/>
  <c r="G314" i="13"/>
  <c r="D448" i="13" s="1"/>
  <c r="I314" i="13"/>
  <c r="I448" i="13" s="1"/>
  <c r="J314" i="13"/>
  <c r="J448" i="13" s="1"/>
  <c r="D315" i="13"/>
  <c r="G449" i="13" s="1"/>
  <c r="G315" i="13"/>
  <c r="D449" i="13" s="1"/>
  <c r="I315" i="13"/>
  <c r="I449" i="13" s="1"/>
  <c r="J315" i="13"/>
  <c r="J449" i="13" s="1"/>
  <c r="D316" i="13"/>
  <c r="G450" i="13" s="1"/>
  <c r="G316" i="13"/>
  <c r="D450" i="13" s="1"/>
  <c r="I316" i="13"/>
  <c r="I450" i="13" s="1"/>
  <c r="J316" i="13"/>
  <c r="J450" i="13" s="1"/>
  <c r="D317" i="13"/>
  <c r="G451" i="13" s="1"/>
  <c r="G317" i="13"/>
  <c r="D451" i="13" s="1"/>
  <c r="I317" i="13"/>
  <c r="I451" i="13" s="1"/>
  <c r="J317" i="13"/>
  <c r="J451" i="13" s="1"/>
  <c r="D318" i="13"/>
  <c r="G452" i="13" s="1"/>
  <c r="G318" i="13"/>
  <c r="D452" i="13" s="1"/>
  <c r="I318" i="13"/>
  <c r="I452" i="13" s="1"/>
  <c r="J318" i="13"/>
  <c r="J452" i="13" s="1"/>
  <c r="D319" i="13"/>
  <c r="G453" i="13" s="1"/>
  <c r="G319" i="13"/>
  <c r="D453" i="13" s="1"/>
  <c r="I319" i="13"/>
  <c r="J319" i="13"/>
  <c r="J453" i="13" s="1"/>
  <c r="D320" i="13"/>
  <c r="G454" i="13" s="1"/>
  <c r="G320" i="13"/>
  <c r="D454" i="13" s="1"/>
  <c r="I320" i="13"/>
  <c r="I454" i="13" s="1"/>
  <c r="J320" i="13"/>
  <c r="J454" i="13" s="1"/>
  <c r="D321" i="13"/>
  <c r="G455" i="13" s="1"/>
  <c r="G321" i="13"/>
  <c r="D455" i="13" s="1"/>
  <c r="I321" i="13"/>
  <c r="I455" i="13" s="1"/>
  <c r="J321" i="13"/>
  <c r="J455" i="13" s="1"/>
  <c r="D322" i="13"/>
  <c r="G456" i="13" s="1"/>
  <c r="G322" i="13"/>
  <c r="D456" i="13" s="1"/>
  <c r="I322" i="13"/>
  <c r="I456" i="13" s="1"/>
  <c r="J322" i="13"/>
  <c r="J456" i="13" s="1"/>
  <c r="D323" i="13"/>
  <c r="G457" i="13" s="1"/>
  <c r="G323" i="13"/>
  <c r="D457" i="13" s="1"/>
  <c r="I323" i="13"/>
  <c r="I457" i="13" s="1"/>
  <c r="J323" i="13"/>
  <c r="J457" i="13" s="1"/>
  <c r="D324" i="13"/>
  <c r="G458" i="13" s="1"/>
  <c r="G324" i="13"/>
  <c r="D458" i="13" s="1"/>
  <c r="I324" i="13"/>
  <c r="I458" i="13" s="1"/>
  <c r="J324" i="13"/>
  <c r="J458" i="13" s="1"/>
  <c r="D325" i="13"/>
  <c r="G459" i="13" s="1"/>
  <c r="G325" i="13"/>
  <c r="D459" i="13" s="1"/>
  <c r="I325" i="13"/>
  <c r="I459" i="13" s="1"/>
  <c r="J325" i="13"/>
  <c r="J459" i="13" s="1"/>
  <c r="D326" i="13"/>
  <c r="G460" i="13" s="1"/>
  <c r="G326" i="13"/>
  <c r="D460" i="13" s="1"/>
  <c r="I326" i="13"/>
  <c r="I460" i="13" s="1"/>
  <c r="J326" i="13"/>
  <c r="J460" i="13" s="1"/>
  <c r="D327" i="13"/>
  <c r="G461" i="13" s="1"/>
  <c r="G327" i="13"/>
  <c r="D461" i="13" s="1"/>
  <c r="I327" i="13"/>
  <c r="I461" i="13" s="1"/>
  <c r="J327" i="13"/>
  <c r="J461" i="13" s="1"/>
  <c r="D328" i="13"/>
  <c r="G462" i="13" s="1"/>
  <c r="G328" i="13"/>
  <c r="I328" i="13"/>
  <c r="I462" i="13" s="1"/>
  <c r="J328" i="13"/>
  <c r="J462" i="13" s="1"/>
  <c r="D329" i="13"/>
  <c r="G463" i="13" s="1"/>
  <c r="G329" i="13"/>
  <c r="D463" i="13" s="1"/>
  <c r="I329" i="13"/>
  <c r="I463" i="13" s="1"/>
  <c r="J329" i="13"/>
  <c r="J463" i="13" s="1"/>
  <c r="D330" i="13"/>
  <c r="G464" i="13" s="1"/>
  <c r="G330" i="13"/>
  <c r="D464" i="13" s="1"/>
  <c r="I330" i="13"/>
  <c r="I464" i="13" s="1"/>
  <c r="J330" i="13"/>
  <c r="J464" i="13" s="1"/>
  <c r="D331" i="13"/>
  <c r="G465" i="13" s="1"/>
  <c r="G331" i="13"/>
  <c r="D465" i="13" s="1"/>
  <c r="I331" i="13"/>
  <c r="I465" i="13" s="1"/>
  <c r="J331" i="13"/>
  <c r="J465" i="13" s="1"/>
  <c r="D332" i="13"/>
  <c r="G466" i="13" s="1"/>
  <c r="G332" i="13"/>
  <c r="D466" i="13" s="1"/>
  <c r="I332" i="13"/>
  <c r="I466" i="13" s="1"/>
  <c r="J332" i="13"/>
  <c r="J466" i="13" s="1"/>
  <c r="D333" i="13"/>
  <c r="G467" i="13" s="1"/>
  <c r="G333" i="13"/>
  <c r="D467" i="13" s="1"/>
  <c r="I333" i="13"/>
  <c r="I467" i="13" s="1"/>
  <c r="J333" i="13"/>
  <c r="J467" i="13" s="1"/>
  <c r="D334" i="13"/>
  <c r="G468" i="13" s="1"/>
  <c r="G334" i="13"/>
  <c r="D468" i="13" s="1"/>
  <c r="I334" i="13"/>
  <c r="I468" i="13" s="1"/>
  <c r="J334" i="13"/>
  <c r="J468" i="13" s="1"/>
  <c r="D335" i="13"/>
  <c r="G469" i="13" s="1"/>
  <c r="G335" i="13"/>
  <c r="D469" i="13" s="1"/>
  <c r="I335" i="13"/>
  <c r="I469" i="13" s="1"/>
  <c r="J335" i="13"/>
  <c r="J469" i="13" s="1"/>
  <c r="D336" i="13"/>
  <c r="G470" i="13" s="1"/>
  <c r="G336" i="13"/>
  <c r="D470" i="13" s="1"/>
  <c r="I336" i="13"/>
  <c r="I470" i="13" s="1"/>
  <c r="J336" i="13"/>
  <c r="J470" i="13" s="1"/>
  <c r="D337" i="13"/>
  <c r="G471" i="13" s="1"/>
  <c r="G337" i="13"/>
  <c r="D471" i="13" s="1"/>
  <c r="I337" i="13"/>
  <c r="I471" i="13" s="1"/>
  <c r="J337" i="13"/>
  <c r="J471" i="13" s="1"/>
  <c r="D338" i="13"/>
  <c r="G472" i="13" s="1"/>
  <c r="G338" i="13"/>
  <c r="D472" i="13" s="1"/>
  <c r="I338" i="13"/>
  <c r="I472" i="13" s="1"/>
  <c r="J338" i="13"/>
  <c r="J472" i="13" s="1"/>
  <c r="D339" i="13"/>
  <c r="G473" i="13" s="1"/>
  <c r="G339" i="13"/>
  <c r="D473" i="13" s="1"/>
  <c r="I339" i="13"/>
  <c r="I473" i="13" s="1"/>
  <c r="J339" i="13"/>
  <c r="J473" i="13" s="1"/>
  <c r="D340" i="13"/>
  <c r="G474" i="13" s="1"/>
  <c r="G340" i="13"/>
  <c r="D474" i="13" s="1"/>
  <c r="I340" i="13"/>
  <c r="I474" i="13" s="1"/>
  <c r="J340" i="13"/>
  <c r="J474" i="13" s="1"/>
  <c r="D341" i="13"/>
  <c r="G475" i="13" s="1"/>
  <c r="G341" i="13"/>
  <c r="D475" i="13" s="1"/>
  <c r="I341" i="13"/>
  <c r="I475" i="13" s="1"/>
  <c r="J341" i="13"/>
  <c r="J475" i="13" s="1"/>
  <c r="D342" i="13"/>
  <c r="G476" i="13" s="1"/>
  <c r="G342" i="13"/>
  <c r="D476" i="13" s="1"/>
  <c r="I342" i="13"/>
  <c r="I476" i="13" s="1"/>
  <c r="J342" i="13"/>
  <c r="J476" i="13" s="1"/>
  <c r="D343" i="13"/>
  <c r="G477" i="13" s="1"/>
  <c r="G343" i="13"/>
  <c r="D477" i="13" s="1"/>
  <c r="I343" i="13"/>
  <c r="I477" i="13" s="1"/>
  <c r="J343" i="13"/>
  <c r="J477" i="13" s="1"/>
  <c r="D344" i="13"/>
  <c r="G478" i="13" s="1"/>
  <c r="G344" i="13"/>
  <c r="D478" i="13" s="1"/>
  <c r="I344" i="13"/>
  <c r="I478" i="13" s="1"/>
  <c r="J344" i="13"/>
  <c r="J478" i="13" s="1"/>
  <c r="D345" i="13"/>
  <c r="G479" i="13" s="1"/>
  <c r="G345" i="13"/>
  <c r="D479" i="13" s="1"/>
  <c r="I345" i="13"/>
  <c r="I479" i="13" s="1"/>
  <c r="J345" i="13"/>
  <c r="J479" i="13" s="1"/>
  <c r="D346" i="13"/>
  <c r="G480" i="13" s="1"/>
  <c r="G346" i="13"/>
  <c r="D480" i="13" s="1"/>
  <c r="I346" i="13"/>
  <c r="I480" i="13" s="1"/>
  <c r="J346" i="13"/>
  <c r="J480" i="13" s="1"/>
  <c r="D347" i="13"/>
  <c r="G481" i="13" s="1"/>
  <c r="G347" i="13"/>
  <c r="D481" i="13" s="1"/>
  <c r="I347" i="13"/>
  <c r="I481" i="13" s="1"/>
  <c r="J347" i="13"/>
  <c r="J481" i="13" s="1"/>
  <c r="D348" i="13"/>
  <c r="G482" i="13" s="1"/>
  <c r="G348" i="13"/>
  <c r="D482" i="13" s="1"/>
  <c r="I348" i="13"/>
  <c r="I482" i="13" s="1"/>
  <c r="J348" i="13"/>
  <c r="J482" i="13" s="1"/>
  <c r="D349" i="13"/>
  <c r="G483" i="13" s="1"/>
  <c r="G349" i="13"/>
  <c r="D483" i="13" s="1"/>
  <c r="I349" i="13"/>
  <c r="I483" i="13" s="1"/>
  <c r="J349" i="13"/>
  <c r="J483" i="13" s="1"/>
  <c r="D350" i="13"/>
  <c r="G484" i="13" s="1"/>
  <c r="G350" i="13"/>
  <c r="D484" i="13" s="1"/>
  <c r="I350" i="13"/>
  <c r="I484" i="13" s="1"/>
  <c r="J350" i="13"/>
  <c r="J484" i="13" s="1"/>
  <c r="D351" i="13"/>
  <c r="G485" i="13" s="1"/>
  <c r="G351" i="13"/>
  <c r="D485" i="13" s="1"/>
  <c r="I351" i="13"/>
  <c r="I485" i="13" s="1"/>
  <c r="J351" i="13"/>
  <c r="J485" i="13" s="1"/>
  <c r="D352" i="13"/>
  <c r="G486" i="13" s="1"/>
  <c r="G352" i="13"/>
  <c r="D486" i="13" s="1"/>
  <c r="I352" i="13"/>
  <c r="I486" i="13" s="1"/>
  <c r="J352" i="13"/>
  <c r="J486" i="13" s="1"/>
  <c r="D353" i="13"/>
  <c r="G487" i="13" s="1"/>
  <c r="G353" i="13"/>
  <c r="D487" i="13" s="1"/>
  <c r="I353" i="13"/>
  <c r="I487" i="13" s="1"/>
  <c r="J353" i="13"/>
  <c r="J487" i="13" s="1"/>
  <c r="D354" i="13"/>
  <c r="G488" i="13" s="1"/>
  <c r="G354" i="13"/>
  <c r="D488" i="13" s="1"/>
  <c r="I354" i="13"/>
  <c r="I488" i="13" s="1"/>
  <c r="J354" i="13"/>
  <c r="J488" i="13" s="1"/>
  <c r="D355" i="13"/>
  <c r="G489" i="13" s="1"/>
  <c r="G355" i="13"/>
  <c r="D489" i="13" s="1"/>
  <c r="I355" i="13"/>
  <c r="I489" i="13" s="1"/>
  <c r="J355" i="13"/>
  <c r="J489" i="13" s="1"/>
  <c r="D356" i="13"/>
  <c r="G490" i="13" s="1"/>
  <c r="G356" i="13"/>
  <c r="D490" i="13" s="1"/>
  <c r="I356" i="13"/>
  <c r="I490" i="13" s="1"/>
  <c r="J356" i="13"/>
  <c r="J490" i="13" s="1"/>
  <c r="D357" i="13"/>
  <c r="G491" i="13" s="1"/>
  <c r="G357" i="13"/>
  <c r="D491" i="13" s="1"/>
  <c r="I357" i="13"/>
  <c r="I491" i="13" s="1"/>
  <c r="J357" i="13"/>
  <c r="J491" i="13" s="1"/>
  <c r="D358" i="13"/>
  <c r="G492" i="13" s="1"/>
  <c r="G358" i="13"/>
  <c r="D492" i="13" s="1"/>
  <c r="I358" i="13"/>
  <c r="I492" i="13" s="1"/>
  <c r="J358" i="13"/>
  <c r="J492" i="13" s="1"/>
  <c r="D359" i="13"/>
  <c r="G493" i="13" s="1"/>
  <c r="G359" i="13"/>
  <c r="D493" i="13" s="1"/>
  <c r="I359" i="13"/>
  <c r="I493" i="13" s="1"/>
  <c r="J359" i="13"/>
  <c r="J493" i="13" s="1"/>
  <c r="D360" i="13"/>
  <c r="G494" i="13" s="1"/>
  <c r="G360" i="13"/>
  <c r="D494" i="13" s="1"/>
  <c r="I360" i="13"/>
  <c r="I494" i="13" s="1"/>
  <c r="J360" i="13"/>
  <c r="J494" i="13" s="1"/>
  <c r="D361" i="13"/>
  <c r="G495" i="13" s="1"/>
  <c r="G361" i="13"/>
  <c r="D495" i="13" s="1"/>
  <c r="I361" i="13"/>
  <c r="I495" i="13" s="1"/>
  <c r="J361" i="13"/>
  <c r="J495" i="13" s="1"/>
  <c r="D362" i="13"/>
  <c r="G496" i="13" s="1"/>
  <c r="G362" i="13"/>
  <c r="D496" i="13" s="1"/>
  <c r="I362" i="13"/>
  <c r="I496" i="13" s="1"/>
  <c r="J362" i="13"/>
  <c r="D363" i="13"/>
  <c r="G497" i="13" s="1"/>
  <c r="G363" i="13"/>
  <c r="D497" i="13" s="1"/>
  <c r="I363" i="13"/>
  <c r="I497" i="13" s="1"/>
  <c r="J363" i="13"/>
  <c r="D364" i="13"/>
  <c r="G498" i="13" s="1"/>
  <c r="G364" i="13"/>
  <c r="D498" i="13" s="1"/>
  <c r="I364" i="13"/>
  <c r="I498" i="13" s="1"/>
  <c r="J364" i="13"/>
  <c r="D365" i="13"/>
  <c r="G499" i="13" s="1"/>
  <c r="G365" i="13"/>
  <c r="D499" i="13" s="1"/>
  <c r="I365" i="13"/>
  <c r="I499" i="13" s="1"/>
  <c r="J365" i="13"/>
  <c r="J499" i="13" s="1"/>
  <c r="D366" i="13"/>
  <c r="G500" i="13" s="1"/>
  <c r="G366" i="13"/>
  <c r="D500" i="13" s="1"/>
  <c r="I366" i="13"/>
  <c r="I500" i="13" s="1"/>
  <c r="J366" i="13"/>
  <c r="J500" i="13" s="1"/>
  <c r="D367" i="13"/>
  <c r="G501" i="13" s="1"/>
  <c r="G367" i="13"/>
  <c r="D501" i="13" s="1"/>
  <c r="I367" i="13"/>
  <c r="I501" i="13" s="1"/>
  <c r="J367" i="13"/>
  <c r="J501" i="13" s="1"/>
  <c r="D368" i="13"/>
  <c r="G502" i="13" s="1"/>
  <c r="G368" i="13"/>
  <c r="D502" i="13" s="1"/>
  <c r="I368" i="13"/>
  <c r="I502" i="13" s="1"/>
  <c r="J368" i="13"/>
  <c r="J502" i="13" s="1"/>
  <c r="D369" i="13"/>
  <c r="G503" i="13" s="1"/>
  <c r="G369" i="13"/>
  <c r="D503" i="13" s="1"/>
  <c r="I369" i="13"/>
  <c r="I503" i="13" s="1"/>
  <c r="J369" i="13"/>
  <c r="J503" i="13" s="1"/>
  <c r="D370" i="13"/>
  <c r="G504" i="13" s="1"/>
  <c r="G370" i="13"/>
  <c r="D504" i="13" s="1"/>
  <c r="I370" i="13"/>
  <c r="I504" i="13" s="1"/>
  <c r="J370" i="13"/>
  <c r="D371" i="13"/>
  <c r="G505" i="13" s="1"/>
  <c r="G371" i="13"/>
  <c r="D505" i="13" s="1"/>
  <c r="I371" i="13"/>
  <c r="I505" i="13" s="1"/>
  <c r="J371" i="13"/>
  <c r="J505" i="13" s="1"/>
  <c r="D372" i="13"/>
  <c r="G506" i="13" s="1"/>
  <c r="G372" i="13"/>
  <c r="D506" i="13" s="1"/>
  <c r="I372" i="13"/>
  <c r="I506" i="13" s="1"/>
  <c r="J372" i="13"/>
  <c r="J506" i="13" s="1"/>
  <c r="D373" i="13"/>
  <c r="G507" i="13" s="1"/>
  <c r="G373" i="13"/>
  <c r="D507" i="13" s="1"/>
  <c r="I373" i="13"/>
  <c r="I507" i="13" s="1"/>
  <c r="J373" i="13"/>
  <c r="J507" i="13" s="1"/>
  <c r="D374" i="13"/>
  <c r="G508" i="13" s="1"/>
  <c r="G374" i="13"/>
  <c r="D508" i="13" s="1"/>
  <c r="I374" i="13"/>
  <c r="I508" i="13" s="1"/>
  <c r="J374" i="13"/>
  <c r="J508" i="13" s="1"/>
  <c r="D375" i="13"/>
  <c r="G509" i="13" s="1"/>
  <c r="G375" i="13"/>
  <c r="D509" i="13" s="1"/>
  <c r="I375" i="13"/>
  <c r="I509" i="13" s="1"/>
  <c r="J375" i="13"/>
  <c r="J509" i="13" s="1"/>
  <c r="D376" i="13"/>
  <c r="G510" i="13" s="1"/>
  <c r="G376" i="13"/>
  <c r="D510" i="13" s="1"/>
  <c r="I376" i="13"/>
  <c r="I510" i="13" s="1"/>
  <c r="J376" i="13"/>
  <c r="J510" i="13" s="1"/>
  <c r="D377" i="13"/>
  <c r="G511" i="13" s="1"/>
  <c r="G377" i="13"/>
  <c r="D511" i="13" s="1"/>
  <c r="I377" i="13"/>
  <c r="I511" i="13" s="1"/>
  <c r="J377" i="13"/>
  <c r="J511" i="13" s="1"/>
  <c r="D378" i="13"/>
  <c r="G512" i="13" s="1"/>
  <c r="G378" i="13"/>
  <c r="D512" i="13" s="1"/>
  <c r="I378" i="13"/>
  <c r="I512" i="13" s="1"/>
  <c r="J378" i="13"/>
  <c r="J512" i="13" s="1"/>
  <c r="D379" i="13"/>
  <c r="G513" i="13" s="1"/>
  <c r="G379" i="13"/>
  <c r="D513" i="13" s="1"/>
  <c r="I379" i="13"/>
  <c r="I513" i="13" s="1"/>
  <c r="J379" i="13"/>
  <c r="J513" i="13" s="1"/>
  <c r="D380" i="13"/>
  <c r="G514" i="13" s="1"/>
  <c r="G380" i="13"/>
  <c r="D514" i="13" s="1"/>
  <c r="I380" i="13"/>
  <c r="I514" i="13" s="1"/>
  <c r="J380" i="13"/>
  <c r="J514" i="13" s="1"/>
  <c r="B381" i="13"/>
  <c r="B515" i="13" s="1"/>
  <c r="D381" i="13"/>
  <c r="G515" i="13" s="1"/>
  <c r="G381" i="13"/>
  <c r="D515" i="13" s="1"/>
  <c r="I381" i="13"/>
  <c r="I515" i="13" s="1"/>
  <c r="J381" i="13"/>
  <c r="J515" i="13" s="1"/>
  <c r="K381" i="13"/>
  <c r="K515" i="13" s="1"/>
  <c r="L381" i="13"/>
  <c r="L515" i="13" s="1"/>
  <c r="D382" i="13"/>
  <c r="G516" i="13" s="1"/>
  <c r="G382" i="13"/>
  <c r="D516" i="13" s="1"/>
  <c r="I382" i="13"/>
  <c r="I516" i="13" s="1"/>
  <c r="J382" i="13"/>
  <c r="J516" i="13" s="1"/>
  <c r="D383" i="13"/>
  <c r="G517" i="13" s="1"/>
  <c r="G383" i="13"/>
  <c r="D517" i="13" s="1"/>
  <c r="I383" i="13"/>
  <c r="I517" i="13" s="1"/>
  <c r="J383" i="13"/>
  <c r="J517" i="13" s="1"/>
  <c r="D384" i="13"/>
  <c r="G518" i="13" s="1"/>
  <c r="G384" i="13"/>
  <c r="D518" i="13" s="1"/>
  <c r="I384" i="13"/>
  <c r="I518" i="13" s="1"/>
  <c r="J384" i="13"/>
  <c r="J518" i="13" s="1"/>
  <c r="D385" i="13"/>
  <c r="G519" i="13" s="1"/>
  <c r="G385" i="13"/>
  <c r="D519" i="13" s="1"/>
  <c r="I385" i="13"/>
  <c r="I519" i="13" s="1"/>
  <c r="J385" i="13"/>
  <c r="J519" i="13" s="1"/>
  <c r="D386" i="13"/>
  <c r="G520" i="13" s="1"/>
  <c r="G386" i="13"/>
  <c r="D520" i="13" s="1"/>
  <c r="I386" i="13"/>
  <c r="I520" i="13" s="1"/>
  <c r="J386" i="13"/>
  <c r="J520" i="13" s="1"/>
  <c r="B387" i="13"/>
  <c r="B521" i="13" s="1"/>
  <c r="D387" i="13"/>
  <c r="G521" i="13" s="1"/>
  <c r="G387" i="13"/>
  <c r="I387" i="13"/>
  <c r="I521" i="13" s="1"/>
  <c r="J387" i="13"/>
  <c r="J521" i="13" s="1"/>
  <c r="D388" i="13"/>
  <c r="G522" i="13" s="1"/>
  <c r="G388" i="13"/>
  <c r="D522" i="13" s="1"/>
  <c r="I388" i="13"/>
  <c r="I522" i="13" s="1"/>
  <c r="J388" i="13"/>
  <c r="J522" i="13" s="1"/>
  <c r="D389" i="13"/>
  <c r="G523" i="13" s="1"/>
  <c r="G389" i="13"/>
  <c r="D523" i="13" s="1"/>
  <c r="I389" i="13"/>
  <c r="I523" i="13" s="1"/>
  <c r="J389" i="13"/>
  <c r="J523" i="13" s="1"/>
  <c r="D390" i="13"/>
  <c r="G524" i="13" s="1"/>
  <c r="G390" i="13"/>
  <c r="D524" i="13" s="1"/>
  <c r="I390" i="13"/>
  <c r="I524" i="13" s="1"/>
  <c r="J390" i="13"/>
  <c r="J524" i="13" s="1"/>
  <c r="D391" i="13"/>
  <c r="G525" i="13" s="1"/>
  <c r="G391" i="13"/>
  <c r="D525" i="13" s="1"/>
  <c r="I391" i="13"/>
  <c r="I525" i="13" s="1"/>
  <c r="J391" i="13"/>
  <c r="J525" i="13" s="1"/>
  <c r="D392" i="13"/>
  <c r="G526" i="13" s="1"/>
  <c r="G392" i="13"/>
  <c r="D526" i="13" s="1"/>
  <c r="I392" i="13"/>
  <c r="I526" i="13" s="1"/>
  <c r="J392" i="13"/>
  <c r="J526" i="13" s="1"/>
  <c r="D393" i="13"/>
  <c r="G527" i="13" s="1"/>
  <c r="G393" i="13"/>
  <c r="D527" i="13" s="1"/>
  <c r="I393" i="13"/>
  <c r="J393" i="13"/>
  <c r="J527" i="13" s="1"/>
  <c r="D394" i="13"/>
  <c r="G528" i="13" s="1"/>
  <c r="G394" i="13"/>
  <c r="D528" i="13" s="1"/>
  <c r="I394" i="13"/>
  <c r="I528" i="13" s="1"/>
  <c r="J394" i="13"/>
  <c r="J528" i="13" s="1"/>
  <c r="D395" i="13"/>
  <c r="G529" i="13" s="1"/>
  <c r="G395" i="13"/>
  <c r="D529" i="13" s="1"/>
  <c r="I395" i="13"/>
  <c r="I529" i="13" s="1"/>
  <c r="J395" i="13"/>
  <c r="J529" i="13" s="1"/>
  <c r="D396" i="13"/>
  <c r="G530" i="13" s="1"/>
  <c r="G396" i="13"/>
  <c r="D530" i="13" s="1"/>
  <c r="I396" i="13"/>
  <c r="I530" i="13" s="1"/>
  <c r="J396" i="13"/>
  <c r="D397" i="13"/>
  <c r="G531" i="13" s="1"/>
  <c r="G397" i="13"/>
  <c r="D531" i="13" s="1"/>
  <c r="I397" i="13"/>
  <c r="I531" i="13" s="1"/>
  <c r="J397" i="13"/>
  <c r="J531" i="13" s="1"/>
  <c r="D398" i="13"/>
  <c r="G532" i="13" s="1"/>
  <c r="G398" i="13"/>
  <c r="D532" i="13" s="1"/>
  <c r="I398" i="13"/>
  <c r="I532" i="13" s="1"/>
  <c r="J398" i="13"/>
  <c r="J532" i="13" s="1"/>
  <c r="B399" i="13"/>
  <c r="B533" i="13" s="1"/>
  <c r="D399" i="13"/>
  <c r="G533" i="13" s="1"/>
  <c r="G399" i="13"/>
  <c r="D533" i="13" s="1"/>
  <c r="I399" i="13"/>
  <c r="I533" i="13" s="1"/>
  <c r="J399" i="13"/>
  <c r="J533" i="13" s="1"/>
  <c r="B400" i="13"/>
  <c r="B534" i="13" s="1"/>
  <c r="D400" i="13"/>
  <c r="G534" i="13" s="1"/>
  <c r="G400" i="13"/>
  <c r="D534" i="13" s="1"/>
  <c r="I400" i="13"/>
  <c r="I534" i="13" s="1"/>
  <c r="J400" i="13"/>
  <c r="J534" i="13" s="1"/>
  <c r="B401" i="13"/>
  <c r="D401" i="13"/>
  <c r="G535" i="13" s="1"/>
  <c r="G401" i="13"/>
  <c r="D535" i="13" s="1"/>
  <c r="I401" i="13"/>
  <c r="I535" i="13" s="1"/>
  <c r="J401" i="13"/>
  <c r="J535" i="13" s="1"/>
  <c r="B402" i="13"/>
  <c r="B536" i="13" s="1"/>
  <c r="D402" i="13"/>
  <c r="G536" i="13" s="1"/>
  <c r="G402" i="13"/>
  <c r="D536" i="13" s="1"/>
  <c r="I402" i="13"/>
  <c r="I536" i="13" s="1"/>
  <c r="J402" i="13"/>
  <c r="J536" i="13" s="1"/>
  <c r="B403" i="13"/>
  <c r="B537" i="13" s="1"/>
  <c r="C403" i="13"/>
  <c r="C537" i="13" s="1"/>
  <c r="D403" i="13"/>
  <c r="G537" i="13" s="1"/>
  <c r="E403" i="13"/>
  <c r="H537" i="13" s="1"/>
  <c r="G403" i="13"/>
  <c r="D537" i="13" s="1"/>
  <c r="H403" i="13"/>
  <c r="E537" i="13" s="1"/>
  <c r="I403" i="13"/>
  <c r="I537" i="13" s="1"/>
  <c r="J403" i="13"/>
  <c r="J537" i="13" s="1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C265" i="13"/>
  <c r="A266" i="13"/>
  <c r="A267" i="13"/>
  <c r="E267" i="13"/>
  <c r="A268" i="13"/>
  <c r="A269" i="13"/>
  <c r="B269" i="13"/>
  <c r="C269" i="13"/>
  <c r="D269" i="13"/>
  <c r="E269" i="13"/>
  <c r="G269" i="13"/>
  <c r="H269" i="13"/>
  <c r="I269" i="13"/>
  <c r="J269" i="13"/>
  <c r="K269" i="13"/>
  <c r="L269" i="13"/>
  <c r="D3" i="13"/>
  <c r="G137" i="13" s="1"/>
  <c r="G3" i="13"/>
  <c r="D137" i="13" s="1"/>
  <c r="I3" i="13"/>
  <c r="I137" i="13" s="1"/>
  <c r="J3" i="13"/>
  <c r="J137" i="13" s="1"/>
  <c r="D4" i="13"/>
  <c r="G138" i="13" s="1"/>
  <c r="G4" i="13"/>
  <c r="D138" i="13" s="1"/>
  <c r="I4" i="13"/>
  <c r="I138" i="13" s="1"/>
  <c r="J4" i="13"/>
  <c r="J138" i="13" s="1"/>
  <c r="D5" i="13"/>
  <c r="G139" i="13" s="1"/>
  <c r="G5" i="13"/>
  <c r="D139" i="13" s="1"/>
  <c r="I5" i="13"/>
  <c r="I139" i="13" s="1"/>
  <c r="J5" i="13"/>
  <c r="J139" i="13" s="1"/>
  <c r="D6" i="13"/>
  <c r="G140" i="13" s="1"/>
  <c r="G6" i="13"/>
  <c r="D140" i="13" s="1"/>
  <c r="I6" i="13"/>
  <c r="I140" i="13" s="1"/>
  <c r="J6" i="13"/>
  <c r="J140" i="13" s="1"/>
  <c r="D7" i="13"/>
  <c r="G141" i="13" s="1"/>
  <c r="G7" i="13"/>
  <c r="D141" i="13" s="1"/>
  <c r="I7" i="13"/>
  <c r="I141" i="13" s="1"/>
  <c r="J7" i="13"/>
  <c r="J141" i="13" s="1"/>
  <c r="D8" i="13"/>
  <c r="G142" i="13" s="1"/>
  <c r="G8" i="13"/>
  <c r="D142" i="13" s="1"/>
  <c r="I8" i="13"/>
  <c r="I142" i="13" s="1"/>
  <c r="J8" i="13"/>
  <c r="J142" i="13" s="1"/>
  <c r="D9" i="13"/>
  <c r="G143" i="13" s="1"/>
  <c r="G9" i="13"/>
  <c r="D143" i="13" s="1"/>
  <c r="I9" i="13"/>
  <c r="I143" i="13" s="1"/>
  <c r="J9" i="13"/>
  <c r="J143" i="13" s="1"/>
  <c r="D10" i="13"/>
  <c r="G144" i="13" s="1"/>
  <c r="G10" i="13"/>
  <c r="D144" i="13" s="1"/>
  <c r="I10" i="13"/>
  <c r="I144" i="13" s="1"/>
  <c r="J10" i="13"/>
  <c r="J144" i="13" s="1"/>
  <c r="D11" i="13"/>
  <c r="G145" i="13" s="1"/>
  <c r="G11" i="13"/>
  <c r="D145" i="13" s="1"/>
  <c r="I11" i="13"/>
  <c r="I145" i="13" s="1"/>
  <c r="J11" i="13"/>
  <c r="J145" i="13" s="1"/>
  <c r="D12" i="13"/>
  <c r="G146" i="13" s="1"/>
  <c r="G12" i="13"/>
  <c r="D146" i="13" s="1"/>
  <c r="I12" i="13"/>
  <c r="I146" i="13" s="1"/>
  <c r="J12" i="13"/>
  <c r="J146" i="13" s="1"/>
  <c r="D13" i="13"/>
  <c r="G147" i="13" s="1"/>
  <c r="G13" i="13"/>
  <c r="D147" i="13" s="1"/>
  <c r="I13" i="13"/>
  <c r="I147" i="13" s="1"/>
  <c r="J13" i="13"/>
  <c r="J147" i="13" s="1"/>
  <c r="D14" i="13"/>
  <c r="G148" i="13" s="1"/>
  <c r="G14" i="13"/>
  <c r="D148" i="13" s="1"/>
  <c r="I14" i="13"/>
  <c r="I148" i="13" s="1"/>
  <c r="J14" i="13"/>
  <c r="J148" i="13" s="1"/>
  <c r="D15" i="13"/>
  <c r="G149" i="13" s="1"/>
  <c r="G15" i="13"/>
  <c r="D149" i="13" s="1"/>
  <c r="I15" i="13"/>
  <c r="I149" i="13" s="1"/>
  <c r="J15" i="13"/>
  <c r="J149" i="13" s="1"/>
  <c r="D16" i="13"/>
  <c r="G150" i="13" s="1"/>
  <c r="G16" i="13"/>
  <c r="D150" i="13" s="1"/>
  <c r="I16" i="13"/>
  <c r="I150" i="13" s="1"/>
  <c r="J16" i="13"/>
  <c r="J150" i="13" s="1"/>
  <c r="D17" i="13"/>
  <c r="G151" i="13" s="1"/>
  <c r="G17" i="13"/>
  <c r="D151" i="13" s="1"/>
  <c r="I17" i="13"/>
  <c r="I151" i="13" s="1"/>
  <c r="J17" i="13"/>
  <c r="J151" i="13" s="1"/>
  <c r="D18" i="13"/>
  <c r="G152" i="13" s="1"/>
  <c r="G18" i="13"/>
  <c r="D152" i="13" s="1"/>
  <c r="I18" i="13"/>
  <c r="I152" i="13" s="1"/>
  <c r="J18" i="13"/>
  <c r="J152" i="13" s="1"/>
  <c r="D19" i="13"/>
  <c r="G153" i="13" s="1"/>
  <c r="G19" i="13"/>
  <c r="D153" i="13" s="1"/>
  <c r="I19" i="13"/>
  <c r="I153" i="13" s="1"/>
  <c r="J19" i="13"/>
  <c r="J153" i="13" s="1"/>
  <c r="D20" i="13"/>
  <c r="G154" i="13" s="1"/>
  <c r="G20" i="13"/>
  <c r="D154" i="13" s="1"/>
  <c r="I20" i="13"/>
  <c r="I154" i="13" s="1"/>
  <c r="J20" i="13"/>
  <c r="J154" i="13" s="1"/>
  <c r="D21" i="13"/>
  <c r="G155" i="13" s="1"/>
  <c r="G21" i="13"/>
  <c r="D155" i="13" s="1"/>
  <c r="I21" i="13"/>
  <c r="I155" i="13" s="1"/>
  <c r="J21" i="13"/>
  <c r="J155" i="13" s="1"/>
  <c r="D22" i="13"/>
  <c r="G156" i="13" s="1"/>
  <c r="G22" i="13"/>
  <c r="D156" i="13" s="1"/>
  <c r="I22" i="13"/>
  <c r="I156" i="13" s="1"/>
  <c r="J22" i="13"/>
  <c r="J156" i="13" s="1"/>
  <c r="D23" i="13"/>
  <c r="G157" i="13" s="1"/>
  <c r="G23" i="13"/>
  <c r="D157" i="13" s="1"/>
  <c r="I23" i="13"/>
  <c r="I157" i="13" s="1"/>
  <c r="J23" i="13"/>
  <c r="J157" i="13" s="1"/>
  <c r="D24" i="13"/>
  <c r="G158" i="13" s="1"/>
  <c r="G24" i="13"/>
  <c r="D158" i="13" s="1"/>
  <c r="I24" i="13"/>
  <c r="I158" i="13" s="1"/>
  <c r="J24" i="13"/>
  <c r="J158" i="13" s="1"/>
  <c r="D25" i="13"/>
  <c r="G159" i="13" s="1"/>
  <c r="G25" i="13"/>
  <c r="D159" i="13" s="1"/>
  <c r="I25" i="13"/>
  <c r="I159" i="13" s="1"/>
  <c r="J25" i="13"/>
  <c r="J159" i="13" s="1"/>
  <c r="D26" i="13"/>
  <c r="G160" i="13" s="1"/>
  <c r="G26" i="13"/>
  <c r="D160" i="13" s="1"/>
  <c r="I26" i="13"/>
  <c r="I160" i="13" s="1"/>
  <c r="J26" i="13"/>
  <c r="J160" i="13" s="1"/>
  <c r="D27" i="13"/>
  <c r="G161" i="13" s="1"/>
  <c r="G27" i="13"/>
  <c r="D161" i="13" s="1"/>
  <c r="I27" i="13"/>
  <c r="I161" i="13" s="1"/>
  <c r="J27" i="13"/>
  <c r="J161" i="13" s="1"/>
  <c r="D28" i="13"/>
  <c r="G162" i="13" s="1"/>
  <c r="G28" i="13"/>
  <c r="D162" i="13" s="1"/>
  <c r="I28" i="13"/>
  <c r="I162" i="13" s="1"/>
  <c r="J28" i="13"/>
  <c r="J162" i="13" s="1"/>
  <c r="D29" i="13"/>
  <c r="G163" i="13" s="1"/>
  <c r="G29" i="13"/>
  <c r="D163" i="13" s="1"/>
  <c r="I29" i="13"/>
  <c r="I163" i="13" s="1"/>
  <c r="J29" i="13"/>
  <c r="J163" i="13" s="1"/>
  <c r="D30" i="13"/>
  <c r="G164" i="13" s="1"/>
  <c r="G30" i="13"/>
  <c r="D164" i="13" s="1"/>
  <c r="I30" i="13"/>
  <c r="I164" i="13" s="1"/>
  <c r="J30" i="13"/>
  <c r="J164" i="13" s="1"/>
  <c r="D31" i="13"/>
  <c r="G165" i="13" s="1"/>
  <c r="G31" i="13"/>
  <c r="D165" i="13" s="1"/>
  <c r="I31" i="13"/>
  <c r="I165" i="13" s="1"/>
  <c r="J31" i="13"/>
  <c r="J165" i="13" s="1"/>
  <c r="D32" i="13"/>
  <c r="G166" i="13" s="1"/>
  <c r="G32" i="13"/>
  <c r="D166" i="13" s="1"/>
  <c r="I32" i="13"/>
  <c r="I166" i="13" s="1"/>
  <c r="J32" i="13"/>
  <c r="J166" i="13" s="1"/>
  <c r="D33" i="13"/>
  <c r="G167" i="13" s="1"/>
  <c r="G33" i="13"/>
  <c r="D167" i="13" s="1"/>
  <c r="I33" i="13"/>
  <c r="I167" i="13" s="1"/>
  <c r="J33" i="13"/>
  <c r="J167" i="13" s="1"/>
  <c r="D34" i="13"/>
  <c r="G168" i="13" s="1"/>
  <c r="G34" i="13"/>
  <c r="D168" i="13" s="1"/>
  <c r="I34" i="13"/>
  <c r="I168" i="13" s="1"/>
  <c r="J34" i="13"/>
  <c r="J168" i="13" s="1"/>
  <c r="D35" i="13"/>
  <c r="G169" i="13" s="1"/>
  <c r="G35" i="13"/>
  <c r="D169" i="13" s="1"/>
  <c r="I35" i="13"/>
  <c r="I169" i="13" s="1"/>
  <c r="J35" i="13"/>
  <c r="J169" i="13" s="1"/>
  <c r="D36" i="13"/>
  <c r="G170" i="13" s="1"/>
  <c r="G36" i="13"/>
  <c r="D170" i="13" s="1"/>
  <c r="I36" i="13"/>
  <c r="I170" i="13" s="1"/>
  <c r="J36" i="13"/>
  <c r="J170" i="13" s="1"/>
  <c r="D37" i="13"/>
  <c r="G171" i="13" s="1"/>
  <c r="G37" i="13"/>
  <c r="D171" i="13" s="1"/>
  <c r="I37" i="13"/>
  <c r="I171" i="13" s="1"/>
  <c r="J37" i="13"/>
  <c r="J171" i="13" s="1"/>
  <c r="D38" i="13"/>
  <c r="G172" i="13" s="1"/>
  <c r="G38" i="13"/>
  <c r="D172" i="13" s="1"/>
  <c r="I38" i="13"/>
  <c r="I172" i="13" s="1"/>
  <c r="J38" i="13"/>
  <c r="J172" i="13" s="1"/>
  <c r="D39" i="13"/>
  <c r="G173" i="13" s="1"/>
  <c r="G39" i="13"/>
  <c r="D173" i="13" s="1"/>
  <c r="I39" i="13"/>
  <c r="I173" i="13" s="1"/>
  <c r="J39" i="13"/>
  <c r="J173" i="13" s="1"/>
  <c r="D40" i="13"/>
  <c r="G174" i="13" s="1"/>
  <c r="G40" i="13"/>
  <c r="D174" i="13" s="1"/>
  <c r="I40" i="13"/>
  <c r="I174" i="13" s="1"/>
  <c r="J40" i="13"/>
  <c r="J174" i="13" s="1"/>
  <c r="D41" i="13"/>
  <c r="G175" i="13" s="1"/>
  <c r="G41" i="13"/>
  <c r="D175" i="13" s="1"/>
  <c r="I41" i="13"/>
  <c r="I175" i="13" s="1"/>
  <c r="J41" i="13"/>
  <c r="J175" i="13" s="1"/>
  <c r="D42" i="13"/>
  <c r="G176" i="13" s="1"/>
  <c r="G42" i="13"/>
  <c r="D176" i="13" s="1"/>
  <c r="I42" i="13"/>
  <c r="I176" i="13" s="1"/>
  <c r="J42" i="13"/>
  <c r="J176" i="13" s="1"/>
  <c r="D43" i="13"/>
  <c r="G177" i="13" s="1"/>
  <c r="G43" i="13"/>
  <c r="D177" i="13" s="1"/>
  <c r="I43" i="13"/>
  <c r="I177" i="13" s="1"/>
  <c r="J43" i="13"/>
  <c r="J177" i="13" s="1"/>
  <c r="D44" i="13"/>
  <c r="G178" i="13" s="1"/>
  <c r="G44" i="13"/>
  <c r="D178" i="13" s="1"/>
  <c r="I44" i="13"/>
  <c r="I178" i="13" s="1"/>
  <c r="J44" i="13"/>
  <c r="J178" i="13" s="1"/>
  <c r="D45" i="13"/>
  <c r="G179" i="13" s="1"/>
  <c r="G45" i="13"/>
  <c r="D179" i="13" s="1"/>
  <c r="I45" i="13"/>
  <c r="I179" i="13" s="1"/>
  <c r="J45" i="13"/>
  <c r="J179" i="13" s="1"/>
  <c r="D46" i="13"/>
  <c r="G180" i="13" s="1"/>
  <c r="G46" i="13"/>
  <c r="D180" i="13" s="1"/>
  <c r="I46" i="13"/>
  <c r="I180" i="13" s="1"/>
  <c r="J46" i="13"/>
  <c r="J180" i="13" s="1"/>
  <c r="D47" i="13"/>
  <c r="G181" i="13" s="1"/>
  <c r="G47" i="13"/>
  <c r="D181" i="13" s="1"/>
  <c r="I47" i="13"/>
  <c r="I181" i="13" s="1"/>
  <c r="J47" i="13"/>
  <c r="J181" i="13" s="1"/>
  <c r="D48" i="13"/>
  <c r="G182" i="13" s="1"/>
  <c r="G48" i="13"/>
  <c r="D182" i="13" s="1"/>
  <c r="I48" i="13"/>
  <c r="I182" i="13" s="1"/>
  <c r="J48" i="13"/>
  <c r="J182" i="13" s="1"/>
  <c r="D49" i="13"/>
  <c r="G183" i="13" s="1"/>
  <c r="G49" i="13"/>
  <c r="D183" i="13" s="1"/>
  <c r="I49" i="13"/>
  <c r="I183" i="13" s="1"/>
  <c r="J49" i="13"/>
  <c r="J183" i="13" s="1"/>
  <c r="D50" i="13"/>
  <c r="G184" i="13" s="1"/>
  <c r="G50" i="13"/>
  <c r="D184" i="13" s="1"/>
  <c r="I50" i="13"/>
  <c r="I184" i="13" s="1"/>
  <c r="J50" i="13"/>
  <c r="J184" i="13" s="1"/>
  <c r="D51" i="13"/>
  <c r="G185" i="13" s="1"/>
  <c r="G51" i="13"/>
  <c r="D185" i="13" s="1"/>
  <c r="I51" i="13"/>
  <c r="I185" i="13" s="1"/>
  <c r="J51" i="13"/>
  <c r="J185" i="13" s="1"/>
  <c r="D52" i="13"/>
  <c r="G186" i="13" s="1"/>
  <c r="G52" i="13"/>
  <c r="D186" i="13" s="1"/>
  <c r="I52" i="13"/>
  <c r="I186" i="13" s="1"/>
  <c r="J52" i="13"/>
  <c r="J186" i="13" s="1"/>
  <c r="D53" i="13"/>
  <c r="G187" i="13" s="1"/>
  <c r="G53" i="13"/>
  <c r="D187" i="13" s="1"/>
  <c r="I53" i="13"/>
  <c r="I187" i="13" s="1"/>
  <c r="J53" i="13"/>
  <c r="J187" i="13" s="1"/>
  <c r="D54" i="13"/>
  <c r="G188" i="13" s="1"/>
  <c r="G54" i="13"/>
  <c r="D188" i="13" s="1"/>
  <c r="I54" i="13"/>
  <c r="I188" i="13" s="1"/>
  <c r="J54" i="13"/>
  <c r="J188" i="13" s="1"/>
  <c r="D55" i="13"/>
  <c r="G189" i="13" s="1"/>
  <c r="G55" i="13"/>
  <c r="D189" i="13" s="1"/>
  <c r="I55" i="13"/>
  <c r="I189" i="13" s="1"/>
  <c r="J55" i="13"/>
  <c r="J189" i="13" s="1"/>
  <c r="D56" i="13"/>
  <c r="G190" i="13" s="1"/>
  <c r="G56" i="13"/>
  <c r="D190" i="13" s="1"/>
  <c r="I56" i="13"/>
  <c r="I190" i="13" s="1"/>
  <c r="J56" i="13"/>
  <c r="J190" i="13" s="1"/>
  <c r="D57" i="13"/>
  <c r="G191" i="13" s="1"/>
  <c r="G57" i="13"/>
  <c r="D191" i="13" s="1"/>
  <c r="I57" i="13"/>
  <c r="I191" i="13" s="1"/>
  <c r="J57" i="13"/>
  <c r="J191" i="13" s="1"/>
  <c r="D58" i="13"/>
  <c r="G192" i="13" s="1"/>
  <c r="G58" i="13"/>
  <c r="D192" i="13" s="1"/>
  <c r="I58" i="13"/>
  <c r="I192" i="13" s="1"/>
  <c r="J58" i="13"/>
  <c r="J192" i="13" s="1"/>
  <c r="D59" i="13"/>
  <c r="G193" i="13" s="1"/>
  <c r="G59" i="13"/>
  <c r="D193" i="13" s="1"/>
  <c r="I59" i="13"/>
  <c r="I193" i="13" s="1"/>
  <c r="J59" i="13"/>
  <c r="J193" i="13" s="1"/>
  <c r="D60" i="13"/>
  <c r="G194" i="13" s="1"/>
  <c r="G60" i="13"/>
  <c r="D194" i="13" s="1"/>
  <c r="I60" i="13"/>
  <c r="I194" i="13" s="1"/>
  <c r="J60" i="13"/>
  <c r="J194" i="13" s="1"/>
  <c r="D61" i="13"/>
  <c r="G195" i="13" s="1"/>
  <c r="G61" i="13"/>
  <c r="D195" i="13" s="1"/>
  <c r="I61" i="13"/>
  <c r="I195" i="13" s="1"/>
  <c r="J61" i="13"/>
  <c r="J195" i="13" s="1"/>
  <c r="D62" i="13"/>
  <c r="G196" i="13" s="1"/>
  <c r="G62" i="13"/>
  <c r="D196" i="13" s="1"/>
  <c r="I62" i="13"/>
  <c r="I196" i="13" s="1"/>
  <c r="J62" i="13"/>
  <c r="J196" i="13" s="1"/>
  <c r="D63" i="13"/>
  <c r="G197" i="13" s="1"/>
  <c r="G63" i="13"/>
  <c r="D197" i="13" s="1"/>
  <c r="I63" i="13"/>
  <c r="I197" i="13" s="1"/>
  <c r="J63" i="13"/>
  <c r="J197" i="13" s="1"/>
  <c r="D64" i="13"/>
  <c r="G198" i="13" s="1"/>
  <c r="G64" i="13"/>
  <c r="D198" i="13" s="1"/>
  <c r="I64" i="13"/>
  <c r="I198" i="13" s="1"/>
  <c r="J64" i="13"/>
  <c r="J198" i="13" s="1"/>
  <c r="D65" i="13"/>
  <c r="G199" i="13" s="1"/>
  <c r="G65" i="13"/>
  <c r="D199" i="13" s="1"/>
  <c r="I65" i="13"/>
  <c r="I199" i="13" s="1"/>
  <c r="J65" i="13"/>
  <c r="J199" i="13" s="1"/>
  <c r="D66" i="13"/>
  <c r="G200" i="13" s="1"/>
  <c r="G66" i="13"/>
  <c r="D200" i="13" s="1"/>
  <c r="I66" i="13"/>
  <c r="I200" i="13" s="1"/>
  <c r="J66" i="13"/>
  <c r="J200" i="13" s="1"/>
  <c r="D67" i="13"/>
  <c r="G201" i="13" s="1"/>
  <c r="G67" i="13"/>
  <c r="D201" i="13" s="1"/>
  <c r="I67" i="13"/>
  <c r="I201" i="13" s="1"/>
  <c r="J67" i="13"/>
  <c r="J201" i="13" s="1"/>
  <c r="D68" i="13"/>
  <c r="G202" i="13" s="1"/>
  <c r="G68" i="13"/>
  <c r="D202" i="13" s="1"/>
  <c r="I68" i="13"/>
  <c r="I202" i="13" s="1"/>
  <c r="J68" i="13"/>
  <c r="J202" i="13" s="1"/>
  <c r="D69" i="13"/>
  <c r="G203" i="13" s="1"/>
  <c r="G69" i="13"/>
  <c r="D203" i="13" s="1"/>
  <c r="I69" i="13"/>
  <c r="I203" i="13" s="1"/>
  <c r="J69" i="13"/>
  <c r="J203" i="13" s="1"/>
  <c r="D70" i="13"/>
  <c r="G204" i="13" s="1"/>
  <c r="G70" i="13"/>
  <c r="D204" i="13" s="1"/>
  <c r="I70" i="13"/>
  <c r="I204" i="13" s="1"/>
  <c r="J70" i="13"/>
  <c r="J204" i="13" s="1"/>
  <c r="D71" i="13"/>
  <c r="G205" i="13" s="1"/>
  <c r="G71" i="13"/>
  <c r="D205" i="13" s="1"/>
  <c r="I71" i="13"/>
  <c r="I205" i="13" s="1"/>
  <c r="J71" i="13"/>
  <c r="J205" i="13" s="1"/>
  <c r="D72" i="13"/>
  <c r="G206" i="13" s="1"/>
  <c r="G72" i="13"/>
  <c r="D206" i="13" s="1"/>
  <c r="I72" i="13"/>
  <c r="I206" i="13" s="1"/>
  <c r="J72" i="13"/>
  <c r="J206" i="13" s="1"/>
  <c r="D73" i="13"/>
  <c r="G207" i="13" s="1"/>
  <c r="G73" i="13"/>
  <c r="D207" i="13" s="1"/>
  <c r="I73" i="13"/>
  <c r="I207" i="13" s="1"/>
  <c r="J73" i="13"/>
  <c r="J207" i="13" s="1"/>
  <c r="D74" i="13"/>
  <c r="G208" i="13" s="1"/>
  <c r="G74" i="13"/>
  <c r="D208" i="13" s="1"/>
  <c r="I74" i="13"/>
  <c r="I208" i="13" s="1"/>
  <c r="J74" i="13"/>
  <c r="J208" i="13" s="1"/>
  <c r="D75" i="13"/>
  <c r="G209" i="13" s="1"/>
  <c r="G75" i="13"/>
  <c r="D209" i="13" s="1"/>
  <c r="I75" i="13"/>
  <c r="I209" i="13" s="1"/>
  <c r="J75" i="13"/>
  <c r="J209" i="13" s="1"/>
  <c r="D76" i="13"/>
  <c r="G210" i="13" s="1"/>
  <c r="G76" i="13"/>
  <c r="D210" i="13" s="1"/>
  <c r="I76" i="13"/>
  <c r="I210" i="13" s="1"/>
  <c r="J76" i="13"/>
  <c r="J210" i="13" s="1"/>
  <c r="D77" i="13"/>
  <c r="G211" i="13" s="1"/>
  <c r="G77" i="13"/>
  <c r="D211" i="13" s="1"/>
  <c r="I77" i="13"/>
  <c r="I211" i="13" s="1"/>
  <c r="J77" i="13"/>
  <c r="J211" i="13" s="1"/>
  <c r="D78" i="13"/>
  <c r="G212" i="13" s="1"/>
  <c r="G78" i="13"/>
  <c r="D212" i="13" s="1"/>
  <c r="I78" i="13"/>
  <c r="I212" i="13" s="1"/>
  <c r="J78" i="13"/>
  <c r="J212" i="13" s="1"/>
  <c r="D79" i="13"/>
  <c r="G213" i="13" s="1"/>
  <c r="G79" i="13"/>
  <c r="D213" i="13" s="1"/>
  <c r="I79" i="13"/>
  <c r="I213" i="13" s="1"/>
  <c r="J79" i="13"/>
  <c r="J213" i="13" s="1"/>
  <c r="D80" i="13"/>
  <c r="G214" i="13" s="1"/>
  <c r="G80" i="13"/>
  <c r="D214" i="13" s="1"/>
  <c r="I80" i="13"/>
  <c r="I214" i="13" s="1"/>
  <c r="J80" i="13"/>
  <c r="J214" i="13" s="1"/>
  <c r="D81" i="13"/>
  <c r="G215" i="13" s="1"/>
  <c r="G81" i="13"/>
  <c r="D215" i="13" s="1"/>
  <c r="I81" i="13"/>
  <c r="I215" i="13" s="1"/>
  <c r="J81" i="13"/>
  <c r="J215" i="13" s="1"/>
  <c r="D82" i="13"/>
  <c r="G216" i="13" s="1"/>
  <c r="G82" i="13"/>
  <c r="D216" i="13" s="1"/>
  <c r="I82" i="13"/>
  <c r="I216" i="13" s="1"/>
  <c r="J82" i="13"/>
  <c r="J216" i="13" s="1"/>
  <c r="D83" i="13"/>
  <c r="G217" i="13" s="1"/>
  <c r="G83" i="13"/>
  <c r="D217" i="13" s="1"/>
  <c r="I83" i="13"/>
  <c r="I217" i="13" s="1"/>
  <c r="J83" i="13"/>
  <c r="J217" i="13" s="1"/>
  <c r="D84" i="13"/>
  <c r="G218" i="13" s="1"/>
  <c r="G84" i="13"/>
  <c r="D218" i="13" s="1"/>
  <c r="I84" i="13"/>
  <c r="I218" i="13" s="1"/>
  <c r="J84" i="13"/>
  <c r="J218" i="13" s="1"/>
  <c r="D85" i="13"/>
  <c r="G219" i="13" s="1"/>
  <c r="G85" i="13"/>
  <c r="D219" i="13" s="1"/>
  <c r="I85" i="13"/>
  <c r="I219" i="13" s="1"/>
  <c r="J85" i="13"/>
  <c r="J219" i="13" s="1"/>
  <c r="D86" i="13"/>
  <c r="G220" i="13" s="1"/>
  <c r="G86" i="13"/>
  <c r="D220" i="13" s="1"/>
  <c r="I86" i="13"/>
  <c r="I220" i="13" s="1"/>
  <c r="J86" i="13"/>
  <c r="J220" i="13" s="1"/>
  <c r="D87" i="13"/>
  <c r="G221" i="13" s="1"/>
  <c r="G87" i="13"/>
  <c r="D221" i="13" s="1"/>
  <c r="I87" i="13"/>
  <c r="I221" i="13" s="1"/>
  <c r="J87" i="13"/>
  <c r="J221" i="13" s="1"/>
  <c r="D88" i="13"/>
  <c r="G222" i="13" s="1"/>
  <c r="G88" i="13"/>
  <c r="D222" i="13" s="1"/>
  <c r="I88" i="13"/>
  <c r="I222" i="13" s="1"/>
  <c r="J88" i="13"/>
  <c r="J222" i="13" s="1"/>
  <c r="D89" i="13"/>
  <c r="G223" i="13" s="1"/>
  <c r="G89" i="13"/>
  <c r="D223" i="13" s="1"/>
  <c r="I89" i="13"/>
  <c r="I223" i="13" s="1"/>
  <c r="J89" i="13"/>
  <c r="J223" i="13" s="1"/>
  <c r="D90" i="13"/>
  <c r="G224" i="13" s="1"/>
  <c r="G90" i="13"/>
  <c r="D224" i="13" s="1"/>
  <c r="I90" i="13"/>
  <c r="I224" i="13" s="1"/>
  <c r="J90" i="13"/>
  <c r="J224" i="13" s="1"/>
  <c r="D91" i="13"/>
  <c r="G225" i="13" s="1"/>
  <c r="G91" i="13"/>
  <c r="D225" i="13" s="1"/>
  <c r="I91" i="13"/>
  <c r="I225" i="13" s="1"/>
  <c r="J91" i="13"/>
  <c r="J225" i="13" s="1"/>
  <c r="D92" i="13"/>
  <c r="G226" i="13" s="1"/>
  <c r="G92" i="13"/>
  <c r="D226" i="13" s="1"/>
  <c r="I92" i="13"/>
  <c r="I226" i="13" s="1"/>
  <c r="J92" i="13"/>
  <c r="J226" i="13" s="1"/>
  <c r="D93" i="13"/>
  <c r="G227" i="13" s="1"/>
  <c r="G93" i="13"/>
  <c r="D227" i="13" s="1"/>
  <c r="I93" i="13"/>
  <c r="I227" i="13" s="1"/>
  <c r="J93" i="13"/>
  <c r="J227" i="13" s="1"/>
  <c r="D94" i="13"/>
  <c r="G228" i="13" s="1"/>
  <c r="G94" i="13"/>
  <c r="D228" i="13" s="1"/>
  <c r="I94" i="13"/>
  <c r="I228" i="13" s="1"/>
  <c r="J94" i="13"/>
  <c r="J228" i="13" s="1"/>
  <c r="D95" i="13"/>
  <c r="G229" i="13" s="1"/>
  <c r="G95" i="13"/>
  <c r="D229" i="13" s="1"/>
  <c r="I95" i="13"/>
  <c r="I229" i="13" s="1"/>
  <c r="J95" i="13"/>
  <c r="J229" i="13" s="1"/>
  <c r="D96" i="13"/>
  <c r="G230" i="13" s="1"/>
  <c r="G96" i="13"/>
  <c r="D230" i="13" s="1"/>
  <c r="I96" i="13"/>
  <c r="I230" i="13" s="1"/>
  <c r="J96" i="13"/>
  <c r="J230" i="13" s="1"/>
  <c r="D97" i="13"/>
  <c r="G231" i="13" s="1"/>
  <c r="G97" i="13"/>
  <c r="D231" i="13" s="1"/>
  <c r="I97" i="13"/>
  <c r="I231" i="13" s="1"/>
  <c r="J97" i="13"/>
  <c r="J231" i="13" s="1"/>
  <c r="D98" i="13"/>
  <c r="G232" i="13" s="1"/>
  <c r="G98" i="13"/>
  <c r="D232" i="13" s="1"/>
  <c r="I98" i="13"/>
  <c r="I232" i="13" s="1"/>
  <c r="J98" i="13"/>
  <c r="J232" i="13" s="1"/>
  <c r="D99" i="13"/>
  <c r="G233" i="13" s="1"/>
  <c r="G99" i="13"/>
  <c r="D233" i="13" s="1"/>
  <c r="I99" i="13"/>
  <c r="I233" i="13" s="1"/>
  <c r="J99" i="13"/>
  <c r="J233" i="13" s="1"/>
  <c r="D100" i="13"/>
  <c r="G234" i="13" s="1"/>
  <c r="G100" i="13"/>
  <c r="D234" i="13" s="1"/>
  <c r="I100" i="13"/>
  <c r="I234" i="13" s="1"/>
  <c r="J100" i="13"/>
  <c r="J234" i="13" s="1"/>
  <c r="D101" i="13"/>
  <c r="G235" i="13" s="1"/>
  <c r="G101" i="13"/>
  <c r="D235" i="13" s="1"/>
  <c r="I101" i="13"/>
  <c r="I235" i="13" s="1"/>
  <c r="J101" i="13"/>
  <c r="J235" i="13" s="1"/>
  <c r="D102" i="13"/>
  <c r="G236" i="13" s="1"/>
  <c r="G102" i="13"/>
  <c r="D236" i="13" s="1"/>
  <c r="I102" i="13"/>
  <c r="I236" i="13" s="1"/>
  <c r="J102" i="13"/>
  <c r="J236" i="13" s="1"/>
  <c r="D103" i="13"/>
  <c r="G237" i="13" s="1"/>
  <c r="G103" i="13"/>
  <c r="D237" i="13" s="1"/>
  <c r="I103" i="13"/>
  <c r="I237" i="13" s="1"/>
  <c r="J103" i="13"/>
  <c r="J237" i="13" s="1"/>
  <c r="D104" i="13"/>
  <c r="G238" i="13" s="1"/>
  <c r="G104" i="13"/>
  <c r="D238" i="13" s="1"/>
  <c r="I104" i="13"/>
  <c r="I238" i="13" s="1"/>
  <c r="J104" i="13"/>
  <c r="J238" i="13" s="1"/>
  <c r="D105" i="13"/>
  <c r="G239" i="13" s="1"/>
  <c r="G105" i="13"/>
  <c r="D239" i="13" s="1"/>
  <c r="I105" i="13"/>
  <c r="I239" i="13" s="1"/>
  <c r="J105" i="13"/>
  <c r="J239" i="13" s="1"/>
  <c r="D106" i="13"/>
  <c r="G240" i="13" s="1"/>
  <c r="G106" i="13"/>
  <c r="D240" i="13" s="1"/>
  <c r="I106" i="13"/>
  <c r="I240" i="13" s="1"/>
  <c r="J106" i="13"/>
  <c r="J240" i="13" s="1"/>
  <c r="D107" i="13"/>
  <c r="G241" i="13" s="1"/>
  <c r="G107" i="13"/>
  <c r="D241" i="13" s="1"/>
  <c r="I107" i="13"/>
  <c r="I241" i="13" s="1"/>
  <c r="J107" i="13"/>
  <c r="J241" i="13" s="1"/>
  <c r="D108" i="13"/>
  <c r="G242" i="13" s="1"/>
  <c r="G108" i="13"/>
  <c r="D242" i="13" s="1"/>
  <c r="I108" i="13"/>
  <c r="I242" i="13" s="1"/>
  <c r="J108" i="13"/>
  <c r="J242" i="13" s="1"/>
  <c r="D109" i="13"/>
  <c r="G243" i="13" s="1"/>
  <c r="G109" i="13"/>
  <c r="D243" i="13" s="1"/>
  <c r="I109" i="13"/>
  <c r="I243" i="13" s="1"/>
  <c r="J109" i="13"/>
  <c r="J243" i="13" s="1"/>
  <c r="D110" i="13"/>
  <c r="G244" i="13" s="1"/>
  <c r="G110" i="13"/>
  <c r="D244" i="13" s="1"/>
  <c r="I110" i="13"/>
  <c r="I244" i="13" s="1"/>
  <c r="J110" i="13"/>
  <c r="J244" i="13" s="1"/>
  <c r="D111" i="13"/>
  <c r="G245" i="13" s="1"/>
  <c r="G111" i="13"/>
  <c r="D245" i="13" s="1"/>
  <c r="I111" i="13"/>
  <c r="I245" i="13" s="1"/>
  <c r="J111" i="13"/>
  <c r="J245" i="13" s="1"/>
  <c r="D112" i="13"/>
  <c r="G246" i="13" s="1"/>
  <c r="G112" i="13"/>
  <c r="D246" i="13" s="1"/>
  <c r="I112" i="13"/>
  <c r="I246" i="13" s="1"/>
  <c r="J112" i="13"/>
  <c r="J246" i="13" s="1"/>
  <c r="D113" i="13"/>
  <c r="G247" i="13" s="1"/>
  <c r="G113" i="13"/>
  <c r="D247" i="13" s="1"/>
  <c r="I113" i="13"/>
  <c r="I247" i="13" s="1"/>
  <c r="J113" i="13"/>
  <c r="J247" i="13" s="1"/>
  <c r="D114" i="13"/>
  <c r="G248" i="13" s="1"/>
  <c r="G114" i="13"/>
  <c r="D248" i="13" s="1"/>
  <c r="I114" i="13"/>
  <c r="I248" i="13" s="1"/>
  <c r="J114" i="13"/>
  <c r="J248" i="13" s="1"/>
  <c r="D115" i="13"/>
  <c r="G249" i="13" s="1"/>
  <c r="G115" i="13"/>
  <c r="D249" i="13" s="1"/>
  <c r="I115" i="13"/>
  <c r="I249" i="13" s="1"/>
  <c r="J115" i="13"/>
  <c r="J249" i="13" s="1"/>
  <c r="B116" i="13"/>
  <c r="B250" i="13" s="1"/>
  <c r="D116" i="13"/>
  <c r="G250" i="13" s="1"/>
  <c r="G116" i="13"/>
  <c r="D250" i="13" s="1"/>
  <c r="I116" i="13"/>
  <c r="I250" i="13" s="1"/>
  <c r="J116" i="13"/>
  <c r="J250" i="13" s="1"/>
  <c r="K116" i="13"/>
  <c r="K250" i="13" s="1"/>
  <c r="L116" i="13"/>
  <c r="L250" i="13" s="1"/>
  <c r="D117" i="13"/>
  <c r="G251" i="13" s="1"/>
  <c r="G117" i="13"/>
  <c r="D251" i="13" s="1"/>
  <c r="I117" i="13"/>
  <c r="I251" i="13" s="1"/>
  <c r="J117" i="13"/>
  <c r="J251" i="13" s="1"/>
  <c r="D118" i="13"/>
  <c r="G252" i="13" s="1"/>
  <c r="G118" i="13"/>
  <c r="D252" i="13" s="1"/>
  <c r="I118" i="13"/>
  <c r="I252" i="13" s="1"/>
  <c r="J118" i="13"/>
  <c r="J252" i="13" s="1"/>
  <c r="D119" i="13"/>
  <c r="G253" i="13" s="1"/>
  <c r="G119" i="13"/>
  <c r="D253" i="13" s="1"/>
  <c r="I119" i="13"/>
  <c r="I253" i="13" s="1"/>
  <c r="J119" i="13"/>
  <c r="J253" i="13" s="1"/>
  <c r="D120" i="13"/>
  <c r="G254" i="13" s="1"/>
  <c r="G120" i="13"/>
  <c r="D254" i="13" s="1"/>
  <c r="I120" i="13"/>
  <c r="I254" i="13" s="1"/>
  <c r="J120" i="13"/>
  <c r="J254" i="13" s="1"/>
  <c r="D121" i="13"/>
  <c r="G255" i="13" s="1"/>
  <c r="G121" i="13"/>
  <c r="D255" i="13" s="1"/>
  <c r="I121" i="13"/>
  <c r="I255" i="13" s="1"/>
  <c r="J121" i="13"/>
  <c r="J255" i="13" s="1"/>
  <c r="D122" i="13"/>
  <c r="G256" i="13" s="1"/>
  <c r="G122" i="13"/>
  <c r="D256" i="13" s="1"/>
  <c r="I122" i="13"/>
  <c r="I256" i="13" s="1"/>
  <c r="J122" i="13"/>
  <c r="J256" i="13" s="1"/>
  <c r="D123" i="13"/>
  <c r="G257" i="13" s="1"/>
  <c r="G123" i="13"/>
  <c r="D257" i="13" s="1"/>
  <c r="I123" i="13"/>
  <c r="I257" i="13" s="1"/>
  <c r="J123" i="13"/>
  <c r="J257" i="13" s="1"/>
  <c r="D124" i="13"/>
  <c r="G258" i="13" s="1"/>
  <c r="G124" i="13"/>
  <c r="D258" i="13" s="1"/>
  <c r="I124" i="13"/>
  <c r="I258" i="13" s="1"/>
  <c r="J124" i="13"/>
  <c r="J258" i="13" s="1"/>
  <c r="D125" i="13"/>
  <c r="G259" i="13" s="1"/>
  <c r="G125" i="13"/>
  <c r="D259" i="13" s="1"/>
  <c r="I125" i="13"/>
  <c r="I259" i="13" s="1"/>
  <c r="J125" i="13"/>
  <c r="J259" i="13" s="1"/>
  <c r="D126" i="13"/>
  <c r="G260" i="13" s="1"/>
  <c r="G126" i="13"/>
  <c r="D260" i="13" s="1"/>
  <c r="I126" i="13"/>
  <c r="I260" i="13" s="1"/>
  <c r="J126" i="13"/>
  <c r="J260" i="13" s="1"/>
  <c r="D127" i="13"/>
  <c r="G261" i="13" s="1"/>
  <c r="G127" i="13"/>
  <c r="D261" i="13" s="1"/>
  <c r="I127" i="13"/>
  <c r="I261" i="13" s="1"/>
  <c r="J127" i="13"/>
  <c r="J261" i="13" s="1"/>
  <c r="D128" i="13"/>
  <c r="G262" i="13" s="1"/>
  <c r="G128" i="13"/>
  <c r="D262" i="13" s="1"/>
  <c r="I128" i="13"/>
  <c r="I262" i="13" s="1"/>
  <c r="J128" i="13"/>
  <c r="J262" i="13" s="1"/>
  <c r="D129" i="13"/>
  <c r="G263" i="13" s="1"/>
  <c r="G129" i="13"/>
  <c r="D263" i="13" s="1"/>
  <c r="I129" i="13"/>
  <c r="I263" i="13" s="1"/>
  <c r="J129" i="13"/>
  <c r="J263" i="13" s="1"/>
  <c r="B130" i="13"/>
  <c r="B264" i="13" s="1"/>
  <c r="C130" i="13"/>
  <c r="C264" i="13" s="1"/>
  <c r="D130" i="13"/>
  <c r="G264" i="13" s="1"/>
  <c r="E130" i="13"/>
  <c r="H264" i="13" s="1"/>
  <c r="G130" i="13"/>
  <c r="D264" i="13" s="1"/>
  <c r="H130" i="13"/>
  <c r="E264" i="13" s="1"/>
  <c r="I130" i="13"/>
  <c r="I264" i="13" s="1"/>
  <c r="J130" i="13"/>
  <c r="J264" i="13" s="1"/>
  <c r="B131" i="13"/>
  <c r="B265" i="13" s="1"/>
  <c r="C131" i="13"/>
  <c r="D131" i="13"/>
  <c r="G265" i="13" s="1"/>
  <c r="E131" i="13"/>
  <c r="H265" i="13" s="1"/>
  <c r="G131" i="13"/>
  <c r="D265" i="13" s="1"/>
  <c r="H131" i="13"/>
  <c r="E265" i="13" s="1"/>
  <c r="I131" i="13"/>
  <c r="I265" i="13" s="1"/>
  <c r="J131" i="13"/>
  <c r="J265" i="13" s="1"/>
  <c r="K131" i="13"/>
  <c r="K265" i="13" s="1"/>
  <c r="L131" i="13"/>
  <c r="L265" i="13" s="1"/>
  <c r="B132" i="13"/>
  <c r="B266" i="13" s="1"/>
  <c r="C132" i="13"/>
  <c r="C266" i="13" s="1"/>
  <c r="D132" i="13"/>
  <c r="G266" i="13" s="1"/>
  <c r="E132" i="13"/>
  <c r="H266" i="13" s="1"/>
  <c r="G132" i="13"/>
  <c r="D266" i="13" s="1"/>
  <c r="H132" i="13"/>
  <c r="E266" i="13" s="1"/>
  <c r="I132" i="13"/>
  <c r="I266" i="13" s="1"/>
  <c r="J132" i="13"/>
  <c r="J266" i="13" s="1"/>
  <c r="K132" i="13"/>
  <c r="K266" i="13" s="1"/>
  <c r="L132" i="13"/>
  <c r="L266" i="13" s="1"/>
  <c r="B133" i="13"/>
  <c r="B267" i="13" s="1"/>
  <c r="C133" i="13"/>
  <c r="C267" i="13" s="1"/>
  <c r="D133" i="13"/>
  <c r="G267" i="13" s="1"/>
  <c r="E133" i="13"/>
  <c r="H267" i="13" s="1"/>
  <c r="G133" i="13"/>
  <c r="D267" i="13" s="1"/>
  <c r="H133" i="13"/>
  <c r="I133" i="13"/>
  <c r="I267" i="13" s="1"/>
  <c r="J133" i="13"/>
  <c r="J267" i="13" s="1"/>
  <c r="K133" i="13"/>
  <c r="K267" i="13" s="1"/>
  <c r="L133" i="13"/>
  <c r="L267" i="13" s="1"/>
  <c r="B134" i="13"/>
  <c r="B268" i="13" s="1"/>
  <c r="C134" i="13"/>
  <c r="C268" i="13" s="1"/>
  <c r="D134" i="13"/>
  <c r="G268" i="13" s="1"/>
  <c r="E134" i="13"/>
  <c r="H268" i="13" s="1"/>
  <c r="G134" i="13"/>
  <c r="D268" i="13" s="1"/>
  <c r="H134" i="13"/>
  <c r="E268" i="13" s="1"/>
  <c r="I134" i="13"/>
  <c r="I268" i="13" s="1"/>
  <c r="J134" i="13"/>
  <c r="J268" i="13" s="1"/>
  <c r="K134" i="13"/>
  <c r="K268" i="13" s="1"/>
  <c r="L134" i="13"/>
  <c r="L268" i="13" s="1"/>
  <c r="L64" i="6"/>
  <c r="K608" i="13" s="1"/>
  <c r="K749" i="13" s="1"/>
  <c r="M64" i="6"/>
  <c r="L608" i="13" s="1"/>
  <c r="L749" i="13" s="1"/>
  <c r="N64" i="6"/>
  <c r="O64" i="6"/>
  <c r="P64" i="6"/>
  <c r="Q64" i="6"/>
  <c r="V64" i="6"/>
  <c r="W64" i="6"/>
  <c r="Y64" i="6"/>
  <c r="AA64" i="6"/>
  <c r="I64" i="6"/>
  <c r="AC64" i="6" s="1"/>
  <c r="D64" i="6"/>
  <c r="X65" i="15" s="1"/>
  <c r="F64" i="6"/>
  <c r="G64" i="6"/>
  <c r="C608" i="13" s="1"/>
  <c r="C749" i="13" s="1"/>
  <c r="B64" i="6"/>
  <c r="B65" i="6"/>
  <c r="V66" i="15" s="1"/>
  <c r="F60" i="5"/>
  <c r="L60" i="5"/>
  <c r="K327" i="13" s="1"/>
  <c r="K461" i="13" s="1"/>
  <c r="M60" i="5"/>
  <c r="L327" i="13" s="1"/>
  <c r="L461" i="13" s="1"/>
  <c r="N60" i="5"/>
  <c r="O60" i="5"/>
  <c r="P60" i="5"/>
  <c r="Q60" i="5"/>
  <c r="V60" i="5"/>
  <c r="W60" i="5"/>
  <c r="AA60" i="5"/>
  <c r="I60" i="5"/>
  <c r="D60" i="5"/>
  <c r="G60" i="5"/>
  <c r="C327" i="13" s="1"/>
  <c r="C461" i="13" s="1"/>
  <c r="B60" i="5"/>
  <c r="N61" i="15" s="1"/>
  <c r="R60" i="3"/>
  <c r="S60" i="3"/>
  <c r="P60" i="3"/>
  <c r="Q60" i="3"/>
  <c r="L60" i="3"/>
  <c r="K58" i="13" s="1"/>
  <c r="K192" i="13" s="1"/>
  <c r="M60" i="3"/>
  <c r="L58" i="13" s="1"/>
  <c r="L192" i="13" s="1"/>
  <c r="I60" i="3"/>
  <c r="D60" i="3"/>
  <c r="F60" i="3"/>
  <c r="K61" i="15" s="1"/>
  <c r="B60" i="3"/>
  <c r="N60" i="3"/>
  <c r="O60" i="3"/>
  <c r="F125" i="5"/>
  <c r="S127" i="15" s="1"/>
  <c r="F126" i="5"/>
  <c r="S128" i="15" s="1"/>
  <c r="F127" i="5"/>
  <c r="S129" i="15" s="1"/>
  <c r="F128" i="5"/>
  <c r="S130" i="15" s="1"/>
  <c r="F129" i="5"/>
  <c r="S131" i="15" s="1"/>
  <c r="F130" i="5"/>
  <c r="S132" i="15" s="1"/>
  <c r="F5" i="3"/>
  <c r="K6" i="15" s="1"/>
  <c r="F6" i="3"/>
  <c r="K7" i="15" s="1"/>
  <c r="F7" i="3"/>
  <c r="K8" i="15" s="1"/>
  <c r="F8" i="3"/>
  <c r="K9" i="15" s="1"/>
  <c r="F9" i="3"/>
  <c r="K10" i="15" s="1"/>
  <c r="F10" i="3"/>
  <c r="K11" i="15" s="1"/>
  <c r="F11" i="3"/>
  <c r="K12" i="15" s="1"/>
  <c r="F124" i="3"/>
  <c r="K126" i="15" s="1"/>
  <c r="F125" i="3"/>
  <c r="K127" i="15" s="1"/>
  <c r="F126" i="3"/>
  <c r="K128" i="15" s="1"/>
  <c r="F127" i="3"/>
  <c r="K129" i="15" s="1"/>
  <c r="F128" i="3"/>
  <c r="K130" i="15" s="1"/>
  <c r="F129" i="3"/>
  <c r="K131" i="15" s="1"/>
  <c r="F130" i="3"/>
  <c r="K132" i="15" s="1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447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300" i="9"/>
  <c r="A153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4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590" i="8"/>
  <c r="A591" i="8"/>
  <c r="A59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449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159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4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L9" i="5"/>
  <c r="K276" i="13" s="1"/>
  <c r="K410" i="13" s="1"/>
  <c r="M9" i="5"/>
  <c r="L276" i="13" s="1"/>
  <c r="L410" i="13" s="1"/>
  <c r="N9" i="5"/>
  <c r="A596" i="9" s="1"/>
  <c r="O9" i="5"/>
  <c r="A743" i="9" s="1"/>
  <c r="P9" i="5"/>
  <c r="A890" i="9" s="1"/>
  <c r="Q9" i="5"/>
  <c r="A1037" i="9" s="1"/>
  <c r="L10" i="5"/>
  <c r="K277" i="13" s="1"/>
  <c r="K411" i="13" s="1"/>
  <c r="M10" i="5"/>
  <c r="L277" i="13" s="1"/>
  <c r="L411" i="13" s="1"/>
  <c r="N10" i="5"/>
  <c r="A597" i="9" s="1"/>
  <c r="O10" i="5"/>
  <c r="A744" i="9" s="1"/>
  <c r="P10" i="5"/>
  <c r="A891" i="9" s="1"/>
  <c r="Q10" i="5"/>
  <c r="A1038" i="9" s="1"/>
  <c r="I9" i="5"/>
  <c r="I10" i="5"/>
  <c r="I11" i="5"/>
  <c r="D9" i="5"/>
  <c r="D10" i="5"/>
  <c r="N11" i="3"/>
  <c r="A8" i="9" s="1"/>
  <c r="O11" i="3"/>
  <c r="A157" i="9" s="1"/>
  <c r="Q11" i="3"/>
  <c r="P11" i="3"/>
  <c r="A304" i="9" s="1"/>
  <c r="L5" i="13"/>
  <c r="L139" i="13" s="1"/>
  <c r="M8" i="3"/>
  <c r="L6" i="13" s="1"/>
  <c r="L140" i="13" s="1"/>
  <c r="M9" i="3"/>
  <c r="L7" i="13" s="1"/>
  <c r="L141" i="13" s="1"/>
  <c r="M10" i="3"/>
  <c r="L8" i="13" s="1"/>
  <c r="L142" i="13" s="1"/>
  <c r="L9" i="13"/>
  <c r="L143" i="13" s="1"/>
  <c r="K5" i="13"/>
  <c r="K139" i="13" s="1"/>
  <c r="L8" i="3"/>
  <c r="K6" i="13" s="1"/>
  <c r="K140" i="13" s="1"/>
  <c r="L9" i="3"/>
  <c r="K7" i="13" s="1"/>
  <c r="K141" i="13" s="1"/>
  <c r="L10" i="3"/>
  <c r="K8" i="13" s="1"/>
  <c r="K142" i="13" s="1"/>
  <c r="K9" i="13"/>
  <c r="K143" i="13" s="1"/>
  <c r="I11" i="3"/>
  <c r="D11" i="3"/>
  <c r="I7" i="3"/>
  <c r="D7" i="3"/>
  <c r="G130" i="6"/>
  <c r="C675" i="13" s="1"/>
  <c r="C816" i="13" s="1"/>
  <c r="I130" i="6"/>
  <c r="H675" i="13" s="1"/>
  <c r="E816" i="13" s="1"/>
  <c r="L130" i="6"/>
  <c r="K675" i="13" s="1"/>
  <c r="K816" i="13" s="1"/>
  <c r="M130" i="6"/>
  <c r="L675" i="13" s="1"/>
  <c r="L816" i="13" s="1"/>
  <c r="N130" i="6"/>
  <c r="O130" i="6"/>
  <c r="P130" i="6"/>
  <c r="Q130" i="6"/>
  <c r="V130" i="6"/>
  <c r="W130" i="6"/>
  <c r="Y130" i="6"/>
  <c r="AA130" i="6"/>
  <c r="AB130" i="6"/>
  <c r="G131" i="6"/>
  <c r="C676" i="13" s="1"/>
  <c r="C817" i="13" s="1"/>
  <c r="I131" i="6"/>
  <c r="H676" i="13" s="1"/>
  <c r="E817" i="13" s="1"/>
  <c r="L131" i="6"/>
  <c r="K676" i="13" s="1"/>
  <c r="K817" i="13" s="1"/>
  <c r="M131" i="6"/>
  <c r="L676" i="13" s="1"/>
  <c r="L817" i="13" s="1"/>
  <c r="N131" i="6"/>
  <c r="O131" i="6"/>
  <c r="P131" i="6"/>
  <c r="Q131" i="6"/>
  <c r="V131" i="6"/>
  <c r="W131" i="6"/>
  <c r="Y131" i="6"/>
  <c r="AA131" i="6"/>
  <c r="AB131" i="6"/>
  <c r="G132" i="6"/>
  <c r="C677" i="13" s="1"/>
  <c r="C818" i="13" s="1"/>
  <c r="I132" i="6"/>
  <c r="L132" i="6"/>
  <c r="K677" i="13" s="1"/>
  <c r="K818" i="13" s="1"/>
  <c r="M132" i="6"/>
  <c r="L677" i="13" s="1"/>
  <c r="L818" i="13" s="1"/>
  <c r="N132" i="6"/>
  <c r="O132" i="6"/>
  <c r="P132" i="6"/>
  <c r="Q132" i="6"/>
  <c r="V132" i="6"/>
  <c r="W132" i="6"/>
  <c r="Y132" i="6"/>
  <c r="AA132" i="6"/>
  <c r="AB132" i="6"/>
  <c r="G133" i="6"/>
  <c r="C678" i="13" s="1"/>
  <c r="C819" i="13" s="1"/>
  <c r="I133" i="6"/>
  <c r="H678" i="13" s="1"/>
  <c r="E819" i="13" s="1"/>
  <c r="L133" i="6"/>
  <c r="K678" i="13" s="1"/>
  <c r="K819" i="13" s="1"/>
  <c r="M133" i="6"/>
  <c r="L678" i="13" s="1"/>
  <c r="L819" i="13" s="1"/>
  <c r="N133" i="6"/>
  <c r="O133" i="6"/>
  <c r="P133" i="6"/>
  <c r="Q133" i="6"/>
  <c r="V133" i="6"/>
  <c r="W133" i="6"/>
  <c r="Y133" i="6"/>
  <c r="AA133" i="6"/>
  <c r="AB133" i="6"/>
  <c r="G134" i="6"/>
  <c r="C679" i="13" s="1"/>
  <c r="C820" i="13" s="1"/>
  <c r="I134" i="6"/>
  <c r="H679" i="13" s="1"/>
  <c r="E820" i="13" s="1"/>
  <c r="L134" i="6"/>
  <c r="K679" i="13" s="1"/>
  <c r="K820" i="13" s="1"/>
  <c r="M134" i="6"/>
  <c r="L679" i="13" s="1"/>
  <c r="L820" i="13" s="1"/>
  <c r="N134" i="6"/>
  <c r="O134" i="6"/>
  <c r="P134" i="6"/>
  <c r="Q134" i="6"/>
  <c r="V134" i="6"/>
  <c r="W134" i="6"/>
  <c r="Y134" i="6"/>
  <c r="AA134" i="6"/>
  <c r="AB134" i="6"/>
  <c r="G135" i="6"/>
  <c r="C680" i="13" s="1"/>
  <c r="C821" i="13" s="1"/>
  <c r="I135" i="6"/>
  <c r="L135" i="6"/>
  <c r="K680" i="13" s="1"/>
  <c r="K821" i="13" s="1"/>
  <c r="M135" i="6"/>
  <c r="L680" i="13" s="1"/>
  <c r="L821" i="13" s="1"/>
  <c r="N135" i="6"/>
  <c r="O135" i="6"/>
  <c r="P135" i="6"/>
  <c r="Q135" i="6"/>
  <c r="V135" i="6"/>
  <c r="W135" i="6"/>
  <c r="Y135" i="6"/>
  <c r="AA135" i="6"/>
  <c r="AB135" i="6"/>
  <c r="G136" i="6"/>
  <c r="C681" i="13" s="1"/>
  <c r="C822" i="13" s="1"/>
  <c r="I136" i="6"/>
  <c r="H681" i="13" s="1"/>
  <c r="E822" i="13" s="1"/>
  <c r="L136" i="6"/>
  <c r="K681" i="13" s="1"/>
  <c r="K822" i="13" s="1"/>
  <c r="M136" i="6"/>
  <c r="L681" i="13" s="1"/>
  <c r="L822" i="13" s="1"/>
  <c r="N136" i="6"/>
  <c r="O136" i="6"/>
  <c r="P136" i="6"/>
  <c r="Q136" i="6"/>
  <c r="V136" i="6"/>
  <c r="W136" i="6"/>
  <c r="Y136" i="6"/>
  <c r="AA136" i="6"/>
  <c r="AB136" i="6"/>
  <c r="G137" i="6"/>
  <c r="C682" i="13" s="1"/>
  <c r="I137" i="6"/>
  <c r="L137" i="6"/>
  <c r="K682" i="13" s="1"/>
  <c r="M137" i="6"/>
  <c r="L682" i="13" s="1"/>
  <c r="N137" i="6"/>
  <c r="O137" i="6"/>
  <c r="P137" i="6"/>
  <c r="Q137" i="6"/>
  <c r="V137" i="6"/>
  <c r="W137" i="6"/>
  <c r="Y137" i="6"/>
  <c r="AA137" i="6"/>
  <c r="AB137" i="6"/>
  <c r="G138" i="6"/>
  <c r="C683" i="13" s="1"/>
  <c r="I138" i="6"/>
  <c r="H683" i="13" s="1"/>
  <c r="L138" i="6"/>
  <c r="K683" i="13" s="1"/>
  <c r="M138" i="6"/>
  <c r="L683" i="13" s="1"/>
  <c r="N138" i="6"/>
  <c r="O138" i="6"/>
  <c r="P138" i="6"/>
  <c r="Q138" i="6"/>
  <c r="V138" i="6"/>
  <c r="W138" i="6"/>
  <c r="X138" i="6"/>
  <c r="Y138" i="6"/>
  <c r="Z138" i="6"/>
  <c r="AA138" i="6"/>
  <c r="AB138" i="6"/>
  <c r="G139" i="6"/>
  <c r="C684" i="13" s="1"/>
  <c r="I139" i="6"/>
  <c r="L139" i="6"/>
  <c r="K684" i="13" s="1"/>
  <c r="M139" i="6"/>
  <c r="L684" i="13" s="1"/>
  <c r="N139" i="6"/>
  <c r="O139" i="6"/>
  <c r="P139" i="6"/>
  <c r="Q139" i="6"/>
  <c r="V139" i="6"/>
  <c r="W139" i="6"/>
  <c r="X139" i="6"/>
  <c r="Y139" i="6"/>
  <c r="Z139" i="6"/>
  <c r="AA139" i="6"/>
  <c r="AB139" i="6"/>
  <c r="G140" i="6"/>
  <c r="C685" i="13" s="1"/>
  <c r="I140" i="6"/>
  <c r="H685" i="13" s="1"/>
  <c r="L140" i="6"/>
  <c r="K685" i="13" s="1"/>
  <c r="M140" i="6"/>
  <c r="L685" i="13" s="1"/>
  <c r="N140" i="6"/>
  <c r="O140" i="6"/>
  <c r="P140" i="6"/>
  <c r="Q140" i="6"/>
  <c r="V140" i="6"/>
  <c r="W140" i="6"/>
  <c r="X140" i="6"/>
  <c r="Y140" i="6"/>
  <c r="Z140" i="6"/>
  <c r="AA140" i="6"/>
  <c r="AB140" i="6"/>
  <c r="D130" i="6"/>
  <c r="X132" i="15" s="1"/>
  <c r="D131" i="6"/>
  <c r="E676" i="13" s="1"/>
  <c r="H817" i="13" s="1"/>
  <c r="D132" i="6"/>
  <c r="D133" i="6"/>
  <c r="E678" i="13" s="1"/>
  <c r="H819" i="13" s="1"/>
  <c r="D134" i="6"/>
  <c r="D135" i="6"/>
  <c r="E680" i="13" s="1"/>
  <c r="H821" i="13" s="1"/>
  <c r="D136" i="6"/>
  <c r="D137" i="6"/>
  <c r="E682" i="13" s="1"/>
  <c r="B130" i="6"/>
  <c r="X130" i="6" s="1"/>
  <c r="B131" i="6"/>
  <c r="X131" i="6" s="1"/>
  <c r="B132" i="6"/>
  <c r="X132" i="6" s="1"/>
  <c r="B133" i="6"/>
  <c r="X133" i="6" s="1"/>
  <c r="B134" i="6"/>
  <c r="X134" i="6" s="1"/>
  <c r="B135" i="6"/>
  <c r="X135" i="6" s="1"/>
  <c r="B136" i="6"/>
  <c r="X136" i="6" s="1"/>
  <c r="B137" i="6"/>
  <c r="X137" i="6" s="1"/>
  <c r="P130" i="5"/>
  <c r="A1012" i="9" s="1"/>
  <c r="AA130" i="5"/>
  <c r="P129" i="5"/>
  <c r="A1011" i="9" s="1"/>
  <c r="Q129" i="5"/>
  <c r="A1158" i="9" s="1"/>
  <c r="N129" i="5"/>
  <c r="A717" i="9" s="1"/>
  <c r="O129" i="5"/>
  <c r="A864" i="9" s="1"/>
  <c r="AA129" i="5"/>
  <c r="P128" i="5"/>
  <c r="A1010" i="9" s="1"/>
  <c r="Q128" i="5"/>
  <c r="A1157" i="9" s="1"/>
  <c r="N128" i="5"/>
  <c r="A716" i="9" s="1"/>
  <c r="O128" i="5"/>
  <c r="A863" i="9" s="1"/>
  <c r="AA128" i="5"/>
  <c r="P127" i="5"/>
  <c r="A1009" i="9" s="1"/>
  <c r="Q127" i="5"/>
  <c r="A1156" i="9" s="1"/>
  <c r="N127" i="5"/>
  <c r="A715" i="9" s="1"/>
  <c r="O127" i="5"/>
  <c r="A862" i="9" s="1"/>
  <c r="AA127" i="5"/>
  <c r="G125" i="5"/>
  <c r="C393" i="13" s="1"/>
  <c r="C527" i="13" s="1"/>
  <c r="P126" i="5"/>
  <c r="A1008" i="9" s="1"/>
  <c r="Q126" i="5"/>
  <c r="A1155" i="9" s="1"/>
  <c r="N126" i="5"/>
  <c r="A714" i="9" s="1"/>
  <c r="O126" i="5"/>
  <c r="A861" i="9" s="1"/>
  <c r="AA126" i="5"/>
  <c r="P125" i="5"/>
  <c r="A1007" i="9" s="1"/>
  <c r="Q125" i="5"/>
  <c r="A1154" i="9" s="1"/>
  <c r="N125" i="5"/>
  <c r="A713" i="9" s="1"/>
  <c r="O125" i="5"/>
  <c r="A860" i="9" s="1"/>
  <c r="AA125" i="5"/>
  <c r="P124" i="5"/>
  <c r="A1006" i="9" s="1"/>
  <c r="Q124" i="5"/>
  <c r="A1153" i="9" s="1"/>
  <c r="N124" i="5"/>
  <c r="A712" i="9" s="1"/>
  <c r="O124" i="5"/>
  <c r="A859" i="9" s="1"/>
  <c r="AA124" i="5"/>
  <c r="P123" i="5"/>
  <c r="A1005" i="9" s="1"/>
  <c r="Q123" i="5"/>
  <c r="A1152" i="9" s="1"/>
  <c r="N123" i="5"/>
  <c r="A711" i="9" s="1"/>
  <c r="O123" i="5"/>
  <c r="A858" i="9" s="1"/>
  <c r="AA123" i="5"/>
  <c r="P122" i="5"/>
  <c r="A1004" i="9" s="1"/>
  <c r="Q122" i="5"/>
  <c r="A1151" i="9" s="1"/>
  <c r="N122" i="5"/>
  <c r="A710" i="9" s="1"/>
  <c r="O122" i="5"/>
  <c r="A857" i="9" s="1"/>
  <c r="AA122" i="5"/>
  <c r="P121" i="5"/>
  <c r="A1003" i="9" s="1"/>
  <c r="Q121" i="5"/>
  <c r="A1150" i="9" s="1"/>
  <c r="G121" i="5"/>
  <c r="C389" i="13" s="1"/>
  <c r="C523" i="13" s="1"/>
  <c r="N121" i="5"/>
  <c r="A709" i="9" s="1"/>
  <c r="O121" i="5"/>
  <c r="A856" i="9" s="1"/>
  <c r="AA121" i="5"/>
  <c r="L125" i="5"/>
  <c r="K393" i="13" s="1"/>
  <c r="K527" i="13" s="1"/>
  <c r="M125" i="5"/>
  <c r="L393" i="13" s="1"/>
  <c r="L527" i="13" s="1"/>
  <c r="V125" i="5"/>
  <c r="W125" i="5"/>
  <c r="L126" i="5"/>
  <c r="K394" i="13" s="1"/>
  <c r="K528" i="13" s="1"/>
  <c r="M126" i="5"/>
  <c r="L394" i="13" s="1"/>
  <c r="L528" i="13" s="1"/>
  <c r="V126" i="5"/>
  <c r="W126" i="5"/>
  <c r="L127" i="5"/>
  <c r="K395" i="13" s="1"/>
  <c r="K529" i="13" s="1"/>
  <c r="M127" i="5"/>
  <c r="L395" i="13" s="1"/>
  <c r="L529" i="13" s="1"/>
  <c r="V127" i="5"/>
  <c r="W127" i="5"/>
  <c r="L128" i="5"/>
  <c r="K396" i="13" s="1"/>
  <c r="K530" i="13" s="1"/>
  <c r="M128" i="5"/>
  <c r="L396" i="13" s="1"/>
  <c r="L530" i="13" s="1"/>
  <c r="V128" i="5"/>
  <c r="W128" i="5"/>
  <c r="L129" i="5"/>
  <c r="K397" i="13" s="1"/>
  <c r="K531" i="13" s="1"/>
  <c r="M129" i="5"/>
  <c r="L397" i="13" s="1"/>
  <c r="L531" i="13" s="1"/>
  <c r="V129" i="5"/>
  <c r="W129" i="5"/>
  <c r="L130" i="5"/>
  <c r="K398" i="13" s="1"/>
  <c r="K532" i="13" s="1"/>
  <c r="M130" i="5"/>
  <c r="L398" i="13" s="1"/>
  <c r="L532" i="13" s="1"/>
  <c r="V130" i="5"/>
  <c r="W130" i="5"/>
  <c r="L131" i="5"/>
  <c r="K399" i="13" s="1"/>
  <c r="K533" i="13" s="1"/>
  <c r="M131" i="5"/>
  <c r="L399" i="13" s="1"/>
  <c r="L533" i="13" s="1"/>
  <c r="V131" i="5"/>
  <c r="W131" i="5"/>
  <c r="L132" i="5"/>
  <c r="K400" i="13" s="1"/>
  <c r="K534" i="13" s="1"/>
  <c r="M132" i="5"/>
  <c r="L400" i="13" s="1"/>
  <c r="L534" i="13" s="1"/>
  <c r="V132" i="5"/>
  <c r="W132" i="5"/>
  <c r="L133" i="5"/>
  <c r="K401" i="13" s="1"/>
  <c r="K535" i="13" s="1"/>
  <c r="M133" i="5"/>
  <c r="L401" i="13" s="1"/>
  <c r="L535" i="13" s="1"/>
  <c r="V133" i="5"/>
  <c r="W133" i="5"/>
  <c r="L134" i="5"/>
  <c r="K402" i="13" s="1"/>
  <c r="K536" i="13" s="1"/>
  <c r="M134" i="5"/>
  <c r="L402" i="13" s="1"/>
  <c r="L536" i="13" s="1"/>
  <c r="V134" i="5"/>
  <c r="W134" i="5"/>
  <c r="L135" i="5"/>
  <c r="K403" i="13" s="1"/>
  <c r="K537" i="13" s="1"/>
  <c r="M135" i="5"/>
  <c r="L403" i="13" s="1"/>
  <c r="L537" i="13" s="1"/>
  <c r="V135" i="5"/>
  <c r="W135" i="5"/>
  <c r="I125" i="5"/>
  <c r="H393" i="13" s="1"/>
  <c r="E527" i="13" s="1"/>
  <c r="I126" i="5"/>
  <c r="H394" i="13" s="1"/>
  <c r="E528" i="13" s="1"/>
  <c r="I127" i="5"/>
  <c r="H395" i="13" s="1"/>
  <c r="E529" i="13" s="1"/>
  <c r="I128" i="5"/>
  <c r="H396" i="13" s="1"/>
  <c r="E530" i="13" s="1"/>
  <c r="I129" i="5"/>
  <c r="H397" i="13" s="1"/>
  <c r="E531" i="13" s="1"/>
  <c r="I130" i="5"/>
  <c r="H398" i="13" s="1"/>
  <c r="E532" i="13" s="1"/>
  <c r="I131" i="5"/>
  <c r="H399" i="13" s="1"/>
  <c r="E533" i="13" s="1"/>
  <c r="I132" i="5"/>
  <c r="H400" i="13" s="1"/>
  <c r="E534" i="13" s="1"/>
  <c r="I133" i="5"/>
  <c r="H401" i="13" s="1"/>
  <c r="E535" i="13" s="1"/>
  <c r="I134" i="5"/>
  <c r="H402" i="13" s="1"/>
  <c r="E536" i="13" s="1"/>
  <c r="G126" i="5"/>
  <c r="C394" i="13" s="1"/>
  <c r="C528" i="13" s="1"/>
  <c r="G127" i="5"/>
  <c r="C395" i="13" s="1"/>
  <c r="C529" i="13" s="1"/>
  <c r="G128" i="5"/>
  <c r="C396" i="13" s="1"/>
  <c r="C530" i="13" s="1"/>
  <c r="G129" i="5"/>
  <c r="C397" i="13" s="1"/>
  <c r="C531" i="13" s="1"/>
  <c r="G130" i="5"/>
  <c r="C398" i="13" s="1"/>
  <c r="C532" i="13" s="1"/>
  <c r="G131" i="5"/>
  <c r="C399" i="13" s="1"/>
  <c r="C533" i="13" s="1"/>
  <c r="G132" i="5"/>
  <c r="C400" i="13" s="1"/>
  <c r="C534" i="13" s="1"/>
  <c r="G133" i="5"/>
  <c r="C401" i="13" s="1"/>
  <c r="C535" i="13" s="1"/>
  <c r="G134" i="5"/>
  <c r="C402" i="13" s="1"/>
  <c r="C536" i="13" s="1"/>
  <c r="D125" i="5"/>
  <c r="E393" i="13" s="1"/>
  <c r="H527" i="13" s="1"/>
  <c r="D126" i="5"/>
  <c r="E394" i="13" s="1"/>
  <c r="H528" i="13" s="1"/>
  <c r="D127" i="5"/>
  <c r="E395" i="13" s="1"/>
  <c r="H529" i="13" s="1"/>
  <c r="D128" i="5"/>
  <c r="E396" i="13" s="1"/>
  <c r="H530" i="13" s="1"/>
  <c r="D129" i="5"/>
  <c r="E397" i="13" s="1"/>
  <c r="H531" i="13" s="1"/>
  <c r="D130" i="5"/>
  <c r="E398" i="13" s="1"/>
  <c r="H532" i="13" s="1"/>
  <c r="D131" i="5"/>
  <c r="E399" i="13" s="1"/>
  <c r="H533" i="13" s="1"/>
  <c r="D132" i="5"/>
  <c r="E400" i="13" s="1"/>
  <c r="H534" i="13" s="1"/>
  <c r="D133" i="5"/>
  <c r="E401" i="13" s="1"/>
  <c r="H535" i="13" s="1"/>
  <c r="D134" i="5"/>
  <c r="E402" i="13" s="1"/>
  <c r="H536" i="13" s="1"/>
  <c r="B125" i="5"/>
  <c r="N127" i="15" s="1"/>
  <c r="B126" i="5"/>
  <c r="N128" i="15" s="1"/>
  <c r="B127" i="5"/>
  <c r="N129" i="15" s="1"/>
  <c r="B128" i="5"/>
  <c r="N130" i="15" s="1"/>
  <c r="B129" i="5"/>
  <c r="N131" i="15" s="1"/>
  <c r="B130" i="5"/>
  <c r="N132" i="15" s="1"/>
  <c r="B131" i="5"/>
  <c r="B132" i="5"/>
  <c r="B133" i="5"/>
  <c r="B134" i="5"/>
  <c r="P130" i="3"/>
  <c r="A424" i="9" s="1"/>
  <c r="P129" i="3"/>
  <c r="Q129" i="3"/>
  <c r="N129" i="3"/>
  <c r="A127" i="9" s="1"/>
  <c r="O129" i="3"/>
  <c r="A276" i="9" s="1"/>
  <c r="P128" i="3"/>
  <c r="Q128" i="3"/>
  <c r="A569" i="9" s="1"/>
  <c r="N128" i="3"/>
  <c r="O128" i="3"/>
  <c r="A275" i="9" s="1"/>
  <c r="P127" i="3"/>
  <c r="A421" i="9" s="1"/>
  <c r="Q127" i="3"/>
  <c r="N127" i="3"/>
  <c r="A125" i="9" s="1"/>
  <c r="O127" i="3"/>
  <c r="A280" i="8" s="1"/>
  <c r="P126" i="3"/>
  <c r="A420" i="9" s="1"/>
  <c r="Q126" i="3"/>
  <c r="A569" i="8" s="1"/>
  <c r="N126" i="3"/>
  <c r="A124" i="9" s="1"/>
  <c r="O126" i="3"/>
  <c r="A273" i="9" s="1"/>
  <c r="P125" i="3"/>
  <c r="Q125" i="3"/>
  <c r="N125" i="3"/>
  <c r="A123" i="9" s="1"/>
  <c r="O125" i="3"/>
  <c r="A272" i="9" s="1"/>
  <c r="P124" i="3"/>
  <c r="A412" i="8" s="1"/>
  <c r="Q124" i="3"/>
  <c r="A565" i="9" s="1"/>
  <c r="N124" i="3"/>
  <c r="O124" i="3"/>
  <c r="A271" i="9" s="1"/>
  <c r="P123" i="3"/>
  <c r="A417" i="9" s="1"/>
  <c r="Q123" i="3"/>
  <c r="A564" i="9" s="1"/>
  <c r="N123" i="3"/>
  <c r="A121" i="8" s="1"/>
  <c r="O123" i="3"/>
  <c r="A276" i="8" s="1"/>
  <c r="P122" i="3"/>
  <c r="A416" i="9" s="1"/>
  <c r="Q122" i="3"/>
  <c r="N122" i="3"/>
  <c r="A120" i="9" s="1"/>
  <c r="O122" i="3"/>
  <c r="A269" i="9" s="1"/>
  <c r="P121" i="3"/>
  <c r="Q121" i="3"/>
  <c r="N121" i="3"/>
  <c r="A119" i="9" s="1"/>
  <c r="O121" i="3"/>
  <c r="A274" i="8" s="1"/>
  <c r="L124" i="3"/>
  <c r="K123" i="13" s="1"/>
  <c r="K257" i="13" s="1"/>
  <c r="M124" i="3"/>
  <c r="L123" i="13" s="1"/>
  <c r="L257" i="13" s="1"/>
  <c r="L125" i="3"/>
  <c r="K124" i="13" s="1"/>
  <c r="K258" i="13" s="1"/>
  <c r="M125" i="3"/>
  <c r="L124" i="13" s="1"/>
  <c r="L258" i="13" s="1"/>
  <c r="L126" i="3"/>
  <c r="K125" i="13" s="1"/>
  <c r="K259" i="13" s="1"/>
  <c r="M126" i="3"/>
  <c r="L125" i="13" s="1"/>
  <c r="L259" i="13" s="1"/>
  <c r="L127" i="3"/>
  <c r="K126" i="13" s="1"/>
  <c r="K260" i="13" s="1"/>
  <c r="M127" i="3"/>
  <c r="L126" i="13" s="1"/>
  <c r="L260" i="13" s="1"/>
  <c r="L128" i="3"/>
  <c r="K127" i="13" s="1"/>
  <c r="K261" i="13" s="1"/>
  <c r="M128" i="3"/>
  <c r="L127" i="13" s="1"/>
  <c r="L261" i="13" s="1"/>
  <c r="L129" i="3"/>
  <c r="K128" i="13" s="1"/>
  <c r="K262" i="13" s="1"/>
  <c r="M129" i="3"/>
  <c r="L128" i="13" s="1"/>
  <c r="L262" i="13" s="1"/>
  <c r="L130" i="3"/>
  <c r="K129" i="13" s="1"/>
  <c r="K263" i="13" s="1"/>
  <c r="M130" i="3"/>
  <c r="L129" i="13" s="1"/>
  <c r="L263" i="13" s="1"/>
  <c r="L131" i="3"/>
  <c r="K130" i="13" s="1"/>
  <c r="K264" i="13" s="1"/>
  <c r="M131" i="3"/>
  <c r="L130" i="13" s="1"/>
  <c r="L264" i="13" s="1"/>
  <c r="I124" i="3"/>
  <c r="H123" i="13" s="1"/>
  <c r="E257" i="13" s="1"/>
  <c r="I125" i="3"/>
  <c r="H124" i="13" s="1"/>
  <c r="E258" i="13" s="1"/>
  <c r="I126" i="3"/>
  <c r="H125" i="13" s="1"/>
  <c r="E259" i="13" s="1"/>
  <c r="I127" i="3"/>
  <c r="H126" i="13" s="1"/>
  <c r="E260" i="13" s="1"/>
  <c r="I128" i="3"/>
  <c r="H127" i="13" s="1"/>
  <c r="E261" i="13" s="1"/>
  <c r="I129" i="3"/>
  <c r="H128" i="13" s="1"/>
  <c r="E262" i="13" s="1"/>
  <c r="I130" i="3"/>
  <c r="L132" i="15" s="1"/>
  <c r="D124" i="3"/>
  <c r="E123" i="13" s="1"/>
  <c r="H257" i="13" s="1"/>
  <c r="D125" i="3"/>
  <c r="E124" i="13" s="1"/>
  <c r="H258" i="13" s="1"/>
  <c r="D126" i="3"/>
  <c r="E125" i="13" s="1"/>
  <c r="H259" i="13" s="1"/>
  <c r="D127" i="3"/>
  <c r="E126" i="13" s="1"/>
  <c r="H260" i="13" s="1"/>
  <c r="D128" i="3"/>
  <c r="E127" i="13" s="1"/>
  <c r="H261" i="13" s="1"/>
  <c r="D129" i="3"/>
  <c r="E128" i="13" s="1"/>
  <c r="H262" i="13" s="1"/>
  <c r="D130" i="3"/>
  <c r="E129" i="13" s="1"/>
  <c r="H263" i="13" s="1"/>
  <c r="B124" i="3"/>
  <c r="G124" i="3" s="1"/>
  <c r="C123" i="13" s="1"/>
  <c r="C257" i="13" s="1"/>
  <c r="B125" i="3"/>
  <c r="G125" i="3" s="1"/>
  <c r="C124" i="13" s="1"/>
  <c r="C258" i="13" s="1"/>
  <c r="B126" i="3"/>
  <c r="G126" i="3" s="1"/>
  <c r="C125" i="13" s="1"/>
  <c r="C259" i="13" s="1"/>
  <c r="B127" i="3"/>
  <c r="G127" i="3" s="1"/>
  <c r="C126" i="13" s="1"/>
  <c r="C260" i="13" s="1"/>
  <c r="B128" i="3"/>
  <c r="G128" i="3" s="1"/>
  <c r="C127" i="13" s="1"/>
  <c r="C261" i="13" s="1"/>
  <c r="B129" i="3"/>
  <c r="G129" i="3" s="1"/>
  <c r="C128" i="13" s="1"/>
  <c r="C262" i="13" s="1"/>
  <c r="B130" i="3"/>
  <c r="G130" i="3" s="1"/>
  <c r="C129" i="13" s="1"/>
  <c r="C263" i="13" s="1"/>
  <c r="Y102" i="6"/>
  <c r="AA102" i="6"/>
  <c r="Y103" i="6"/>
  <c r="AA103" i="6"/>
  <c r="Y104" i="6"/>
  <c r="AA104" i="6"/>
  <c r="Y105" i="6"/>
  <c r="AA105" i="6"/>
  <c r="Y106" i="6"/>
  <c r="AA106" i="6"/>
  <c r="Y107" i="6"/>
  <c r="AA107" i="6"/>
  <c r="Y108" i="6"/>
  <c r="AA108" i="6"/>
  <c r="Y109" i="6"/>
  <c r="AA109" i="6"/>
  <c r="Y110" i="6"/>
  <c r="AA110" i="6"/>
  <c r="Y111" i="6"/>
  <c r="AA111" i="6"/>
  <c r="Y112" i="6"/>
  <c r="AA112" i="6"/>
  <c r="Y113" i="6"/>
  <c r="AA113" i="6"/>
  <c r="Y114" i="6"/>
  <c r="AA114" i="6"/>
  <c r="Y115" i="6"/>
  <c r="AA115" i="6"/>
  <c r="Y116" i="6"/>
  <c r="AA116" i="6"/>
  <c r="Y117" i="6"/>
  <c r="AA117" i="6"/>
  <c r="Y118" i="6"/>
  <c r="AA118" i="6"/>
  <c r="Y119" i="6"/>
  <c r="AA119" i="6"/>
  <c r="Y120" i="6"/>
  <c r="AA120" i="6"/>
  <c r="Y121" i="6"/>
  <c r="AA121" i="6"/>
  <c r="Y122" i="6"/>
  <c r="AA122" i="6"/>
  <c r="Y123" i="6"/>
  <c r="AA123" i="6"/>
  <c r="Y124" i="6"/>
  <c r="AA124" i="6"/>
  <c r="Y125" i="6"/>
  <c r="AA125" i="6"/>
  <c r="Y126" i="6"/>
  <c r="AA126" i="6"/>
  <c r="Y127" i="6"/>
  <c r="AA127" i="6"/>
  <c r="Y128" i="6"/>
  <c r="AA128" i="6"/>
  <c r="Y129" i="6"/>
  <c r="AA129" i="6"/>
  <c r="L110" i="6"/>
  <c r="K654" i="13" s="1"/>
  <c r="K795" i="13" s="1"/>
  <c r="M110" i="6"/>
  <c r="L654" i="13" s="1"/>
  <c r="L795" i="13" s="1"/>
  <c r="N110" i="6"/>
  <c r="O110" i="6"/>
  <c r="P110" i="6"/>
  <c r="Q110" i="6"/>
  <c r="V110" i="6"/>
  <c r="W110" i="6"/>
  <c r="L111" i="6"/>
  <c r="K655" i="13" s="1"/>
  <c r="K796" i="13" s="1"/>
  <c r="M111" i="6"/>
  <c r="L655" i="13" s="1"/>
  <c r="L796" i="13" s="1"/>
  <c r="N111" i="6"/>
  <c r="O111" i="6"/>
  <c r="P111" i="6"/>
  <c r="Q111" i="6"/>
  <c r="V111" i="6"/>
  <c r="W111" i="6"/>
  <c r="L112" i="6"/>
  <c r="K656" i="13" s="1"/>
  <c r="K797" i="13" s="1"/>
  <c r="M112" i="6"/>
  <c r="L656" i="13" s="1"/>
  <c r="L797" i="13" s="1"/>
  <c r="N112" i="6"/>
  <c r="O112" i="6"/>
  <c r="P112" i="6"/>
  <c r="Q112" i="6"/>
  <c r="V112" i="6"/>
  <c r="W112" i="6"/>
  <c r="L113" i="6"/>
  <c r="K657" i="13" s="1"/>
  <c r="K798" i="13" s="1"/>
  <c r="M113" i="6"/>
  <c r="L657" i="13" s="1"/>
  <c r="L798" i="13" s="1"/>
  <c r="N113" i="6"/>
  <c r="O113" i="6"/>
  <c r="P113" i="6"/>
  <c r="Q113" i="6"/>
  <c r="V113" i="6"/>
  <c r="W113" i="6"/>
  <c r="L114" i="6"/>
  <c r="K658" i="13" s="1"/>
  <c r="K799" i="13" s="1"/>
  <c r="M114" i="6"/>
  <c r="L658" i="13" s="1"/>
  <c r="L799" i="13" s="1"/>
  <c r="N114" i="6"/>
  <c r="O114" i="6"/>
  <c r="P114" i="6"/>
  <c r="Q114" i="6"/>
  <c r="V114" i="6"/>
  <c r="W114" i="6"/>
  <c r="L115" i="6"/>
  <c r="K659" i="13" s="1"/>
  <c r="K800" i="13" s="1"/>
  <c r="M115" i="6"/>
  <c r="L659" i="13" s="1"/>
  <c r="L800" i="13" s="1"/>
  <c r="N115" i="6"/>
  <c r="O115" i="6"/>
  <c r="P115" i="6"/>
  <c r="Q115" i="6"/>
  <c r="V115" i="6"/>
  <c r="W115" i="6"/>
  <c r="L116" i="6"/>
  <c r="K660" i="13" s="1"/>
  <c r="K801" i="13" s="1"/>
  <c r="M116" i="6"/>
  <c r="L660" i="13" s="1"/>
  <c r="L801" i="13" s="1"/>
  <c r="N116" i="6"/>
  <c r="O116" i="6"/>
  <c r="P116" i="6"/>
  <c r="Q116" i="6"/>
  <c r="V116" i="6"/>
  <c r="W116" i="6"/>
  <c r="L117" i="6"/>
  <c r="K662" i="13" s="1"/>
  <c r="K803" i="13" s="1"/>
  <c r="M117" i="6"/>
  <c r="L662" i="13" s="1"/>
  <c r="L803" i="13" s="1"/>
  <c r="N117" i="6"/>
  <c r="O117" i="6"/>
  <c r="P117" i="6"/>
  <c r="Q117" i="6"/>
  <c r="V117" i="6"/>
  <c r="W117" i="6"/>
  <c r="L118" i="6"/>
  <c r="K663" i="13" s="1"/>
  <c r="K804" i="13" s="1"/>
  <c r="M118" i="6"/>
  <c r="L663" i="13" s="1"/>
  <c r="L804" i="13" s="1"/>
  <c r="N118" i="6"/>
  <c r="O118" i="6"/>
  <c r="P118" i="6"/>
  <c r="Q118" i="6"/>
  <c r="V118" i="6"/>
  <c r="W118" i="6"/>
  <c r="L119" i="6"/>
  <c r="K664" i="13" s="1"/>
  <c r="K805" i="13" s="1"/>
  <c r="M119" i="6"/>
  <c r="L664" i="13" s="1"/>
  <c r="L805" i="13" s="1"/>
  <c r="N119" i="6"/>
  <c r="O119" i="6"/>
  <c r="P119" i="6"/>
  <c r="Q119" i="6"/>
  <c r="V119" i="6"/>
  <c r="W119" i="6"/>
  <c r="L120" i="6"/>
  <c r="K665" i="13" s="1"/>
  <c r="K806" i="13" s="1"/>
  <c r="M120" i="6"/>
  <c r="L665" i="13" s="1"/>
  <c r="L806" i="13" s="1"/>
  <c r="N120" i="6"/>
  <c r="O120" i="6"/>
  <c r="P120" i="6"/>
  <c r="Q120" i="6"/>
  <c r="V120" i="6"/>
  <c r="W120" i="6"/>
  <c r="L121" i="6"/>
  <c r="K666" i="13" s="1"/>
  <c r="K807" i="13" s="1"/>
  <c r="M121" i="6"/>
  <c r="L666" i="13" s="1"/>
  <c r="L807" i="13" s="1"/>
  <c r="N121" i="6"/>
  <c r="O121" i="6"/>
  <c r="P121" i="6"/>
  <c r="Q121" i="6"/>
  <c r="V121" i="6"/>
  <c r="W121" i="6"/>
  <c r="L122" i="6"/>
  <c r="K667" i="13" s="1"/>
  <c r="K808" i="13" s="1"/>
  <c r="M122" i="6"/>
  <c r="L667" i="13" s="1"/>
  <c r="L808" i="13" s="1"/>
  <c r="N122" i="6"/>
  <c r="O122" i="6"/>
  <c r="P122" i="6"/>
  <c r="Q122" i="6"/>
  <c r="V122" i="6"/>
  <c r="W122" i="6"/>
  <c r="L123" i="6"/>
  <c r="K668" i="13" s="1"/>
  <c r="K809" i="13" s="1"/>
  <c r="M123" i="6"/>
  <c r="L668" i="13" s="1"/>
  <c r="L809" i="13" s="1"/>
  <c r="N123" i="6"/>
  <c r="O123" i="6"/>
  <c r="P123" i="6"/>
  <c r="Q123" i="6"/>
  <c r="V123" i="6"/>
  <c r="W123" i="6"/>
  <c r="L124" i="6"/>
  <c r="K669" i="13" s="1"/>
  <c r="K810" i="13" s="1"/>
  <c r="M124" i="6"/>
  <c r="L669" i="13" s="1"/>
  <c r="L810" i="13" s="1"/>
  <c r="N124" i="6"/>
  <c r="O124" i="6"/>
  <c r="P124" i="6"/>
  <c r="Q124" i="6"/>
  <c r="V124" i="6"/>
  <c r="W124" i="6"/>
  <c r="L125" i="6"/>
  <c r="K670" i="13" s="1"/>
  <c r="K811" i="13" s="1"/>
  <c r="M125" i="6"/>
  <c r="L670" i="13" s="1"/>
  <c r="L811" i="13" s="1"/>
  <c r="N125" i="6"/>
  <c r="O125" i="6"/>
  <c r="P125" i="6"/>
  <c r="Q125" i="6"/>
  <c r="V125" i="6"/>
  <c r="W125" i="6"/>
  <c r="L126" i="6"/>
  <c r="K671" i="13" s="1"/>
  <c r="K812" i="13" s="1"/>
  <c r="M126" i="6"/>
  <c r="L671" i="13" s="1"/>
  <c r="L812" i="13" s="1"/>
  <c r="N126" i="6"/>
  <c r="O126" i="6"/>
  <c r="P126" i="6"/>
  <c r="Q126" i="6"/>
  <c r="V126" i="6"/>
  <c r="W126" i="6"/>
  <c r="L127" i="6"/>
  <c r="K672" i="13" s="1"/>
  <c r="K813" i="13" s="1"/>
  <c r="M127" i="6"/>
  <c r="L672" i="13" s="1"/>
  <c r="L813" i="13" s="1"/>
  <c r="N127" i="6"/>
  <c r="O127" i="6"/>
  <c r="P127" i="6"/>
  <c r="Q127" i="6"/>
  <c r="V127" i="6"/>
  <c r="W127" i="6"/>
  <c r="L128" i="6"/>
  <c r="K673" i="13" s="1"/>
  <c r="K814" i="13" s="1"/>
  <c r="M128" i="6"/>
  <c r="L673" i="13" s="1"/>
  <c r="L814" i="13" s="1"/>
  <c r="N128" i="6"/>
  <c r="O128" i="6"/>
  <c r="P128" i="6"/>
  <c r="Q128" i="6"/>
  <c r="V128" i="6"/>
  <c r="W128" i="6"/>
  <c r="L129" i="6"/>
  <c r="K674" i="13" s="1"/>
  <c r="K815" i="13" s="1"/>
  <c r="M129" i="6"/>
  <c r="L674" i="13" s="1"/>
  <c r="L815" i="13" s="1"/>
  <c r="N129" i="6"/>
  <c r="O129" i="6"/>
  <c r="P129" i="6"/>
  <c r="Q129" i="6"/>
  <c r="V129" i="6"/>
  <c r="W129" i="6"/>
  <c r="I110" i="6"/>
  <c r="H654" i="13" s="1"/>
  <c r="E795" i="13" s="1"/>
  <c r="I111" i="6"/>
  <c r="AB112" i="15" s="1"/>
  <c r="I112" i="6"/>
  <c r="H656" i="13" s="1"/>
  <c r="E797" i="13" s="1"/>
  <c r="I113" i="6"/>
  <c r="AB114" i="15" s="1"/>
  <c r="I114" i="6"/>
  <c r="H658" i="13" s="1"/>
  <c r="E799" i="13" s="1"/>
  <c r="I115" i="6"/>
  <c r="AB116" i="15" s="1"/>
  <c r="I116" i="6"/>
  <c r="H660" i="13" s="1"/>
  <c r="E801" i="13" s="1"/>
  <c r="AB118" i="15"/>
  <c r="I117" i="6"/>
  <c r="H662" i="13" s="1"/>
  <c r="E803" i="13" s="1"/>
  <c r="I118" i="6"/>
  <c r="AB120" i="15" s="1"/>
  <c r="I119" i="6"/>
  <c r="H664" i="13" s="1"/>
  <c r="E805" i="13" s="1"/>
  <c r="I120" i="6"/>
  <c r="AB122" i="15" s="1"/>
  <c r="I121" i="6"/>
  <c r="H666" i="13" s="1"/>
  <c r="E807" i="13" s="1"/>
  <c r="I122" i="6"/>
  <c r="AB124" i="15" s="1"/>
  <c r="I123" i="6"/>
  <c r="H668" i="13" s="1"/>
  <c r="E809" i="13" s="1"/>
  <c r="I124" i="6"/>
  <c r="AB126" i="15" s="1"/>
  <c r="I125" i="6"/>
  <c r="H670" i="13" s="1"/>
  <c r="E811" i="13" s="1"/>
  <c r="I126" i="6"/>
  <c r="AB128" i="15" s="1"/>
  <c r="I127" i="6"/>
  <c r="H672" i="13" s="1"/>
  <c r="E813" i="13" s="1"/>
  <c r="I128" i="6"/>
  <c r="AB130" i="15" s="1"/>
  <c r="I129" i="6"/>
  <c r="AB131" i="15" s="1"/>
  <c r="D122" i="6"/>
  <c r="X124" i="15" s="1"/>
  <c r="F122" i="6"/>
  <c r="G122" i="6"/>
  <c r="C667" i="13" s="1"/>
  <c r="C808" i="13" s="1"/>
  <c r="D123" i="6"/>
  <c r="E668" i="13" s="1"/>
  <c r="H809" i="13" s="1"/>
  <c r="F123" i="6"/>
  <c r="G123" i="6"/>
  <c r="C668" i="13" s="1"/>
  <c r="C809" i="13" s="1"/>
  <c r="D124" i="6"/>
  <c r="X126" i="15" s="1"/>
  <c r="F124" i="6"/>
  <c r="B669" i="13" s="1"/>
  <c r="B810" i="13" s="1"/>
  <c r="G124" i="6"/>
  <c r="C669" i="13" s="1"/>
  <c r="C810" i="13" s="1"/>
  <c r="D125" i="6"/>
  <c r="E670" i="13" s="1"/>
  <c r="H811" i="13" s="1"/>
  <c r="F125" i="6"/>
  <c r="G125" i="6"/>
  <c r="C670" i="13" s="1"/>
  <c r="C811" i="13" s="1"/>
  <c r="D126" i="6"/>
  <c r="X128" i="15" s="1"/>
  <c r="F126" i="6"/>
  <c r="B671" i="13" s="1"/>
  <c r="B812" i="13" s="1"/>
  <c r="G126" i="6"/>
  <c r="C671" i="13" s="1"/>
  <c r="C812" i="13" s="1"/>
  <c r="D127" i="6"/>
  <c r="X129" i="15" s="1"/>
  <c r="F127" i="6"/>
  <c r="G127" i="6"/>
  <c r="C672" i="13" s="1"/>
  <c r="C813" i="13" s="1"/>
  <c r="D128" i="6"/>
  <c r="X130" i="15" s="1"/>
  <c r="F128" i="6"/>
  <c r="B673" i="13" s="1"/>
  <c r="B814" i="13" s="1"/>
  <c r="G128" i="6"/>
  <c r="C673" i="13" s="1"/>
  <c r="C814" i="13" s="1"/>
  <c r="D129" i="6"/>
  <c r="E674" i="13" s="1"/>
  <c r="H815" i="13" s="1"/>
  <c r="F129" i="6"/>
  <c r="AA131" i="15" s="1"/>
  <c r="G129" i="6"/>
  <c r="C674" i="13" s="1"/>
  <c r="C815" i="13" s="1"/>
  <c r="B122" i="6"/>
  <c r="X122" i="6" s="1"/>
  <c r="B123" i="6"/>
  <c r="X123" i="6" s="1"/>
  <c r="B124" i="6"/>
  <c r="X124" i="6" s="1"/>
  <c r="B125" i="6"/>
  <c r="X125" i="6" s="1"/>
  <c r="B126" i="6"/>
  <c r="X126" i="6" s="1"/>
  <c r="B127" i="6"/>
  <c r="X127" i="6" s="1"/>
  <c r="B128" i="6"/>
  <c r="X128" i="6" s="1"/>
  <c r="B129" i="6"/>
  <c r="X129" i="6" s="1"/>
  <c r="D110" i="6"/>
  <c r="E654" i="13" s="1"/>
  <c r="H795" i="13" s="1"/>
  <c r="F110" i="6"/>
  <c r="G110" i="6"/>
  <c r="C654" i="13" s="1"/>
  <c r="C795" i="13" s="1"/>
  <c r="D111" i="6"/>
  <c r="E655" i="13" s="1"/>
  <c r="H796" i="13" s="1"/>
  <c r="F111" i="6"/>
  <c r="G111" i="6"/>
  <c r="C655" i="13" s="1"/>
  <c r="C796" i="13" s="1"/>
  <c r="D112" i="6"/>
  <c r="X113" i="15" s="1"/>
  <c r="F112" i="6"/>
  <c r="G112" i="6"/>
  <c r="C656" i="13" s="1"/>
  <c r="C797" i="13" s="1"/>
  <c r="D113" i="6"/>
  <c r="X114" i="15" s="1"/>
  <c r="F113" i="6"/>
  <c r="AA114" i="15" s="1"/>
  <c r="G113" i="6"/>
  <c r="C657" i="13" s="1"/>
  <c r="C798" i="13" s="1"/>
  <c r="D114" i="6"/>
  <c r="E658" i="13" s="1"/>
  <c r="H799" i="13" s="1"/>
  <c r="F114" i="6"/>
  <c r="G114" i="6"/>
  <c r="C658" i="13" s="1"/>
  <c r="C799" i="13" s="1"/>
  <c r="D115" i="6"/>
  <c r="E659" i="13" s="1"/>
  <c r="H800" i="13" s="1"/>
  <c r="F115" i="6"/>
  <c r="G115" i="6"/>
  <c r="C659" i="13" s="1"/>
  <c r="C800" i="13" s="1"/>
  <c r="D116" i="6"/>
  <c r="X117" i="15" s="1"/>
  <c r="F116" i="6"/>
  <c r="G116" i="6"/>
  <c r="C660" i="13" s="1"/>
  <c r="C801" i="13" s="1"/>
  <c r="X118" i="15"/>
  <c r="C661" i="13"/>
  <c r="C802" i="13" s="1"/>
  <c r="D117" i="6"/>
  <c r="E662" i="13" s="1"/>
  <c r="H803" i="13" s="1"/>
  <c r="F117" i="6"/>
  <c r="G117" i="6"/>
  <c r="C662" i="13" s="1"/>
  <c r="C803" i="13" s="1"/>
  <c r="D118" i="6"/>
  <c r="E663" i="13" s="1"/>
  <c r="H804" i="13" s="1"/>
  <c r="F118" i="6"/>
  <c r="G118" i="6"/>
  <c r="C663" i="13" s="1"/>
  <c r="C804" i="13" s="1"/>
  <c r="D119" i="6"/>
  <c r="X121" i="15" s="1"/>
  <c r="F119" i="6"/>
  <c r="G119" i="6"/>
  <c r="C664" i="13" s="1"/>
  <c r="C805" i="13" s="1"/>
  <c r="D120" i="6"/>
  <c r="X122" i="15" s="1"/>
  <c r="F120" i="6"/>
  <c r="AA122" i="15" s="1"/>
  <c r="G120" i="6"/>
  <c r="C665" i="13" s="1"/>
  <c r="C806" i="13" s="1"/>
  <c r="D121" i="6"/>
  <c r="E666" i="13" s="1"/>
  <c r="H807" i="13" s="1"/>
  <c r="F121" i="6"/>
  <c r="G121" i="6"/>
  <c r="C666" i="13" s="1"/>
  <c r="C807" i="13" s="1"/>
  <c r="B110" i="6"/>
  <c r="X110" i="6" s="1"/>
  <c r="B111" i="6"/>
  <c r="X111" i="6" s="1"/>
  <c r="B112" i="6"/>
  <c r="X112" i="6" s="1"/>
  <c r="B113" i="6"/>
  <c r="X113" i="6" s="1"/>
  <c r="B114" i="6"/>
  <c r="X114" i="6" s="1"/>
  <c r="B115" i="6"/>
  <c r="X115" i="6" s="1"/>
  <c r="B116" i="6"/>
  <c r="X116" i="6" s="1"/>
  <c r="B117" i="6"/>
  <c r="X117" i="6" s="1"/>
  <c r="B118" i="6"/>
  <c r="X118" i="6" s="1"/>
  <c r="B119" i="6"/>
  <c r="X119" i="6" s="1"/>
  <c r="B120" i="6"/>
  <c r="X120" i="6" s="1"/>
  <c r="B121" i="6"/>
  <c r="X121" i="6" s="1"/>
  <c r="P120" i="5"/>
  <c r="A1002" i="9" s="1"/>
  <c r="Q120" i="5"/>
  <c r="A1149" i="9" s="1"/>
  <c r="N120" i="5"/>
  <c r="A708" i="9" s="1"/>
  <c r="O120" i="5"/>
  <c r="A855" i="9" s="1"/>
  <c r="AA120" i="5"/>
  <c r="P119" i="5"/>
  <c r="A1001" i="9" s="1"/>
  <c r="Q119" i="5"/>
  <c r="A1148" i="9" s="1"/>
  <c r="N119" i="5"/>
  <c r="A707" i="9" s="1"/>
  <c r="O119" i="5"/>
  <c r="A854" i="9" s="1"/>
  <c r="AA119" i="5"/>
  <c r="P118" i="5"/>
  <c r="A1000" i="9" s="1"/>
  <c r="Q118" i="5"/>
  <c r="A1147" i="9" s="1"/>
  <c r="N118" i="5"/>
  <c r="A706" i="9" s="1"/>
  <c r="O118" i="5"/>
  <c r="A853" i="9" s="1"/>
  <c r="AA118" i="5"/>
  <c r="P117" i="5"/>
  <c r="A999" i="9" s="1"/>
  <c r="Q117" i="5"/>
  <c r="A1146" i="9" s="1"/>
  <c r="N117" i="5"/>
  <c r="A705" i="9" s="1"/>
  <c r="O117" i="5"/>
  <c r="A852" i="9" s="1"/>
  <c r="AA117" i="5"/>
  <c r="P116" i="5"/>
  <c r="A998" i="9" s="1"/>
  <c r="Q116" i="5"/>
  <c r="A1145" i="9" s="1"/>
  <c r="N116" i="5"/>
  <c r="A704" i="9" s="1"/>
  <c r="O116" i="5"/>
  <c r="A851" i="9" s="1"/>
  <c r="AA116" i="5"/>
  <c r="P115" i="5"/>
  <c r="A997" i="9" s="1"/>
  <c r="Q115" i="5"/>
  <c r="A1144" i="9" s="1"/>
  <c r="N115" i="5"/>
  <c r="A703" i="9" s="1"/>
  <c r="O115" i="5"/>
  <c r="A850" i="9" s="1"/>
  <c r="AA115" i="5"/>
  <c r="P114" i="5"/>
  <c r="A996" i="9" s="1"/>
  <c r="Q114" i="5"/>
  <c r="A1143" i="9" s="1"/>
  <c r="N114" i="5"/>
  <c r="A702" i="9" s="1"/>
  <c r="O114" i="5"/>
  <c r="A849" i="9" s="1"/>
  <c r="AA114" i="5"/>
  <c r="A995" i="9"/>
  <c r="A1142" i="9"/>
  <c r="A701" i="9"/>
  <c r="A848" i="9"/>
  <c r="P113" i="5"/>
  <c r="A994" i="9" s="1"/>
  <c r="Q113" i="5"/>
  <c r="A1141" i="9" s="1"/>
  <c r="N113" i="5"/>
  <c r="A700" i="9" s="1"/>
  <c r="O113" i="5"/>
  <c r="A847" i="9" s="1"/>
  <c r="AA113" i="5"/>
  <c r="P112" i="5"/>
  <c r="A993" i="9" s="1"/>
  <c r="Q112" i="5"/>
  <c r="A1140" i="9" s="1"/>
  <c r="N112" i="5"/>
  <c r="A699" i="9" s="1"/>
  <c r="O112" i="5"/>
  <c r="A846" i="9" s="1"/>
  <c r="AA112" i="5"/>
  <c r="P111" i="5"/>
  <c r="A992" i="9" s="1"/>
  <c r="Q111" i="5"/>
  <c r="A1139" i="9" s="1"/>
  <c r="N111" i="5"/>
  <c r="A698" i="9" s="1"/>
  <c r="O111" i="5"/>
  <c r="A845" i="9" s="1"/>
  <c r="AA111" i="5"/>
  <c r="P110" i="5"/>
  <c r="A991" i="9" s="1"/>
  <c r="Q110" i="5"/>
  <c r="A1138" i="9" s="1"/>
  <c r="N110" i="5"/>
  <c r="A697" i="9" s="1"/>
  <c r="O110" i="5"/>
  <c r="A844" i="9" s="1"/>
  <c r="AA110" i="5"/>
  <c r="P109" i="5"/>
  <c r="A990" i="9" s="1"/>
  <c r="Q109" i="5"/>
  <c r="A1137" i="9" s="1"/>
  <c r="N109" i="5"/>
  <c r="A696" i="9" s="1"/>
  <c r="O109" i="5"/>
  <c r="A843" i="9" s="1"/>
  <c r="AA109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115" i="5"/>
  <c r="W115" i="5"/>
  <c r="V116" i="5"/>
  <c r="W116" i="5"/>
  <c r="V117" i="5"/>
  <c r="W117" i="5"/>
  <c r="V118" i="5"/>
  <c r="W118" i="5"/>
  <c r="V119" i="5"/>
  <c r="W119" i="5"/>
  <c r="V120" i="5"/>
  <c r="W120" i="5"/>
  <c r="V121" i="5"/>
  <c r="W121" i="5"/>
  <c r="V122" i="5"/>
  <c r="W122" i="5"/>
  <c r="V123" i="5"/>
  <c r="W123" i="5"/>
  <c r="V124" i="5"/>
  <c r="W124" i="5"/>
  <c r="L109" i="5"/>
  <c r="K376" i="13" s="1"/>
  <c r="K510" i="13" s="1"/>
  <c r="M109" i="5"/>
  <c r="L376" i="13" s="1"/>
  <c r="L510" i="13" s="1"/>
  <c r="L110" i="5"/>
  <c r="K377" i="13" s="1"/>
  <c r="K511" i="13" s="1"/>
  <c r="M110" i="5"/>
  <c r="L377" i="13" s="1"/>
  <c r="L511" i="13" s="1"/>
  <c r="L111" i="5"/>
  <c r="K378" i="13" s="1"/>
  <c r="K512" i="13" s="1"/>
  <c r="M111" i="5"/>
  <c r="L378" i="13" s="1"/>
  <c r="L512" i="13" s="1"/>
  <c r="L112" i="5"/>
  <c r="K379" i="13" s="1"/>
  <c r="K513" i="13" s="1"/>
  <c r="M112" i="5"/>
  <c r="L379" i="13" s="1"/>
  <c r="L513" i="13" s="1"/>
  <c r="L113" i="5"/>
  <c r="K380" i="13" s="1"/>
  <c r="K514" i="13" s="1"/>
  <c r="M113" i="5"/>
  <c r="L380" i="13" s="1"/>
  <c r="L514" i="13" s="1"/>
  <c r="L114" i="5"/>
  <c r="K382" i="13" s="1"/>
  <c r="K516" i="13" s="1"/>
  <c r="M114" i="5"/>
  <c r="L382" i="13" s="1"/>
  <c r="L516" i="13" s="1"/>
  <c r="L115" i="5"/>
  <c r="K383" i="13" s="1"/>
  <c r="K517" i="13" s="1"/>
  <c r="M115" i="5"/>
  <c r="L383" i="13" s="1"/>
  <c r="L517" i="13" s="1"/>
  <c r="L116" i="5"/>
  <c r="K384" i="13" s="1"/>
  <c r="K518" i="13" s="1"/>
  <c r="M116" i="5"/>
  <c r="L384" i="13" s="1"/>
  <c r="L518" i="13" s="1"/>
  <c r="L117" i="5"/>
  <c r="K385" i="13" s="1"/>
  <c r="K519" i="13" s="1"/>
  <c r="M117" i="5"/>
  <c r="L385" i="13" s="1"/>
  <c r="L519" i="13" s="1"/>
  <c r="L118" i="5"/>
  <c r="K386" i="13" s="1"/>
  <c r="K520" i="13" s="1"/>
  <c r="M118" i="5"/>
  <c r="L386" i="13" s="1"/>
  <c r="L520" i="13" s="1"/>
  <c r="L119" i="5"/>
  <c r="K387" i="13" s="1"/>
  <c r="K521" i="13" s="1"/>
  <c r="M119" i="5"/>
  <c r="L387" i="13" s="1"/>
  <c r="L521" i="13" s="1"/>
  <c r="L120" i="5"/>
  <c r="K388" i="13" s="1"/>
  <c r="K522" i="13" s="1"/>
  <c r="M120" i="5"/>
  <c r="L388" i="13" s="1"/>
  <c r="L522" i="13" s="1"/>
  <c r="L121" i="5"/>
  <c r="K389" i="13" s="1"/>
  <c r="K523" i="13" s="1"/>
  <c r="M121" i="5"/>
  <c r="L389" i="13" s="1"/>
  <c r="L523" i="13" s="1"/>
  <c r="L122" i="5"/>
  <c r="K390" i="13" s="1"/>
  <c r="K524" i="13" s="1"/>
  <c r="M122" i="5"/>
  <c r="L390" i="13" s="1"/>
  <c r="L524" i="13" s="1"/>
  <c r="L123" i="5"/>
  <c r="K391" i="13" s="1"/>
  <c r="K525" i="13" s="1"/>
  <c r="M123" i="5"/>
  <c r="L391" i="13" s="1"/>
  <c r="L525" i="13" s="1"/>
  <c r="L124" i="5"/>
  <c r="K392" i="13" s="1"/>
  <c r="K526" i="13" s="1"/>
  <c r="M124" i="5"/>
  <c r="L392" i="13" s="1"/>
  <c r="L526" i="13" s="1"/>
  <c r="I118" i="5"/>
  <c r="H386" i="13" s="1"/>
  <c r="E520" i="13" s="1"/>
  <c r="I119" i="5"/>
  <c r="H387" i="13" s="1"/>
  <c r="E521" i="13" s="1"/>
  <c r="I120" i="5"/>
  <c r="H388" i="13" s="1"/>
  <c r="E522" i="13" s="1"/>
  <c r="I121" i="5"/>
  <c r="H389" i="13" s="1"/>
  <c r="E523" i="13" s="1"/>
  <c r="I122" i="5"/>
  <c r="H390" i="13" s="1"/>
  <c r="E524" i="13" s="1"/>
  <c r="I123" i="5"/>
  <c r="H391" i="13" s="1"/>
  <c r="E525" i="13" s="1"/>
  <c r="I124" i="5"/>
  <c r="H392" i="13" s="1"/>
  <c r="E526" i="13" s="1"/>
  <c r="D117" i="5"/>
  <c r="E385" i="13" s="1"/>
  <c r="H519" i="13" s="1"/>
  <c r="F117" i="5"/>
  <c r="S119" i="15" s="1"/>
  <c r="G117" i="5"/>
  <c r="C385" i="13" s="1"/>
  <c r="C519" i="13" s="1"/>
  <c r="D118" i="5"/>
  <c r="E386" i="13" s="1"/>
  <c r="H520" i="13" s="1"/>
  <c r="F118" i="5"/>
  <c r="S120" i="15" s="1"/>
  <c r="G118" i="5"/>
  <c r="C386" i="13" s="1"/>
  <c r="C520" i="13" s="1"/>
  <c r="D119" i="5"/>
  <c r="E387" i="13" s="1"/>
  <c r="H521" i="13" s="1"/>
  <c r="F119" i="5"/>
  <c r="S121" i="15" s="1"/>
  <c r="G119" i="5"/>
  <c r="C387" i="13" s="1"/>
  <c r="C521" i="13" s="1"/>
  <c r="D120" i="5"/>
  <c r="E388" i="13" s="1"/>
  <c r="H522" i="13" s="1"/>
  <c r="F120" i="5"/>
  <c r="S122" i="15" s="1"/>
  <c r="G120" i="5"/>
  <c r="C388" i="13" s="1"/>
  <c r="C522" i="13" s="1"/>
  <c r="D121" i="5"/>
  <c r="E389" i="13" s="1"/>
  <c r="H523" i="13" s="1"/>
  <c r="F121" i="5"/>
  <c r="S123" i="15" s="1"/>
  <c r="D122" i="5"/>
  <c r="E390" i="13" s="1"/>
  <c r="H524" i="13" s="1"/>
  <c r="F122" i="5"/>
  <c r="S124" i="15" s="1"/>
  <c r="G122" i="5"/>
  <c r="C390" i="13" s="1"/>
  <c r="C524" i="13" s="1"/>
  <c r="D123" i="5"/>
  <c r="E391" i="13" s="1"/>
  <c r="H525" i="13" s="1"/>
  <c r="F123" i="5"/>
  <c r="S125" i="15" s="1"/>
  <c r="G123" i="5"/>
  <c r="C391" i="13" s="1"/>
  <c r="C525" i="13" s="1"/>
  <c r="D124" i="5"/>
  <c r="E392" i="13" s="1"/>
  <c r="H526" i="13" s="1"/>
  <c r="F124" i="5"/>
  <c r="S126" i="15" s="1"/>
  <c r="G124" i="5"/>
  <c r="C392" i="13" s="1"/>
  <c r="C526" i="13" s="1"/>
  <c r="B117" i="5"/>
  <c r="N119" i="15" s="1"/>
  <c r="B118" i="5"/>
  <c r="N120" i="15" s="1"/>
  <c r="B119" i="5"/>
  <c r="N121" i="15" s="1"/>
  <c r="B120" i="5"/>
  <c r="N122" i="15" s="1"/>
  <c r="B121" i="5"/>
  <c r="N123" i="15" s="1"/>
  <c r="B122" i="5"/>
  <c r="N124" i="15" s="1"/>
  <c r="B123" i="5"/>
  <c r="N125" i="15" s="1"/>
  <c r="B124" i="5"/>
  <c r="N126" i="15" s="1"/>
  <c r="I109" i="5"/>
  <c r="H376" i="13" s="1"/>
  <c r="E510" i="13" s="1"/>
  <c r="I110" i="5"/>
  <c r="H377" i="13" s="1"/>
  <c r="E511" i="13" s="1"/>
  <c r="I111" i="5"/>
  <c r="H378" i="13" s="1"/>
  <c r="E512" i="13" s="1"/>
  <c r="I112" i="5"/>
  <c r="H379" i="13" s="1"/>
  <c r="E513" i="13" s="1"/>
  <c r="I113" i="5"/>
  <c r="H380" i="13" s="1"/>
  <c r="E514" i="13" s="1"/>
  <c r="H381" i="13"/>
  <c r="E515" i="13" s="1"/>
  <c r="I114" i="5"/>
  <c r="H382" i="13" s="1"/>
  <c r="E516" i="13" s="1"/>
  <c r="I115" i="5"/>
  <c r="H383" i="13" s="1"/>
  <c r="E517" i="13" s="1"/>
  <c r="I116" i="5"/>
  <c r="H384" i="13" s="1"/>
  <c r="E518" i="13" s="1"/>
  <c r="I117" i="5"/>
  <c r="H385" i="13" s="1"/>
  <c r="E519" i="13" s="1"/>
  <c r="D109" i="5"/>
  <c r="E376" i="13" s="1"/>
  <c r="H510" i="13" s="1"/>
  <c r="F109" i="5"/>
  <c r="S110" i="15" s="1"/>
  <c r="G109" i="5"/>
  <c r="C376" i="13" s="1"/>
  <c r="C510" i="13" s="1"/>
  <c r="D110" i="5"/>
  <c r="E377" i="13" s="1"/>
  <c r="H511" i="13" s="1"/>
  <c r="F110" i="5"/>
  <c r="S111" i="15" s="1"/>
  <c r="G110" i="5"/>
  <c r="C377" i="13" s="1"/>
  <c r="C511" i="13" s="1"/>
  <c r="D111" i="5"/>
  <c r="E378" i="13" s="1"/>
  <c r="H512" i="13" s="1"/>
  <c r="F111" i="5"/>
  <c r="S112" i="15" s="1"/>
  <c r="G111" i="5"/>
  <c r="C378" i="13" s="1"/>
  <c r="C512" i="13" s="1"/>
  <c r="D112" i="5"/>
  <c r="E379" i="13" s="1"/>
  <c r="H513" i="13" s="1"/>
  <c r="F112" i="5"/>
  <c r="S113" i="15" s="1"/>
  <c r="G112" i="5"/>
  <c r="C379" i="13" s="1"/>
  <c r="C513" i="13" s="1"/>
  <c r="D113" i="5"/>
  <c r="E380" i="13" s="1"/>
  <c r="H514" i="13" s="1"/>
  <c r="F113" i="5"/>
  <c r="S114" i="15" s="1"/>
  <c r="G113" i="5"/>
  <c r="C380" i="13" s="1"/>
  <c r="C514" i="13" s="1"/>
  <c r="E381" i="13"/>
  <c r="H515" i="13" s="1"/>
  <c r="C381" i="13"/>
  <c r="C515" i="13" s="1"/>
  <c r="D114" i="5"/>
  <c r="E382" i="13" s="1"/>
  <c r="H516" i="13" s="1"/>
  <c r="F114" i="5"/>
  <c r="S116" i="15" s="1"/>
  <c r="G114" i="5"/>
  <c r="C382" i="13" s="1"/>
  <c r="C516" i="13" s="1"/>
  <c r="D115" i="5"/>
  <c r="E383" i="13" s="1"/>
  <c r="H517" i="13" s="1"/>
  <c r="F115" i="5"/>
  <c r="S117" i="15" s="1"/>
  <c r="G115" i="5"/>
  <c r="C383" i="13" s="1"/>
  <c r="C517" i="13" s="1"/>
  <c r="D116" i="5"/>
  <c r="E384" i="13" s="1"/>
  <c r="H518" i="13" s="1"/>
  <c r="F116" i="5"/>
  <c r="S118" i="15" s="1"/>
  <c r="G116" i="5"/>
  <c r="C384" i="13" s="1"/>
  <c r="C518" i="13" s="1"/>
  <c r="B109" i="5"/>
  <c r="N110" i="15" s="1"/>
  <c r="B110" i="5"/>
  <c r="N111" i="15" s="1"/>
  <c r="B111" i="5"/>
  <c r="N112" i="15" s="1"/>
  <c r="B112" i="5"/>
  <c r="N113" i="15" s="1"/>
  <c r="B113" i="5"/>
  <c r="N114" i="15" s="1"/>
  <c r="N115" i="15"/>
  <c r="B114" i="5"/>
  <c r="N116" i="15" s="1"/>
  <c r="B115" i="5"/>
  <c r="N117" i="15" s="1"/>
  <c r="B116" i="5"/>
  <c r="N118" i="15" s="1"/>
  <c r="P120" i="3"/>
  <c r="A408" i="8" s="1"/>
  <c r="Q120" i="3"/>
  <c r="A563" i="8" s="1"/>
  <c r="N120" i="3"/>
  <c r="O120" i="3"/>
  <c r="A267" i="9" s="1"/>
  <c r="P119" i="3"/>
  <c r="A413" i="9" s="1"/>
  <c r="Q119" i="3"/>
  <c r="A560" i="9" s="1"/>
  <c r="N119" i="3"/>
  <c r="A117" i="9" s="1"/>
  <c r="O119" i="3"/>
  <c r="P118" i="3"/>
  <c r="A412" i="9" s="1"/>
  <c r="Q118" i="3"/>
  <c r="A559" i="9" s="1"/>
  <c r="N118" i="3"/>
  <c r="A116" i="9" s="1"/>
  <c r="O118" i="3"/>
  <c r="A265" i="9" s="1"/>
  <c r="A115" i="9"/>
  <c r="A264" i="9"/>
  <c r="P117" i="3"/>
  <c r="Q117" i="3"/>
  <c r="N117" i="3"/>
  <c r="O117" i="3"/>
  <c r="A263" i="9" s="1"/>
  <c r="P116" i="3"/>
  <c r="A409" i="9" s="1"/>
  <c r="Q116" i="3"/>
  <c r="A558" i="8" s="1"/>
  <c r="N116" i="3"/>
  <c r="A113" i="9" s="1"/>
  <c r="O116" i="3"/>
  <c r="P115" i="3"/>
  <c r="A408" i="9" s="1"/>
  <c r="Q115" i="3"/>
  <c r="A555" i="9" s="1"/>
  <c r="N115" i="3"/>
  <c r="A112" i="9" s="1"/>
  <c r="O115" i="3"/>
  <c r="A261" i="9" s="1"/>
  <c r="P114" i="3"/>
  <c r="A401" i="8" s="1"/>
  <c r="Q114" i="3"/>
  <c r="N114" i="3"/>
  <c r="A111" i="8" s="1"/>
  <c r="O114" i="3"/>
  <c r="A260" i="9" s="1"/>
  <c r="L114" i="3"/>
  <c r="K112" i="13" s="1"/>
  <c r="K246" i="13" s="1"/>
  <c r="M114" i="3"/>
  <c r="L112" i="13" s="1"/>
  <c r="L246" i="13" s="1"/>
  <c r="L115" i="3"/>
  <c r="K113" i="13" s="1"/>
  <c r="K247" i="13" s="1"/>
  <c r="M115" i="3"/>
  <c r="L113" i="13" s="1"/>
  <c r="L247" i="13" s="1"/>
  <c r="L116" i="3"/>
  <c r="K114" i="13" s="1"/>
  <c r="K248" i="13" s="1"/>
  <c r="M116" i="3"/>
  <c r="L114" i="13" s="1"/>
  <c r="L248" i="13" s="1"/>
  <c r="L117" i="3"/>
  <c r="K115" i="13" s="1"/>
  <c r="K249" i="13" s="1"/>
  <c r="M117" i="3"/>
  <c r="L115" i="13" s="1"/>
  <c r="L249" i="13" s="1"/>
  <c r="L118" i="3"/>
  <c r="K117" i="13" s="1"/>
  <c r="K251" i="13" s="1"/>
  <c r="M118" i="3"/>
  <c r="L117" i="13" s="1"/>
  <c r="L251" i="13" s="1"/>
  <c r="L119" i="3"/>
  <c r="K118" i="13" s="1"/>
  <c r="K252" i="13" s="1"/>
  <c r="M119" i="3"/>
  <c r="L118" i="13" s="1"/>
  <c r="L252" i="13" s="1"/>
  <c r="L120" i="3"/>
  <c r="K119" i="13" s="1"/>
  <c r="K253" i="13" s="1"/>
  <c r="M120" i="3"/>
  <c r="L119" i="13" s="1"/>
  <c r="L253" i="13" s="1"/>
  <c r="L121" i="3"/>
  <c r="K120" i="13" s="1"/>
  <c r="K254" i="13" s="1"/>
  <c r="M121" i="3"/>
  <c r="L120" i="13" s="1"/>
  <c r="L254" i="13" s="1"/>
  <c r="L122" i="3"/>
  <c r="K121" i="13" s="1"/>
  <c r="K255" i="13" s="1"/>
  <c r="M122" i="3"/>
  <c r="L121" i="13" s="1"/>
  <c r="L255" i="13" s="1"/>
  <c r="L123" i="3"/>
  <c r="K122" i="13" s="1"/>
  <c r="K256" i="13" s="1"/>
  <c r="M123" i="3"/>
  <c r="L122" i="13" s="1"/>
  <c r="L256" i="13" s="1"/>
  <c r="I114" i="3"/>
  <c r="H112" i="13" s="1"/>
  <c r="E246" i="13" s="1"/>
  <c r="I115" i="3"/>
  <c r="H113" i="13" s="1"/>
  <c r="E247" i="13" s="1"/>
  <c r="I116" i="3"/>
  <c r="H114" i="13" s="1"/>
  <c r="E248" i="13" s="1"/>
  <c r="I117" i="3"/>
  <c r="H115" i="13" s="1"/>
  <c r="E249" i="13" s="1"/>
  <c r="H116" i="13"/>
  <c r="E250" i="13" s="1"/>
  <c r="I118" i="3"/>
  <c r="H117" i="13" s="1"/>
  <c r="E251" i="13" s="1"/>
  <c r="I119" i="3"/>
  <c r="H118" i="13" s="1"/>
  <c r="E252" i="13" s="1"/>
  <c r="I120" i="3"/>
  <c r="H119" i="13" s="1"/>
  <c r="E253" i="13" s="1"/>
  <c r="I121" i="3"/>
  <c r="H120" i="13" s="1"/>
  <c r="E254" i="13" s="1"/>
  <c r="I122" i="3"/>
  <c r="H121" i="13" s="1"/>
  <c r="E255" i="13" s="1"/>
  <c r="I123" i="3"/>
  <c r="H122" i="13" s="1"/>
  <c r="E256" i="13" s="1"/>
  <c r="D114" i="3"/>
  <c r="E112" i="13" s="1"/>
  <c r="H246" i="13" s="1"/>
  <c r="F114" i="3"/>
  <c r="K115" i="15" s="1"/>
  <c r="D115" i="3"/>
  <c r="E113" i="13" s="1"/>
  <c r="H247" i="13" s="1"/>
  <c r="F115" i="3"/>
  <c r="K116" i="15" s="1"/>
  <c r="D116" i="3"/>
  <c r="E114" i="13" s="1"/>
  <c r="H248" i="13" s="1"/>
  <c r="F116" i="3"/>
  <c r="K117" i="15" s="1"/>
  <c r="D117" i="3"/>
  <c r="E115" i="13" s="1"/>
  <c r="H249" i="13" s="1"/>
  <c r="F117" i="3"/>
  <c r="K118" i="15" s="1"/>
  <c r="E116" i="13"/>
  <c r="H250" i="13" s="1"/>
  <c r="D118" i="3"/>
  <c r="E117" i="13" s="1"/>
  <c r="H251" i="13" s="1"/>
  <c r="F118" i="3"/>
  <c r="K120" i="15" s="1"/>
  <c r="D119" i="3"/>
  <c r="E118" i="13" s="1"/>
  <c r="H252" i="13" s="1"/>
  <c r="F119" i="3"/>
  <c r="K121" i="15" s="1"/>
  <c r="D120" i="3"/>
  <c r="E119" i="13" s="1"/>
  <c r="H253" i="13" s="1"/>
  <c r="F120" i="3"/>
  <c r="K122" i="15" s="1"/>
  <c r="D121" i="3"/>
  <c r="E120" i="13" s="1"/>
  <c r="H254" i="13" s="1"/>
  <c r="F121" i="3"/>
  <c r="K123" i="15" s="1"/>
  <c r="D122" i="3"/>
  <c r="E121" i="13" s="1"/>
  <c r="H255" i="13" s="1"/>
  <c r="F122" i="3"/>
  <c r="K124" i="15" s="1"/>
  <c r="D123" i="3"/>
  <c r="E122" i="13" s="1"/>
  <c r="H256" i="13" s="1"/>
  <c r="F123" i="3"/>
  <c r="K125" i="15" s="1"/>
  <c r="B114" i="3"/>
  <c r="G114" i="3" s="1"/>
  <c r="C112" i="13" s="1"/>
  <c r="C246" i="13" s="1"/>
  <c r="B115" i="3"/>
  <c r="G115" i="3" s="1"/>
  <c r="C113" i="13" s="1"/>
  <c r="C247" i="13" s="1"/>
  <c r="B116" i="3"/>
  <c r="G116" i="3" s="1"/>
  <c r="C114" i="13" s="1"/>
  <c r="C248" i="13" s="1"/>
  <c r="B117" i="3"/>
  <c r="G117" i="3" s="1"/>
  <c r="C115" i="13" s="1"/>
  <c r="C249" i="13" s="1"/>
  <c r="C116" i="13"/>
  <c r="C250" i="13" s="1"/>
  <c r="B118" i="3"/>
  <c r="G118" i="3" s="1"/>
  <c r="C117" i="13" s="1"/>
  <c r="C251" i="13" s="1"/>
  <c r="B119" i="3"/>
  <c r="G119" i="3" s="1"/>
  <c r="C118" i="13" s="1"/>
  <c r="C252" i="13" s="1"/>
  <c r="B120" i="3"/>
  <c r="G120" i="3" s="1"/>
  <c r="C119" i="13" s="1"/>
  <c r="C253" i="13" s="1"/>
  <c r="B121" i="3"/>
  <c r="G121" i="3" s="1"/>
  <c r="C120" i="13" s="1"/>
  <c r="C254" i="13" s="1"/>
  <c r="B122" i="3"/>
  <c r="G122" i="3" s="1"/>
  <c r="C121" i="13" s="1"/>
  <c r="C255" i="13" s="1"/>
  <c r="B123" i="3"/>
  <c r="G123" i="3" s="1"/>
  <c r="C122" i="13" s="1"/>
  <c r="C256" i="13" s="1"/>
  <c r="AA39" i="5"/>
  <c r="M75" i="3"/>
  <c r="L73" i="13" s="1"/>
  <c r="L207" i="13" s="1"/>
  <c r="L75" i="3"/>
  <c r="K73" i="13" s="1"/>
  <c r="K207" i="13" s="1"/>
  <c r="L59" i="3"/>
  <c r="K57" i="13" s="1"/>
  <c r="K191" i="13" s="1"/>
  <c r="M59" i="3"/>
  <c r="L57" i="13" s="1"/>
  <c r="L191" i="13" s="1"/>
  <c r="I59" i="3"/>
  <c r="D59" i="3"/>
  <c r="F59" i="3"/>
  <c r="K60" i="15" s="1"/>
  <c r="B59" i="3"/>
  <c r="P59" i="3"/>
  <c r="A353" i="9" s="1"/>
  <c r="Q59" i="3"/>
  <c r="A500" i="9" s="1"/>
  <c r="N59" i="3"/>
  <c r="A57" i="8" s="1"/>
  <c r="O59" i="3"/>
  <c r="A212" i="8" s="1"/>
  <c r="B129" i="13" l="1"/>
  <c r="B263" i="13" s="1"/>
  <c r="B4" i="13"/>
  <c r="B138" i="13" s="1"/>
  <c r="B126" i="13"/>
  <c r="B260" i="13" s="1"/>
  <c r="B118" i="13"/>
  <c r="B252" i="13" s="1"/>
  <c r="B8" i="13"/>
  <c r="B142" i="13" s="1"/>
  <c r="B383" i="13"/>
  <c r="B517" i="13" s="1"/>
  <c r="B379" i="13"/>
  <c r="B513" i="13" s="1"/>
  <c r="B122" i="13"/>
  <c r="B256" i="13" s="1"/>
  <c r="B398" i="13"/>
  <c r="B532" i="13" s="1"/>
  <c r="B391" i="13"/>
  <c r="B525" i="13" s="1"/>
  <c r="B657" i="13"/>
  <c r="B798" i="13" s="1"/>
  <c r="B114" i="13"/>
  <c r="B248" i="13" s="1"/>
  <c r="B127" i="13"/>
  <c r="B261" i="13" s="1"/>
  <c r="B123" i="13"/>
  <c r="B257" i="13" s="1"/>
  <c r="B119" i="13"/>
  <c r="B253" i="13" s="1"/>
  <c r="B115" i="13"/>
  <c r="B249" i="13" s="1"/>
  <c r="B57" i="13"/>
  <c r="B191" i="13" s="1"/>
  <c r="B9" i="13"/>
  <c r="B143" i="13" s="1"/>
  <c r="B5" i="13"/>
  <c r="B139" i="13" s="1"/>
  <c r="A561" i="8"/>
  <c r="B124" i="13"/>
  <c r="B258" i="13" s="1"/>
  <c r="B120" i="13"/>
  <c r="B254" i="13" s="1"/>
  <c r="B112" i="13"/>
  <c r="B246" i="13" s="1"/>
  <c r="B58" i="13"/>
  <c r="B192" i="13" s="1"/>
  <c r="B6" i="13"/>
  <c r="B140" i="13" s="1"/>
  <c r="B128" i="13"/>
  <c r="B262" i="13" s="1"/>
  <c r="B125" i="13"/>
  <c r="B259" i="13" s="1"/>
  <c r="B121" i="13"/>
  <c r="B255" i="13" s="1"/>
  <c r="B117" i="13"/>
  <c r="B251" i="13" s="1"/>
  <c r="B113" i="13"/>
  <c r="B247" i="13" s="1"/>
  <c r="B7" i="13"/>
  <c r="B141" i="13" s="1"/>
  <c r="B3" i="13"/>
  <c r="B137" i="13" s="1"/>
  <c r="S61" i="15"/>
  <c r="B327" i="13"/>
  <c r="B461" i="13" s="1"/>
  <c r="B396" i="13"/>
  <c r="B530" i="13" s="1"/>
  <c r="B392" i="13"/>
  <c r="B526" i="13" s="1"/>
  <c r="B388" i="13"/>
  <c r="B522" i="13" s="1"/>
  <c r="B384" i="13"/>
  <c r="B518" i="13" s="1"/>
  <c r="B380" i="13"/>
  <c r="B514" i="13" s="1"/>
  <c r="B376" i="13"/>
  <c r="B510" i="13" s="1"/>
  <c r="B395" i="13"/>
  <c r="B529" i="13" s="1"/>
  <c r="B393" i="13"/>
  <c r="B527" i="13" s="1"/>
  <c r="B389" i="13"/>
  <c r="B523" i="13" s="1"/>
  <c r="B385" i="13"/>
  <c r="B519" i="13" s="1"/>
  <c r="B377" i="13"/>
  <c r="B511" i="13" s="1"/>
  <c r="B397" i="13"/>
  <c r="B531" i="13" s="1"/>
  <c r="B394" i="13"/>
  <c r="B528" i="13" s="1"/>
  <c r="B390" i="13"/>
  <c r="B524" i="13" s="1"/>
  <c r="B386" i="13"/>
  <c r="B520" i="13" s="1"/>
  <c r="B382" i="13"/>
  <c r="B516" i="13" s="1"/>
  <c r="B378" i="13"/>
  <c r="B512" i="13" s="1"/>
  <c r="AB122" i="6"/>
  <c r="AA124" i="15"/>
  <c r="AB114" i="6"/>
  <c r="AA115" i="15"/>
  <c r="B658" i="13"/>
  <c r="B799" i="13" s="1"/>
  <c r="AB121" i="6"/>
  <c r="AA123" i="15"/>
  <c r="B666" i="13"/>
  <c r="B807" i="13" s="1"/>
  <c r="AB117" i="6"/>
  <c r="AA119" i="15"/>
  <c r="B662" i="13"/>
  <c r="B803" i="13" s="1"/>
  <c r="AB115" i="6"/>
  <c r="AA116" i="15"/>
  <c r="AB111" i="6"/>
  <c r="AA112" i="15"/>
  <c r="AB127" i="6"/>
  <c r="AA129" i="15"/>
  <c r="B672" i="13"/>
  <c r="B813" i="13" s="1"/>
  <c r="AB123" i="6"/>
  <c r="AA125" i="15"/>
  <c r="B668" i="13"/>
  <c r="B809" i="13" s="1"/>
  <c r="B659" i="13"/>
  <c r="B800" i="13" s="1"/>
  <c r="AB118" i="6"/>
  <c r="AA120" i="15"/>
  <c r="AB124" i="6"/>
  <c r="AA126" i="15"/>
  <c r="B674" i="13"/>
  <c r="B815" i="13" s="1"/>
  <c r="B663" i="13"/>
  <c r="B804" i="13" s="1"/>
  <c r="AB110" i="6"/>
  <c r="AA111" i="15"/>
  <c r="B654" i="13"/>
  <c r="B795" i="13" s="1"/>
  <c r="AB126" i="6"/>
  <c r="AA128" i="15"/>
  <c r="B667" i="13"/>
  <c r="B808" i="13" s="1"/>
  <c r="AA117" i="15"/>
  <c r="B660" i="13"/>
  <c r="B801" i="13" s="1"/>
  <c r="AB112" i="6"/>
  <c r="AA113" i="15"/>
  <c r="B656" i="13"/>
  <c r="B797" i="13" s="1"/>
  <c r="AB128" i="6"/>
  <c r="AA130" i="15"/>
  <c r="AB119" i="6"/>
  <c r="AA121" i="15"/>
  <c r="B664" i="13"/>
  <c r="B805" i="13" s="1"/>
  <c r="AA127" i="15"/>
  <c r="B670" i="13"/>
  <c r="B811" i="13" s="1"/>
  <c r="AB64" i="6"/>
  <c r="AA65" i="15"/>
  <c r="B608" i="13"/>
  <c r="B749" i="13" s="1"/>
  <c r="B665" i="13"/>
  <c r="B806" i="13" s="1"/>
  <c r="B655" i="13"/>
  <c r="B796" i="13" s="1"/>
  <c r="A418" i="8"/>
  <c r="AC131" i="6"/>
  <c r="AC133" i="6"/>
  <c r="F123" i="15"/>
  <c r="V115" i="15"/>
  <c r="V123" i="15"/>
  <c r="H118" i="15"/>
  <c r="F115" i="15"/>
  <c r="F125" i="15"/>
  <c r="F117" i="15"/>
  <c r="P131" i="15"/>
  <c r="H130" i="15"/>
  <c r="P127" i="15"/>
  <c r="H126" i="15"/>
  <c r="P121" i="15"/>
  <c r="X120" i="15"/>
  <c r="H120" i="15"/>
  <c r="P119" i="15"/>
  <c r="P113" i="15"/>
  <c r="V131" i="15"/>
  <c r="F131" i="15"/>
  <c r="V127" i="15"/>
  <c r="F127" i="15"/>
  <c r="H122" i="15"/>
  <c r="F121" i="15"/>
  <c r="V119" i="15"/>
  <c r="F119" i="15"/>
  <c r="P111" i="15"/>
  <c r="H124" i="15"/>
  <c r="P123" i="15"/>
  <c r="P117" i="15"/>
  <c r="X116" i="15"/>
  <c r="H116" i="15"/>
  <c r="P115" i="15"/>
  <c r="X112" i="15"/>
  <c r="V111" i="15"/>
  <c r="H276" i="13"/>
  <c r="E410" i="13" s="1"/>
  <c r="T10" i="15"/>
  <c r="F129" i="15"/>
  <c r="V117" i="15"/>
  <c r="E57" i="13"/>
  <c r="H191" i="13" s="1"/>
  <c r="H60" i="15"/>
  <c r="E9" i="13"/>
  <c r="H143" i="13" s="1"/>
  <c r="H12" i="15"/>
  <c r="V129" i="15"/>
  <c r="H128" i="15"/>
  <c r="V113" i="15"/>
  <c r="H57" i="13"/>
  <c r="E191" i="13" s="1"/>
  <c r="L60" i="15"/>
  <c r="H9" i="13"/>
  <c r="E143" i="13" s="1"/>
  <c r="L12" i="15"/>
  <c r="E276" i="13"/>
  <c r="H410" i="13" s="1"/>
  <c r="P10" i="15"/>
  <c r="H58" i="13"/>
  <c r="E192" i="13" s="1"/>
  <c r="L61" i="15"/>
  <c r="H129" i="13"/>
  <c r="E263" i="13" s="1"/>
  <c r="AB132" i="15"/>
  <c r="T131" i="15"/>
  <c r="L130" i="15"/>
  <c r="T129" i="15"/>
  <c r="L128" i="15"/>
  <c r="T127" i="15"/>
  <c r="L126" i="15"/>
  <c r="T125" i="15"/>
  <c r="L124" i="15"/>
  <c r="T123" i="15"/>
  <c r="L122" i="15"/>
  <c r="T121" i="15"/>
  <c r="L120" i="15"/>
  <c r="T119" i="15"/>
  <c r="L118" i="15"/>
  <c r="T117" i="15"/>
  <c r="L116" i="15"/>
  <c r="T115" i="15"/>
  <c r="T113" i="15"/>
  <c r="T111" i="15"/>
  <c r="E277" i="13"/>
  <c r="H411" i="13" s="1"/>
  <c r="P11" i="15"/>
  <c r="H132" i="15"/>
  <c r="P129" i="15"/>
  <c r="V125" i="15"/>
  <c r="P125" i="15"/>
  <c r="V121" i="15"/>
  <c r="G59" i="3"/>
  <c r="C57" i="13" s="1"/>
  <c r="C191" i="13" s="1"/>
  <c r="F60" i="15"/>
  <c r="E5" i="13"/>
  <c r="H139" i="13" s="1"/>
  <c r="H8" i="15"/>
  <c r="H278" i="13"/>
  <c r="E412" i="13" s="1"/>
  <c r="T12" i="15"/>
  <c r="G60" i="3"/>
  <c r="C58" i="13" s="1"/>
  <c r="C192" i="13" s="1"/>
  <c r="F61" i="15"/>
  <c r="E327" i="13"/>
  <c r="H461" i="13" s="1"/>
  <c r="P61" i="15"/>
  <c r="V132" i="15"/>
  <c r="P132" i="15"/>
  <c r="F132" i="15"/>
  <c r="X131" i="15"/>
  <c r="H131" i="15"/>
  <c r="V130" i="15"/>
  <c r="P130" i="15"/>
  <c r="F130" i="15"/>
  <c r="H129" i="15"/>
  <c r="V128" i="15"/>
  <c r="P128" i="15"/>
  <c r="F128" i="15"/>
  <c r="X127" i="15"/>
  <c r="H127" i="15"/>
  <c r="V126" i="15"/>
  <c r="P126" i="15"/>
  <c r="F126" i="15"/>
  <c r="X125" i="15"/>
  <c r="H125" i="15"/>
  <c r="V124" i="15"/>
  <c r="P124" i="15"/>
  <c r="F124" i="15"/>
  <c r="X123" i="15"/>
  <c r="H123" i="15"/>
  <c r="V122" i="15"/>
  <c r="P122" i="15"/>
  <c r="F122" i="15"/>
  <c r="H121" i="15"/>
  <c r="V120" i="15"/>
  <c r="P120" i="15"/>
  <c r="F120" i="15"/>
  <c r="X119" i="15"/>
  <c r="H119" i="15"/>
  <c r="V118" i="15"/>
  <c r="P118" i="15"/>
  <c r="F118" i="15"/>
  <c r="H117" i="15"/>
  <c r="V116" i="15"/>
  <c r="P116" i="15"/>
  <c r="F116" i="15"/>
  <c r="X115" i="15"/>
  <c r="H115" i="15"/>
  <c r="V114" i="15"/>
  <c r="P114" i="15"/>
  <c r="V112" i="15"/>
  <c r="P112" i="15"/>
  <c r="X111" i="15"/>
  <c r="P110" i="15"/>
  <c r="E58" i="13"/>
  <c r="H192" i="13" s="1"/>
  <c r="H61" i="15"/>
  <c r="H5" i="13"/>
  <c r="E139" i="13" s="1"/>
  <c r="L8" i="15"/>
  <c r="H277" i="13"/>
  <c r="E411" i="13" s="1"/>
  <c r="T11" i="15"/>
  <c r="H327" i="13"/>
  <c r="E461" i="13" s="1"/>
  <c r="T61" i="15"/>
  <c r="X64" i="6"/>
  <c r="V65" i="15"/>
  <c r="H608" i="13"/>
  <c r="E749" i="13" s="1"/>
  <c r="AB65" i="15"/>
  <c r="T132" i="15"/>
  <c r="L131" i="15"/>
  <c r="T130" i="15"/>
  <c r="AB129" i="15"/>
  <c r="L129" i="15"/>
  <c r="T128" i="15"/>
  <c r="AB127" i="15"/>
  <c r="L127" i="15"/>
  <c r="T126" i="15"/>
  <c r="AB125" i="15"/>
  <c r="L125" i="15"/>
  <c r="T124" i="15"/>
  <c r="AB123" i="15"/>
  <c r="L123" i="15"/>
  <c r="T122" i="15"/>
  <c r="AB121" i="15"/>
  <c r="L121" i="15"/>
  <c r="T120" i="15"/>
  <c r="AB119" i="15"/>
  <c r="L119" i="15"/>
  <c r="T118" i="15"/>
  <c r="AB117" i="15"/>
  <c r="L117" i="15"/>
  <c r="T116" i="15"/>
  <c r="AB115" i="15"/>
  <c r="L115" i="15"/>
  <c r="T114" i="15"/>
  <c r="AB113" i="15"/>
  <c r="T112" i="15"/>
  <c r="AB111" i="15"/>
  <c r="T110" i="15"/>
  <c r="Z119" i="6"/>
  <c r="E664" i="13"/>
  <c r="H805" i="13" s="1"/>
  <c r="Z116" i="6"/>
  <c r="E660" i="13"/>
  <c r="H801" i="13" s="1"/>
  <c r="Z112" i="6"/>
  <c r="E656" i="13"/>
  <c r="H797" i="13" s="1"/>
  <c r="Z128" i="6"/>
  <c r="E673" i="13"/>
  <c r="H814" i="13" s="1"/>
  <c r="Z124" i="6"/>
  <c r="E669" i="13"/>
  <c r="H810" i="13" s="1"/>
  <c r="AC128" i="6"/>
  <c r="H673" i="13"/>
  <c r="E814" i="13" s="1"/>
  <c r="AC124" i="6"/>
  <c r="H669" i="13"/>
  <c r="E810" i="13" s="1"/>
  <c r="AC120" i="6"/>
  <c r="H665" i="13"/>
  <c r="E806" i="13" s="1"/>
  <c r="H661" i="13"/>
  <c r="E802" i="13" s="1"/>
  <c r="AC113" i="6"/>
  <c r="H657" i="13"/>
  <c r="E798" i="13" s="1"/>
  <c r="AC139" i="6"/>
  <c r="H684" i="13"/>
  <c r="AC137" i="6"/>
  <c r="H682" i="13"/>
  <c r="Z126" i="6"/>
  <c r="E671" i="13"/>
  <c r="H812" i="13" s="1"/>
  <c r="Z122" i="6"/>
  <c r="E667" i="13"/>
  <c r="H808" i="13" s="1"/>
  <c r="AC126" i="6"/>
  <c r="H671" i="13"/>
  <c r="E812" i="13" s="1"/>
  <c r="AC122" i="6"/>
  <c r="H667" i="13"/>
  <c r="E808" i="13" s="1"/>
  <c r="AC118" i="6"/>
  <c r="H663" i="13"/>
  <c r="E804" i="13" s="1"/>
  <c r="AC115" i="6"/>
  <c r="H659" i="13"/>
  <c r="E800" i="13" s="1"/>
  <c r="AC111" i="6"/>
  <c r="H655" i="13"/>
  <c r="E796" i="13" s="1"/>
  <c r="AC132" i="6"/>
  <c r="H677" i="13"/>
  <c r="E818" i="13" s="1"/>
  <c r="Z120" i="6"/>
  <c r="E665" i="13"/>
  <c r="H806" i="13" s="1"/>
  <c r="E661" i="13"/>
  <c r="H802" i="13" s="1"/>
  <c r="Z113" i="6"/>
  <c r="E657" i="13"/>
  <c r="H798" i="13" s="1"/>
  <c r="Z136" i="6"/>
  <c r="E681" i="13"/>
  <c r="H822" i="13" s="1"/>
  <c r="Z132" i="6"/>
  <c r="E677" i="13"/>
  <c r="H818" i="13" s="1"/>
  <c r="AC135" i="6"/>
  <c r="H680" i="13"/>
  <c r="E821" i="13" s="1"/>
  <c r="Z127" i="6"/>
  <c r="E672" i="13"/>
  <c r="H813" i="13" s="1"/>
  <c r="AC129" i="6"/>
  <c r="H674" i="13"/>
  <c r="E815" i="13" s="1"/>
  <c r="Z134" i="6"/>
  <c r="E679" i="13"/>
  <c r="H820" i="13" s="1"/>
  <c r="Z130" i="6"/>
  <c r="E675" i="13"/>
  <c r="H816" i="13" s="1"/>
  <c r="Z64" i="6"/>
  <c r="E608" i="13"/>
  <c r="H749" i="13" s="1"/>
  <c r="Z135" i="6"/>
  <c r="Z131" i="6"/>
  <c r="Z118" i="6"/>
  <c r="AB116" i="6"/>
  <c r="Z115" i="6"/>
  <c r="Z111" i="6"/>
  <c r="Z123" i="6"/>
  <c r="AC125" i="6"/>
  <c r="AC121" i="6"/>
  <c r="AC117" i="6"/>
  <c r="AC114" i="6"/>
  <c r="AC110" i="6"/>
  <c r="Z129" i="6"/>
  <c r="AC123" i="6"/>
  <c r="AC119" i="6"/>
  <c r="AC112" i="6"/>
  <c r="Z137" i="6"/>
  <c r="Z133" i="6"/>
  <c r="AC138" i="6"/>
  <c r="AC134" i="6"/>
  <c r="Z125" i="6"/>
  <c r="AC127" i="6"/>
  <c r="AC116" i="6"/>
  <c r="Z121" i="6"/>
  <c r="Z117" i="6"/>
  <c r="Z114" i="6"/>
  <c r="Z110" i="6"/>
  <c r="AC140" i="6"/>
  <c r="AC136" i="6"/>
  <c r="AC130" i="6"/>
  <c r="A415" i="8"/>
  <c r="A274" i="9"/>
  <c r="A112" i="8"/>
  <c r="A279" i="8"/>
  <c r="A111" i="9"/>
  <c r="A270" i="9"/>
  <c r="A278" i="8"/>
  <c r="A57" i="9"/>
  <c r="A123" i="8"/>
  <c r="A282" i="8"/>
  <c r="A277" i="8"/>
  <c r="A407" i="8"/>
  <c r="A268" i="9"/>
  <c r="A556" i="9"/>
  <c r="A414" i="9"/>
  <c r="A117" i="8"/>
  <c r="A281" i="8"/>
  <c r="A275" i="8"/>
  <c r="A121" i="9"/>
  <c r="A562" i="9"/>
  <c r="A564" i="8"/>
  <c r="A566" i="9"/>
  <c r="A568" i="8"/>
  <c r="A568" i="9"/>
  <c r="A570" i="8"/>
  <c r="A570" i="9"/>
  <c r="A572" i="8"/>
  <c r="A271" i="8"/>
  <c r="A114" i="9"/>
  <c r="A114" i="8"/>
  <c r="A415" i="9"/>
  <c r="A409" i="8"/>
  <c r="A419" i="9"/>
  <c r="A413" i="8"/>
  <c r="A416" i="8"/>
  <c r="A422" i="9"/>
  <c r="A423" i="9"/>
  <c r="A417" i="8"/>
  <c r="A451" i="9"/>
  <c r="A453" i="8"/>
  <c r="A127" i="8"/>
  <c r="A116" i="8"/>
  <c r="A270" i="8"/>
  <c r="A414" i="8"/>
  <c r="A406" i="8"/>
  <c r="A567" i="8"/>
  <c r="A557" i="8"/>
  <c r="A262" i="9"/>
  <c r="A268" i="8"/>
  <c r="A266" i="9"/>
  <c r="A272" i="8"/>
  <c r="A563" i="9"/>
  <c r="A565" i="8"/>
  <c r="A266" i="8"/>
  <c r="A571" i="8"/>
  <c r="A567" i="9"/>
  <c r="A118" i="9"/>
  <c r="A118" i="8"/>
  <c r="A554" i="9"/>
  <c r="A556" i="8"/>
  <c r="A557" i="9"/>
  <c r="A559" i="8"/>
  <c r="A558" i="9"/>
  <c r="A560" i="8"/>
  <c r="A125" i="8"/>
  <c r="A120" i="8"/>
  <c r="A115" i="8"/>
  <c r="A8" i="8"/>
  <c r="A269" i="8"/>
  <c r="A411" i="8"/>
  <c r="A403" i="8"/>
  <c r="A347" i="8"/>
  <c r="A502" i="8"/>
  <c r="A566" i="8"/>
  <c r="A407" i="9"/>
  <c r="A561" i="9"/>
  <c r="A410" i="9"/>
  <c r="A404" i="8"/>
  <c r="A411" i="9"/>
  <c r="A405" i="8"/>
  <c r="A122" i="9"/>
  <c r="A122" i="8"/>
  <c r="A126" i="9"/>
  <c r="A126" i="8"/>
  <c r="A124" i="8"/>
  <c r="A119" i="8"/>
  <c r="A113" i="8"/>
  <c r="A273" i="8"/>
  <c r="A267" i="8"/>
  <c r="A410" i="8"/>
  <c r="A402" i="8"/>
  <c r="A562" i="8"/>
  <c r="A206" i="9"/>
  <c r="A418" i="9"/>
  <c r="A163" i="8"/>
  <c r="AB120" i="6"/>
  <c r="AB125" i="6"/>
  <c r="AB113" i="6"/>
  <c r="AB129" i="6"/>
  <c r="W9" i="5"/>
  <c r="V10" i="5"/>
  <c r="V9" i="5"/>
  <c r="W10" i="5"/>
  <c r="B11" i="3"/>
  <c r="G9" i="5"/>
  <c r="C276" i="13" s="1"/>
  <c r="C410" i="13" s="1"/>
  <c r="B10" i="5"/>
  <c r="N11" i="15" s="1"/>
  <c r="B9" i="5"/>
  <c r="N10" i="15" s="1"/>
  <c r="G11" i="3" l="1"/>
  <c r="C9" i="13" s="1"/>
  <c r="C143" i="13" s="1"/>
  <c r="F12" i="15"/>
  <c r="B7" i="3"/>
  <c r="G10" i="5"/>
  <c r="C277" i="13" s="1"/>
  <c r="C411" i="13" s="1"/>
  <c r="C261" i="1"/>
  <c r="C265" i="1"/>
  <c r="C262" i="1"/>
  <c r="C264" i="1"/>
  <c r="C260" i="1"/>
  <c r="C263" i="1"/>
  <c r="G7" i="3" l="1"/>
  <c r="C5" i="13" s="1"/>
  <c r="C139" i="13" s="1"/>
  <c r="F8" i="15"/>
  <c r="C266" i="1"/>
  <c r="N7" i="5" l="1"/>
  <c r="A594" i="9" s="1"/>
  <c r="O7" i="5"/>
  <c r="A741" i="9" s="1"/>
  <c r="P7" i="5"/>
  <c r="A888" i="9" s="1"/>
  <c r="Q7" i="5"/>
  <c r="A1035" i="9" s="1"/>
  <c r="N8" i="3"/>
  <c r="O8" i="3"/>
  <c r="P8" i="3"/>
  <c r="A301" i="9" s="1"/>
  <c r="Q8" i="3"/>
  <c r="L45" i="3"/>
  <c r="K43" i="13" s="1"/>
  <c r="K177" i="13" s="1"/>
  <c r="M45" i="3"/>
  <c r="L43" i="13" s="1"/>
  <c r="L177" i="13" s="1"/>
  <c r="N45" i="3"/>
  <c r="O45" i="3"/>
  <c r="P45" i="3"/>
  <c r="Q45" i="3"/>
  <c r="R45" i="3"/>
  <c r="S45" i="3"/>
  <c r="I45" i="3"/>
  <c r="D45" i="3"/>
  <c r="F45" i="3"/>
  <c r="B45" i="3"/>
  <c r="L41" i="5"/>
  <c r="K308" i="13" s="1"/>
  <c r="K442" i="13" s="1"/>
  <c r="M41" i="5"/>
  <c r="L308" i="13" s="1"/>
  <c r="L442" i="13" s="1"/>
  <c r="N41" i="5"/>
  <c r="A628" i="9" s="1"/>
  <c r="O41" i="5"/>
  <c r="A775" i="9" s="1"/>
  <c r="P41" i="5"/>
  <c r="A922" i="9" s="1"/>
  <c r="Q41" i="5"/>
  <c r="A1069" i="9" s="1"/>
  <c r="I41" i="5"/>
  <c r="D41" i="5"/>
  <c r="F41" i="5"/>
  <c r="AA41" i="5"/>
  <c r="K46" i="15" l="1"/>
  <c r="B43" i="13"/>
  <c r="B177" i="13" s="1"/>
  <c r="S42" i="15"/>
  <c r="B308" i="13"/>
  <c r="B442" i="13" s="1"/>
  <c r="G45" i="3"/>
  <c r="C43" i="13" s="1"/>
  <c r="C177" i="13" s="1"/>
  <c r="F46" i="15"/>
  <c r="E308" i="13"/>
  <c r="H442" i="13" s="1"/>
  <c r="P42" i="15"/>
  <c r="E43" i="13"/>
  <c r="H177" i="13" s="1"/>
  <c r="H46" i="15"/>
  <c r="H308" i="13"/>
  <c r="E442" i="13" s="1"/>
  <c r="T42" i="15"/>
  <c r="H43" i="13"/>
  <c r="E177" i="13" s="1"/>
  <c r="L46" i="15"/>
  <c r="A487" i="8"/>
  <c r="A485" i="9"/>
  <c r="A154" i="9"/>
  <c r="A160" i="8"/>
  <c r="A191" i="9"/>
  <c r="A197" i="8"/>
  <c r="A42" i="9"/>
  <c r="A42" i="8"/>
  <c r="A332" i="8"/>
  <c r="A338" i="9"/>
  <c r="A5" i="9"/>
  <c r="A5" i="8"/>
  <c r="A448" i="9"/>
  <c r="A450" i="8"/>
  <c r="F42" i="6"/>
  <c r="G42" i="6"/>
  <c r="C586" i="13" s="1"/>
  <c r="C727" i="13" s="1"/>
  <c r="D42" i="6"/>
  <c r="D43" i="6"/>
  <c r="I40" i="6"/>
  <c r="I42" i="6"/>
  <c r="L42" i="6"/>
  <c r="K586" i="13" s="1"/>
  <c r="K727" i="13" s="1"/>
  <c r="M42" i="6"/>
  <c r="L586" i="13" s="1"/>
  <c r="L727" i="13" s="1"/>
  <c r="N42" i="6"/>
  <c r="O42" i="6"/>
  <c r="P42" i="6"/>
  <c r="Q42" i="6"/>
  <c r="W42" i="6"/>
  <c r="Y42" i="6"/>
  <c r="AA42" i="6"/>
  <c r="AA43" i="15" l="1"/>
  <c r="B586" i="13"/>
  <c r="B727" i="13" s="1"/>
  <c r="E587" i="13"/>
  <c r="H728" i="13" s="1"/>
  <c r="X44" i="15"/>
  <c r="E586" i="13"/>
  <c r="H727" i="13" s="1"/>
  <c r="X43" i="15"/>
  <c r="H586" i="13"/>
  <c r="E727" i="13" s="1"/>
  <c r="AB43" i="15"/>
  <c r="H584" i="13"/>
  <c r="E725" i="13" s="1"/>
  <c r="AB41" i="15"/>
  <c r="AB42" i="6"/>
  <c r="Z42" i="6"/>
  <c r="AC42" i="6"/>
  <c r="L40" i="6"/>
  <c r="K584" i="13" s="1"/>
  <c r="K725" i="13" s="1"/>
  <c r="M40" i="6"/>
  <c r="L584" i="13" s="1"/>
  <c r="L725" i="13" s="1"/>
  <c r="N40" i="6"/>
  <c r="O40" i="6"/>
  <c r="P40" i="6"/>
  <c r="Q40" i="6"/>
  <c r="W40" i="6"/>
  <c r="Y40" i="6"/>
  <c r="AA40" i="6"/>
  <c r="AC40" i="6"/>
  <c r="D40" i="6"/>
  <c r="F40" i="6"/>
  <c r="L40" i="5"/>
  <c r="K307" i="13" s="1"/>
  <c r="K441" i="13" s="1"/>
  <c r="M40" i="5"/>
  <c r="L307" i="13" s="1"/>
  <c r="L441" i="13" s="1"/>
  <c r="N40" i="5"/>
  <c r="A627" i="9" s="1"/>
  <c r="O40" i="5"/>
  <c r="A774" i="9" s="1"/>
  <c r="P40" i="5"/>
  <c r="A921" i="9" s="1"/>
  <c r="Q40" i="5"/>
  <c r="A1068" i="9" s="1"/>
  <c r="V40" i="5"/>
  <c r="AA40" i="5"/>
  <c r="I40" i="5"/>
  <c r="D40" i="5"/>
  <c r="F40" i="5"/>
  <c r="G40" i="5"/>
  <c r="C307" i="13" s="1"/>
  <c r="C441" i="13" s="1"/>
  <c r="L39" i="5"/>
  <c r="K306" i="13" s="1"/>
  <c r="K440" i="13" s="1"/>
  <c r="M39" i="5"/>
  <c r="L306" i="13" s="1"/>
  <c r="L440" i="13" s="1"/>
  <c r="N39" i="5"/>
  <c r="A626" i="9" s="1"/>
  <c r="O39" i="5"/>
  <c r="A773" i="9" s="1"/>
  <c r="P39" i="5"/>
  <c r="A920" i="9" s="1"/>
  <c r="Q39" i="5"/>
  <c r="A1067" i="9" s="1"/>
  <c r="I39" i="5"/>
  <c r="D39" i="5"/>
  <c r="F39" i="5"/>
  <c r="L7" i="5"/>
  <c r="K274" i="13" s="1"/>
  <c r="K408" i="13" s="1"/>
  <c r="M7" i="5"/>
  <c r="L274" i="13" s="1"/>
  <c r="L408" i="13" s="1"/>
  <c r="I7" i="5"/>
  <c r="D7" i="5"/>
  <c r="F7" i="5"/>
  <c r="G7" i="5"/>
  <c r="C274" i="13" s="1"/>
  <c r="C408" i="13" s="1"/>
  <c r="F13" i="3"/>
  <c r="N13" i="3"/>
  <c r="O13" i="3"/>
  <c r="Q13" i="3"/>
  <c r="P13" i="3"/>
  <c r="A306" i="9" s="1"/>
  <c r="L13" i="3"/>
  <c r="K11" i="13" s="1"/>
  <c r="K145" i="13" s="1"/>
  <c r="M13" i="3"/>
  <c r="L11" i="13" s="1"/>
  <c r="L145" i="13" s="1"/>
  <c r="I13" i="3"/>
  <c r="D13" i="3"/>
  <c r="I8" i="3"/>
  <c r="K14" i="15" l="1"/>
  <c r="B11" i="13"/>
  <c r="B145" i="13" s="1"/>
  <c r="S8" i="15"/>
  <c r="B274" i="13"/>
  <c r="B408" i="13" s="1"/>
  <c r="S41" i="15"/>
  <c r="B307" i="13"/>
  <c r="B441" i="13" s="1"/>
  <c r="S40" i="15"/>
  <c r="B306" i="13"/>
  <c r="B440" i="13" s="1"/>
  <c r="AA41" i="15"/>
  <c r="B584" i="13"/>
  <c r="B725" i="13" s="1"/>
  <c r="E11" i="13"/>
  <c r="H145" i="13" s="1"/>
  <c r="H14" i="15"/>
  <c r="E306" i="13"/>
  <c r="H440" i="13" s="1"/>
  <c r="P40" i="15"/>
  <c r="E6" i="13"/>
  <c r="H140" i="13" s="1"/>
  <c r="H9" i="15"/>
  <c r="E307" i="13"/>
  <c r="H441" i="13" s="1"/>
  <c r="P41" i="15"/>
  <c r="H6" i="13"/>
  <c r="E140" i="13" s="1"/>
  <c r="L9" i="15"/>
  <c r="E274" i="13"/>
  <c r="H408" i="13" s="1"/>
  <c r="P8" i="15"/>
  <c r="H307" i="13"/>
  <c r="E441" i="13" s="1"/>
  <c r="T41" i="15"/>
  <c r="H274" i="13"/>
  <c r="E408" i="13" s="1"/>
  <c r="T8" i="15"/>
  <c r="H11" i="13"/>
  <c r="E145" i="13" s="1"/>
  <c r="L14" i="15"/>
  <c r="H306" i="13"/>
  <c r="E440" i="13" s="1"/>
  <c r="T40" i="15"/>
  <c r="E584" i="13"/>
  <c r="H725" i="13" s="1"/>
  <c r="X41" i="15"/>
  <c r="A10" i="9"/>
  <c r="A10" i="8"/>
  <c r="A453" i="9"/>
  <c r="A455" i="8"/>
  <c r="A159" i="9"/>
  <c r="A165" i="8"/>
  <c r="AB40" i="6"/>
  <c r="Z40" i="6"/>
  <c r="F11" i="6"/>
  <c r="F12" i="6"/>
  <c r="AA12" i="15" l="1"/>
  <c r="B555" i="13"/>
  <c r="B696" i="13" s="1"/>
  <c r="AA13" i="15"/>
  <c r="B556" i="13"/>
  <c r="B697" i="13" s="1"/>
  <c r="AA108" i="5"/>
  <c r="AA107" i="5"/>
  <c r="AA106" i="5"/>
  <c r="X11" i="6" l="1"/>
  <c r="Y11" i="6"/>
  <c r="Z11" i="6"/>
  <c r="AA11" i="6"/>
  <c r="AB11" i="6"/>
  <c r="AC11" i="6"/>
  <c r="V11" i="6"/>
  <c r="W11" i="6"/>
  <c r="L11" i="6"/>
  <c r="K555" i="13" s="1"/>
  <c r="K696" i="13" s="1"/>
  <c r="M11" i="6"/>
  <c r="L555" i="13" s="1"/>
  <c r="L696" i="13" s="1"/>
  <c r="N11" i="6"/>
  <c r="O11" i="6"/>
  <c r="P11" i="6"/>
  <c r="Q11" i="6"/>
  <c r="B12" i="6"/>
  <c r="D12" i="6"/>
  <c r="G12" i="6"/>
  <c r="C556" i="13" s="1"/>
  <c r="C697" i="13" s="1"/>
  <c r="I12" i="6"/>
  <c r="L12" i="6"/>
  <c r="K556" i="13" s="1"/>
  <c r="K697" i="13" s="1"/>
  <c r="M12" i="6"/>
  <c r="L556" i="13" s="1"/>
  <c r="L697" i="13" s="1"/>
  <c r="N12" i="6"/>
  <c r="O12" i="6"/>
  <c r="P12" i="6"/>
  <c r="Q12" i="6"/>
  <c r="V12" i="6"/>
  <c r="W12" i="6"/>
  <c r="Y12" i="6"/>
  <c r="AA12" i="6"/>
  <c r="AB12" i="6"/>
  <c r="D13" i="6"/>
  <c r="F13" i="6"/>
  <c r="I13" i="6"/>
  <c r="L13" i="6"/>
  <c r="K557" i="13" s="1"/>
  <c r="K698" i="13" s="1"/>
  <c r="M13" i="6"/>
  <c r="L557" i="13" s="1"/>
  <c r="L698" i="13" s="1"/>
  <c r="N13" i="6"/>
  <c r="O13" i="6"/>
  <c r="P13" i="6"/>
  <c r="Q13" i="6"/>
  <c r="Y13" i="6"/>
  <c r="AA13" i="6"/>
  <c r="B557" i="13" l="1"/>
  <c r="B698" i="13" s="1"/>
  <c r="AA14" i="15"/>
  <c r="H557" i="13"/>
  <c r="E698" i="13" s="1"/>
  <c r="AB14" i="15"/>
  <c r="E556" i="13"/>
  <c r="H697" i="13" s="1"/>
  <c r="X13" i="15"/>
  <c r="X12" i="6"/>
  <c r="V13" i="15"/>
  <c r="E557" i="13"/>
  <c r="H698" i="13" s="1"/>
  <c r="X14" i="15"/>
  <c r="H556" i="13"/>
  <c r="E697" i="13" s="1"/>
  <c r="AB13" i="15"/>
  <c r="AC13" i="6"/>
  <c r="Z13" i="6"/>
  <c r="AB13" i="6"/>
  <c r="Z12" i="6"/>
  <c r="AC12" i="6"/>
  <c r="A136" i="13"/>
  <c r="W71" i="6"/>
  <c r="Y71" i="6"/>
  <c r="AA71" i="6"/>
  <c r="L71" i="6"/>
  <c r="K615" i="13" s="1"/>
  <c r="K756" i="13" s="1"/>
  <c r="M71" i="6"/>
  <c r="L615" i="13" s="1"/>
  <c r="L756" i="13" s="1"/>
  <c r="N71" i="6"/>
  <c r="O71" i="6"/>
  <c r="P71" i="6"/>
  <c r="Q71" i="6"/>
  <c r="I71" i="6"/>
  <c r="D71" i="6"/>
  <c r="F71" i="6"/>
  <c r="G71" i="6"/>
  <c r="C615" i="13" s="1"/>
  <c r="C756" i="13" s="1"/>
  <c r="B71" i="6"/>
  <c r="V72" i="15" s="1"/>
  <c r="G70" i="5"/>
  <c r="C337" i="13" s="1"/>
  <c r="C471" i="13" s="1"/>
  <c r="AA70" i="5"/>
  <c r="W70" i="5"/>
  <c r="L70" i="5"/>
  <c r="K337" i="13" s="1"/>
  <c r="K471" i="13" s="1"/>
  <c r="M70" i="5"/>
  <c r="L337" i="13" s="1"/>
  <c r="L471" i="13" s="1"/>
  <c r="N70" i="5"/>
  <c r="A657" i="9" s="1"/>
  <c r="O70" i="5"/>
  <c r="A804" i="9" s="1"/>
  <c r="P70" i="5"/>
  <c r="A951" i="9" s="1"/>
  <c r="Q70" i="5"/>
  <c r="A1098" i="9" s="1"/>
  <c r="I70" i="5"/>
  <c r="D70" i="5"/>
  <c r="F70" i="5"/>
  <c r="P75" i="3"/>
  <c r="Q75" i="3"/>
  <c r="I75" i="3"/>
  <c r="N75" i="3"/>
  <c r="O75" i="3"/>
  <c r="D75" i="3"/>
  <c r="F75" i="3"/>
  <c r="K76" i="15" l="1"/>
  <c r="B73" i="13"/>
  <c r="B207" i="13" s="1"/>
  <c r="S71" i="15"/>
  <c r="B337" i="13"/>
  <c r="B471" i="13" s="1"/>
  <c r="AA72" i="15"/>
  <c r="B615" i="13"/>
  <c r="B756" i="13" s="1"/>
  <c r="E337" i="13"/>
  <c r="H471" i="13" s="1"/>
  <c r="P71" i="15"/>
  <c r="E73" i="13"/>
  <c r="H207" i="13" s="1"/>
  <c r="H76" i="15"/>
  <c r="H337" i="13"/>
  <c r="E471" i="13" s="1"/>
  <c r="T71" i="15"/>
  <c r="E615" i="13"/>
  <c r="H756" i="13" s="1"/>
  <c r="X72" i="15"/>
  <c r="H615" i="13"/>
  <c r="E756" i="13" s="1"/>
  <c r="AB72" i="15"/>
  <c r="H73" i="13"/>
  <c r="E207" i="13" s="1"/>
  <c r="L76" i="15"/>
  <c r="A362" i="8"/>
  <c r="A368" i="9"/>
  <c r="A221" i="9"/>
  <c r="A227" i="8"/>
  <c r="A72" i="9"/>
  <c r="A72" i="8"/>
  <c r="A515" i="9"/>
  <c r="A517" i="8"/>
  <c r="AB71" i="6"/>
  <c r="AC71" i="6"/>
  <c r="Z71" i="6"/>
  <c r="X71" i="6"/>
  <c r="V5" i="6" l="1"/>
  <c r="W5" i="6"/>
  <c r="V6" i="6"/>
  <c r="W6" i="6"/>
  <c r="V7" i="6"/>
  <c r="W7" i="6"/>
  <c r="V8" i="6"/>
  <c r="W8" i="6"/>
  <c r="V9" i="6"/>
  <c r="W9" i="6"/>
  <c r="V10" i="6"/>
  <c r="W10" i="6"/>
  <c r="W16" i="6"/>
  <c r="W17" i="6"/>
  <c r="V18" i="6"/>
  <c r="V19" i="6"/>
  <c r="W20" i="6"/>
  <c r="W21" i="6"/>
  <c r="W22" i="6"/>
  <c r="W23" i="6"/>
  <c r="W24" i="6"/>
  <c r="V25" i="6"/>
  <c r="V28" i="6"/>
  <c r="V30" i="6"/>
  <c r="V31" i="6"/>
  <c r="W31" i="6"/>
  <c r="V32" i="6"/>
  <c r="V33" i="6"/>
  <c r="W33" i="6"/>
  <c r="V34" i="6"/>
  <c r="W34" i="6"/>
  <c r="V35" i="6"/>
  <c r="W35" i="6"/>
  <c r="V36" i="6"/>
  <c r="V37" i="6"/>
  <c r="V38" i="6"/>
  <c r="V41" i="6"/>
  <c r="V43" i="6"/>
  <c r="V45" i="6"/>
  <c r="W45" i="6"/>
  <c r="V46" i="6"/>
  <c r="V47" i="6"/>
  <c r="W48" i="6"/>
  <c r="W49" i="6"/>
  <c r="V50" i="6"/>
  <c r="V51" i="6"/>
  <c r="V52" i="6"/>
  <c r="V53" i="6"/>
  <c r="V54" i="6"/>
  <c r="W54" i="6"/>
  <c r="V55" i="6"/>
  <c r="W55" i="6"/>
  <c r="V57" i="6"/>
  <c r="W57" i="6"/>
  <c r="V58" i="6"/>
  <c r="W58" i="6"/>
  <c r="W59" i="6"/>
  <c r="W60" i="6"/>
  <c r="V65" i="6"/>
  <c r="V66" i="6"/>
  <c r="V68" i="6"/>
  <c r="V69" i="6"/>
  <c r="V70" i="6"/>
  <c r="V72" i="6"/>
  <c r="V73" i="6"/>
  <c r="W73" i="6"/>
  <c r="V74" i="6"/>
  <c r="W74" i="6"/>
  <c r="W75" i="6"/>
  <c r="V76" i="6"/>
  <c r="V77" i="6"/>
  <c r="W77" i="6"/>
  <c r="V78" i="6"/>
  <c r="V79" i="6"/>
  <c r="W79" i="6"/>
  <c r="V80" i="6"/>
  <c r="W80" i="6"/>
  <c r="V81" i="6"/>
  <c r="V82" i="6"/>
  <c r="V84" i="6"/>
  <c r="W84" i="6"/>
  <c r="V85" i="6"/>
  <c r="W85" i="6"/>
  <c r="W86" i="6"/>
  <c r="V87" i="6"/>
  <c r="V88" i="6"/>
  <c r="V89" i="6"/>
  <c r="V90" i="6"/>
  <c r="V91" i="6"/>
  <c r="W91" i="6"/>
  <c r="V92" i="6"/>
  <c r="W93" i="6"/>
  <c r="W94" i="6"/>
  <c r="V95" i="6"/>
  <c r="W95" i="6"/>
  <c r="V96" i="6"/>
  <c r="V97" i="6"/>
  <c r="V98" i="6"/>
  <c r="W99" i="6"/>
  <c r="W100" i="6"/>
  <c r="W101" i="6"/>
  <c r="V102" i="6"/>
  <c r="W102" i="6"/>
  <c r="W104" i="6"/>
  <c r="V106" i="6"/>
  <c r="W107" i="6"/>
  <c r="V108" i="6"/>
  <c r="W109" i="6"/>
  <c r="W4" i="6"/>
  <c r="V4" i="6"/>
  <c r="V15" i="5"/>
  <c r="W15" i="5"/>
  <c r="V16" i="5"/>
  <c r="W19" i="5"/>
  <c r="W20" i="5"/>
  <c r="V21" i="5"/>
  <c r="W21" i="5"/>
  <c r="W22" i="5"/>
  <c r="V23" i="5"/>
  <c r="W23" i="5"/>
  <c r="W24" i="5"/>
  <c r="V25" i="5"/>
  <c r="W25" i="5"/>
  <c r="V26" i="5"/>
  <c r="W26" i="5"/>
  <c r="V28" i="5"/>
  <c r="V30" i="5"/>
  <c r="V31" i="5"/>
  <c r="V33" i="5"/>
  <c r="W33" i="5"/>
  <c r="V35" i="5"/>
  <c r="V36" i="5"/>
  <c r="W37" i="5"/>
  <c r="V38" i="5"/>
  <c r="W42" i="5"/>
  <c r="W43" i="5"/>
  <c r="V44" i="5"/>
  <c r="W44" i="5"/>
  <c r="V46" i="5"/>
  <c r="W46" i="5"/>
  <c r="V47" i="5"/>
  <c r="W47" i="5"/>
  <c r="V49" i="5"/>
  <c r="V50" i="5"/>
  <c r="W50" i="5"/>
  <c r="W51" i="5"/>
  <c r="V52" i="5"/>
  <c r="W52" i="5"/>
  <c r="V53" i="5"/>
  <c r="V54" i="5"/>
  <c r="V56" i="5"/>
  <c r="W56" i="5"/>
  <c r="V57" i="5"/>
  <c r="W59" i="5"/>
  <c r="W63" i="5"/>
  <c r="W66" i="5"/>
  <c r="V67" i="5"/>
  <c r="V71" i="5"/>
  <c r="W71" i="5"/>
  <c r="V72" i="5"/>
  <c r="W72" i="5"/>
  <c r="V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2" i="5"/>
  <c r="W83" i="5"/>
  <c r="V85" i="5"/>
  <c r="V86" i="5"/>
  <c r="V87" i="5"/>
  <c r="W87" i="5"/>
  <c r="V88" i="5"/>
  <c r="V89" i="5"/>
  <c r="W89" i="5"/>
  <c r="V90" i="5"/>
  <c r="V91" i="5"/>
  <c r="W92" i="5"/>
  <c r="V93" i="5"/>
  <c r="W93" i="5"/>
  <c r="V95" i="5"/>
  <c r="V96" i="5"/>
  <c r="W96" i="5"/>
  <c r="W97" i="5"/>
  <c r="V99" i="5"/>
  <c r="W99" i="5"/>
  <c r="V100" i="5"/>
  <c r="W100" i="5"/>
  <c r="W101" i="5"/>
  <c r="V102" i="5"/>
  <c r="W103" i="5"/>
  <c r="V105" i="5"/>
  <c r="W106" i="5"/>
  <c r="V107" i="5"/>
  <c r="V4" i="5"/>
  <c r="S6" i="3"/>
  <c r="W53" i="5" l="1"/>
  <c r="W67" i="6"/>
  <c r="W29" i="6"/>
  <c r="W72" i="6"/>
  <c r="V98" i="5"/>
  <c r="W87" i="6"/>
  <c r="V42" i="6" l="1"/>
  <c r="V39" i="5"/>
  <c r="W5" i="5"/>
  <c r="W13" i="5"/>
  <c r="B42" i="6"/>
  <c r="B39" i="5"/>
  <c r="N40" i="15" s="1"/>
  <c r="V106" i="5"/>
  <c r="V107" i="6"/>
  <c r="W105" i="6"/>
  <c r="W107" i="5"/>
  <c r="V104" i="6"/>
  <c r="W108" i="6"/>
  <c r="V101" i="5"/>
  <c r="V109" i="6"/>
  <c r="W104" i="5"/>
  <c r="V108" i="5"/>
  <c r="V105" i="6"/>
  <c r="W102" i="5"/>
  <c r="W103" i="6"/>
  <c r="V26" i="6"/>
  <c r="W68" i="5"/>
  <c r="V103" i="6"/>
  <c r="V103" i="5"/>
  <c r="W106" i="6"/>
  <c r="W105" i="5"/>
  <c r="V104" i="5"/>
  <c r="V101" i="6"/>
  <c r="W108" i="5"/>
  <c r="V11" i="5"/>
  <c r="W6" i="5"/>
  <c r="V5" i="5"/>
  <c r="V8" i="5"/>
  <c r="S10" i="3"/>
  <c r="W12" i="5"/>
  <c r="V6" i="5"/>
  <c r="V13" i="5"/>
  <c r="S12" i="3"/>
  <c r="V14" i="6"/>
  <c r="V22" i="5"/>
  <c r="V16" i="6"/>
  <c r="V14" i="5"/>
  <c r="W13" i="6"/>
  <c r="V17" i="5"/>
  <c r="V13" i="6"/>
  <c r="W14" i="5"/>
  <c r="W62" i="5"/>
  <c r="W51" i="6"/>
  <c r="V37" i="5"/>
  <c r="V59" i="6"/>
  <c r="V62" i="6"/>
  <c r="W55" i="5"/>
  <c r="V63" i="5"/>
  <c r="W37" i="6"/>
  <c r="V94" i="6"/>
  <c r="V92" i="5"/>
  <c r="W85" i="5"/>
  <c r="W81" i="6"/>
  <c r="V83" i="6"/>
  <c r="V81" i="5"/>
  <c r="V68" i="5"/>
  <c r="W52" i="6"/>
  <c r="W16" i="5"/>
  <c r="W19" i="6"/>
  <c r="V69" i="5"/>
  <c r="W39" i="6"/>
  <c r="W64" i="5"/>
  <c r="W70" i="6"/>
  <c r="V22" i="6"/>
  <c r="W29" i="5"/>
  <c r="W38" i="6"/>
  <c r="V100" i="6"/>
  <c r="W94" i="5"/>
  <c r="V59" i="5"/>
  <c r="W53" i="6"/>
  <c r="W61" i="5"/>
  <c r="W56" i="6"/>
  <c r="W57" i="5"/>
  <c r="W32" i="5"/>
  <c r="W68" i="6"/>
  <c r="V29" i="5"/>
  <c r="V24" i="6"/>
  <c r="W88" i="6"/>
  <c r="W80" i="5"/>
  <c r="W98" i="5"/>
  <c r="W83" i="6"/>
  <c r="W31" i="5"/>
  <c r="W32" i="6"/>
  <c r="W36" i="5"/>
  <c r="V67" i="6"/>
  <c r="W45" i="5"/>
  <c r="W41" i="6"/>
  <c r="W67" i="5"/>
  <c r="W66" i="6"/>
  <c r="V24" i="5"/>
  <c r="W90" i="6"/>
  <c r="W88" i="5"/>
  <c r="W50" i="6"/>
  <c r="W8" i="5"/>
  <c r="W4" i="5"/>
  <c r="V51" i="5"/>
  <c r="V56" i="6"/>
  <c r="W18" i="5"/>
  <c r="V17" i="6"/>
  <c r="W62" i="6"/>
  <c r="W69" i="5"/>
  <c r="W48" i="5"/>
  <c r="W46" i="6"/>
  <c r="V43" i="5"/>
  <c r="V42" i="5"/>
  <c r="V34" i="5"/>
  <c r="V61" i="6"/>
  <c r="W43" i="6"/>
  <c r="W35" i="5"/>
  <c r="W61" i="6"/>
  <c r="V65" i="5"/>
  <c r="W25" i="6"/>
  <c r="V70" i="5"/>
  <c r="W26" i="6"/>
  <c r="W49" i="5"/>
  <c r="W69" i="6"/>
  <c r="V99" i="6"/>
  <c r="V97" i="5"/>
  <c r="W95" i="5"/>
  <c r="W98" i="6"/>
  <c r="W81" i="5"/>
  <c r="W82" i="6"/>
  <c r="W65" i="5"/>
  <c r="W44" i="6"/>
  <c r="V15" i="6"/>
  <c r="V61" i="5"/>
  <c r="V63" i="6"/>
  <c r="V12" i="5"/>
  <c r="S9" i="3"/>
  <c r="V62" i="5"/>
  <c r="V71" i="6"/>
  <c r="V45" i="5"/>
  <c r="V44" i="6"/>
  <c r="V20" i="5"/>
  <c r="W18" i="6"/>
  <c r="W38" i="5"/>
  <c r="V60" i="6"/>
  <c r="V27" i="5"/>
  <c r="V29" i="6"/>
  <c r="V84" i="5"/>
  <c r="W97" i="6"/>
  <c r="V86" i="6"/>
  <c r="W84" i="5"/>
  <c r="V19" i="5"/>
  <c r="W15" i="6"/>
  <c r="V18" i="5"/>
  <c r="W14" i="6"/>
  <c r="V20" i="6"/>
  <c r="W17" i="5"/>
  <c r="W54" i="5"/>
  <c r="W27" i="6"/>
  <c r="V48" i="5"/>
  <c r="V49" i="6"/>
  <c r="V66" i="5"/>
  <c r="W63" i="6"/>
  <c r="V32" i="5"/>
  <c r="W65" i="6"/>
  <c r="V55" i="5"/>
  <c r="V48" i="6"/>
  <c r="W76" i="6"/>
  <c r="W86" i="5"/>
  <c r="W91" i="5"/>
  <c r="W92" i="6"/>
  <c r="V94" i="5"/>
  <c r="V93" i="6"/>
  <c r="W96" i="6"/>
  <c r="W90" i="5"/>
  <c r="W73" i="5"/>
  <c r="W89" i="6"/>
  <c r="V64" i="5"/>
  <c r="V39" i="6"/>
  <c r="W27" i="5"/>
  <c r="W47" i="6"/>
  <c r="W36" i="6"/>
  <c r="W30" i="5"/>
  <c r="W78" i="6"/>
  <c r="V82" i="5"/>
  <c r="V23" i="6"/>
  <c r="W34" i="5"/>
  <c r="W30" i="6"/>
  <c r="X42" i="6" l="1"/>
  <c r="V43" i="15"/>
  <c r="AA105" i="5"/>
  <c r="AA104" i="5" l="1"/>
  <c r="AA103" i="5"/>
  <c r="AA102" i="5"/>
  <c r="AA101" i="5"/>
  <c r="AC7" i="6" l="1"/>
  <c r="Z8" i="6"/>
  <c r="R4" i="3"/>
  <c r="G35" i="5"/>
  <c r="C302" i="13" s="1"/>
  <c r="C436" i="13" s="1"/>
  <c r="G50" i="6"/>
  <c r="C594" i="13" s="1"/>
  <c r="C735" i="13" s="1"/>
  <c r="B57" i="6"/>
  <c r="V58" i="15" s="1"/>
  <c r="B44" i="5"/>
  <c r="N45" i="15" s="1"/>
  <c r="G98" i="5"/>
  <c r="C365" i="13" s="1"/>
  <c r="C499" i="13" s="1"/>
  <c r="B105" i="3"/>
  <c r="F106" i="15" s="1"/>
  <c r="G90" i="6"/>
  <c r="C634" i="13" s="1"/>
  <c r="C775" i="13" s="1"/>
  <c r="B86" i="6"/>
  <c r="V87" i="15" s="1"/>
  <c r="B84" i="5"/>
  <c r="N85" i="15" s="1"/>
  <c r="B76" i="5"/>
  <c r="N77" i="15" s="1"/>
  <c r="G78" i="6"/>
  <c r="C622" i="13" s="1"/>
  <c r="C763" i="13" s="1"/>
  <c r="G69" i="5"/>
  <c r="C336" i="13" s="1"/>
  <c r="C470" i="13" s="1"/>
  <c r="B88" i="5"/>
  <c r="N89" i="15" s="1"/>
  <c r="G81" i="6"/>
  <c r="C625" i="13" s="1"/>
  <c r="C766" i="13" s="1"/>
  <c r="B89" i="3"/>
  <c r="F90" i="15" s="1"/>
  <c r="B80" i="5"/>
  <c r="N81" i="15" s="1"/>
  <c r="C5" i="15"/>
  <c r="A5" i="15"/>
  <c r="Z6" i="6"/>
  <c r="F6" i="6"/>
  <c r="L6" i="6"/>
  <c r="K550" i="13" s="1"/>
  <c r="K691" i="13" s="1"/>
  <c r="M6" i="6"/>
  <c r="L550" i="13" s="1"/>
  <c r="L691" i="13" s="1"/>
  <c r="N6" i="6"/>
  <c r="O6" i="6"/>
  <c r="P6" i="6"/>
  <c r="Q6" i="6"/>
  <c r="Y6" i="6"/>
  <c r="AA6" i="6"/>
  <c r="F7" i="6"/>
  <c r="L7" i="6"/>
  <c r="K551" i="13" s="1"/>
  <c r="K692" i="13" s="1"/>
  <c r="M7" i="6"/>
  <c r="L551" i="13" s="1"/>
  <c r="L692" i="13" s="1"/>
  <c r="N7" i="6"/>
  <c r="O7" i="6"/>
  <c r="P7" i="6"/>
  <c r="Q7" i="6"/>
  <c r="Y7" i="6"/>
  <c r="AA7" i="6"/>
  <c r="F8" i="6"/>
  <c r="L8" i="6"/>
  <c r="K552" i="13" s="1"/>
  <c r="K693" i="13" s="1"/>
  <c r="M8" i="6"/>
  <c r="L552" i="13" s="1"/>
  <c r="L693" i="13" s="1"/>
  <c r="N8" i="6"/>
  <c r="O8" i="6"/>
  <c r="P8" i="6"/>
  <c r="Q8" i="6"/>
  <c r="Y8" i="6"/>
  <c r="AA8" i="6"/>
  <c r="F9" i="6"/>
  <c r="L9" i="6"/>
  <c r="K553" i="13" s="1"/>
  <c r="K694" i="13" s="1"/>
  <c r="M9" i="6"/>
  <c r="L553" i="13" s="1"/>
  <c r="L694" i="13" s="1"/>
  <c r="N9" i="6"/>
  <c r="O9" i="6"/>
  <c r="P9" i="6"/>
  <c r="Q9" i="6"/>
  <c r="Y9" i="6"/>
  <c r="AA9" i="6"/>
  <c r="B6" i="3"/>
  <c r="F7" i="15" s="1"/>
  <c r="D6" i="3"/>
  <c r="I6" i="3"/>
  <c r="L6" i="3"/>
  <c r="K4" i="13" s="1"/>
  <c r="K138" i="13" s="1"/>
  <c r="M6" i="3"/>
  <c r="L4" i="13" s="1"/>
  <c r="L138" i="13" s="1"/>
  <c r="N6" i="3"/>
  <c r="O6" i="3"/>
  <c r="P6" i="3"/>
  <c r="A299" i="9" s="1"/>
  <c r="Q6" i="3"/>
  <c r="R6" i="3"/>
  <c r="B9" i="3"/>
  <c r="F10" i="15" s="1"/>
  <c r="D9" i="3"/>
  <c r="I9" i="3"/>
  <c r="N9" i="3"/>
  <c r="O9" i="3"/>
  <c r="P9" i="3"/>
  <c r="A302" i="9" s="1"/>
  <c r="Q9" i="3"/>
  <c r="R9" i="3"/>
  <c r="B10" i="3"/>
  <c r="F11" i="15" s="1"/>
  <c r="D10" i="3"/>
  <c r="I10" i="3"/>
  <c r="N10" i="3"/>
  <c r="O10" i="3"/>
  <c r="P10" i="3"/>
  <c r="A303" i="9" s="1"/>
  <c r="Q10" i="3"/>
  <c r="R10" i="3"/>
  <c r="B12" i="3"/>
  <c r="F13" i="15" s="1"/>
  <c r="D12" i="3"/>
  <c r="F12" i="3"/>
  <c r="I12" i="3"/>
  <c r="L12" i="3"/>
  <c r="K10" i="13" s="1"/>
  <c r="K144" i="13" s="1"/>
  <c r="M12" i="3"/>
  <c r="L10" i="13" s="1"/>
  <c r="L144" i="13" s="1"/>
  <c r="N12" i="3"/>
  <c r="O12" i="3"/>
  <c r="P12" i="3"/>
  <c r="A305" i="9" s="1"/>
  <c r="Q12" i="3"/>
  <c r="R12" i="3"/>
  <c r="B6" i="5"/>
  <c r="N7" i="15" s="1"/>
  <c r="D6" i="5"/>
  <c r="F6" i="5"/>
  <c r="G6" i="5"/>
  <c r="C273" i="13" s="1"/>
  <c r="C407" i="13" s="1"/>
  <c r="I6" i="5"/>
  <c r="L6" i="5"/>
  <c r="K273" i="13" s="1"/>
  <c r="K407" i="13" s="1"/>
  <c r="M6" i="5"/>
  <c r="L273" i="13" s="1"/>
  <c r="L407" i="13" s="1"/>
  <c r="N6" i="5"/>
  <c r="A593" i="9" s="1"/>
  <c r="O6" i="5"/>
  <c r="A740" i="9" s="1"/>
  <c r="P6" i="5"/>
  <c r="A887" i="9" s="1"/>
  <c r="Q6" i="5"/>
  <c r="A1034" i="9" s="1"/>
  <c r="B8" i="5"/>
  <c r="N9" i="15" s="1"/>
  <c r="D8" i="5"/>
  <c r="F8" i="5"/>
  <c r="G8" i="5"/>
  <c r="C275" i="13" s="1"/>
  <c r="C409" i="13" s="1"/>
  <c r="I8" i="5"/>
  <c r="L8" i="5"/>
  <c r="K275" i="13" s="1"/>
  <c r="K409" i="13" s="1"/>
  <c r="M8" i="5"/>
  <c r="L275" i="13" s="1"/>
  <c r="L409" i="13" s="1"/>
  <c r="N8" i="5"/>
  <c r="A595" i="9" s="1"/>
  <c r="O8" i="5"/>
  <c r="A742" i="9" s="1"/>
  <c r="P8" i="5"/>
  <c r="A889" i="9" s="1"/>
  <c r="Q8" i="5"/>
  <c r="A1036" i="9" s="1"/>
  <c r="B11" i="5"/>
  <c r="N12" i="15" s="1"/>
  <c r="D11" i="5"/>
  <c r="F11" i="5"/>
  <c r="G11" i="5"/>
  <c r="C278" i="13" s="1"/>
  <c r="C412" i="13" s="1"/>
  <c r="L11" i="5"/>
  <c r="K278" i="13" s="1"/>
  <c r="K412" i="13" s="1"/>
  <c r="M11" i="5"/>
  <c r="L278" i="13" s="1"/>
  <c r="L412" i="13" s="1"/>
  <c r="N11" i="5"/>
  <c r="A598" i="9" s="1"/>
  <c r="O11" i="5"/>
  <c r="A745" i="9" s="1"/>
  <c r="P11" i="5"/>
  <c r="A892" i="9" s="1"/>
  <c r="Q11" i="5"/>
  <c r="A1039" i="9" s="1"/>
  <c r="L5" i="6"/>
  <c r="K549" i="13" s="1"/>
  <c r="K690" i="13" s="1"/>
  <c r="M5" i="6"/>
  <c r="L549" i="13" s="1"/>
  <c r="L690" i="13" s="1"/>
  <c r="L10" i="6"/>
  <c r="K554" i="13" s="1"/>
  <c r="K695" i="13" s="1"/>
  <c r="M10" i="6"/>
  <c r="L554" i="13" s="1"/>
  <c r="L695" i="13" s="1"/>
  <c r="L14" i="6"/>
  <c r="K558" i="13" s="1"/>
  <c r="K699" i="13" s="1"/>
  <c r="M14" i="6"/>
  <c r="L558" i="13" s="1"/>
  <c r="L699" i="13" s="1"/>
  <c r="L15" i="6"/>
  <c r="K559" i="13" s="1"/>
  <c r="K700" i="13" s="1"/>
  <c r="M15" i="6"/>
  <c r="L559" i="13" s="1"/>
  <c r="L700" i="13" s="1"/>
  <c r="L16" i="6"/>
  <c r="K560" i="13" s="1"/>
  <c r="K701" i="13" s="1"/>
  <c r="M16" i="6"/>
  <c r="L560" i="13" s="1"/>
  <c r="L701" i="13" s="1"/>
  <c r="L17" i="6"/>
  <c r="K561" i="13" s="1"/>
  <c r="K702" i="13" s="1"/>
  <c r="M17" i="6"/>
  <c r="L561" i="13" s="1"/>
  <c r="L702" i="13" s="1"/>
  <c r="L18" i="6"/>
  <c r="K562" i="13" s="1"/>
  <c r="K703" i="13" s="1"/>
  <c r="M18" i="6"/>
  <c r="L562" i="13" s="1"/>
  <c r="L703" i="13" s="1"/>
  <c r="L19" i="6"/>
  <c r="K563" i="13" s="1"/>
  <c r="K704" i="13" s="1"/>
  <c r="M19" i="6"/>
  <c r="L563" i="13" s="1"/>
  <c r="L704" i="13" s="1"/>
  <c r="L20" i="6"/>
  <c r="K564" i="13" s="1"/>
  <c r="K705" i="13" s="1"/>
  <c r="M20" i="6"/>
  <c r="L564" i="13" s="1"/>
  <c r="L705" i="13" s="1"/>
  <c r="L21" i="6"/>
  <c r="K565" i="13" s="1"/>
  <c r="K706" i="13" s="1"/>
  <c r="M21" i="6"/>
  <c r="L565" i="13" s="1"/>
  <c r="L706" i="13" s="1"/>
  <c r="L22" i="6"/>
  <c r="K566" i="13" s="1"/>
  <c r="K707" i="13" s="1"/>
  <c r="M22" i="6"/>
  <c r="L566" i="13" s="1"/>
  <c r="L707" i="13" s="1"/>
  <c r="L23" i="6"/>
  <c r="K567" i="13" s="1"/>
  <c r="K708" i="13" s="1"/>
  <c r="M23" i="6"/>
  <c r="L567" i="13" s="1"/>
  <c r="L708" i="13" s="1"/>
  <c r="L24" i="6"/>
  <c r="K568" i="13" s="1"/>
  <c r="K709" i="13" s="1"/>
  <c r="M24" i="6"/>
  <c r="L568" i="13" s="1"/>
  <c r="L709" i="13" s="1"/>
  <c r="L25" i="6"/>
  <c r="K569" i="13" s="1"/>
  <c r="K710" i="13" s="1"/>
  <c r="M25" i="6"/>
  <c r="L569" i="13" s="1"/>
  <c r="L710" i="13" s="1"/>
  <c r="L26" i="6"/>
  <c r="K570" i="13" s="1"/>
  <c r="K711" i="13" s="1"/>
  <c r="M26" i="6"/>
  <c r="L570" i="13" s="1"/>
  <c r="L711" i="13" s="1"/>
  <c r="L27" i="6"/>
  <c r="K571" i="13" s="1"/>
  <c r="K712" i="13" s="1"/>
  <c r="M27" i="6"/>
  <c r="L571" i="13" s="1"/>
  <c r="L712" i="13" s="1"/>
  <c r="L28" i="6"/>
  <c r="K572" i="13" s="1"/>
  <c r="K713" i="13" s="1"/>
  <c r="M28" i="6"/>
  <c r="L572" i="13" s="1"/>
  <c r="L713" i="13" s="1"/>
  <c r="L29" i="6"/>
  <c r="K573" i="13" s="1"/>
  <c r="K714" i="13" s="1"/>
  <c r="M29" i="6"/>
  <c r="L573" i="13" s="1"/>
  <c r="L714" i="13" s="1"/>
  <c r="L30" i="6"/>
  <c r="K574" i="13" s="1"/>
  <c r="K715" i="13" s="1"/>
  <c r="M30" i="6"/>
  <c r="L574" i="13" s="1"/>
  <c r="L715" i="13" s="1"/>
  <c r="L31" i="6"/>
  <c r="K575" i="13" s="1"/>
  <c r="K716" i="13" s="1"/>
  <c r="M31" i="6"/>
  <c r="L575" i="13" s="1"/>
  <c r="L716" i="13" s="1"/>
  <c r="L32" i="6"/>
  <c r="K576" i="13" s="1"/>
  <c r="K717" i="13" s="1"/>
  <c r="M32" i="6"/>
  <c r="L576" i="13" s="1"/>
  <c r="L717" i="13" s="1"/>
  <c r="L33" i="6"/>
  <c r="K577" i="13" s="1"/>
  <c r="K718" i="13" s="1"/>
  <c r="M33" i="6"/>
  <c r="L577" i="13" s="1"/>
  <c r="L718" i="13" s="1"/>
  <c r="L34" i="6"/>
  <c r="K578" i="13" s="1"/>
  <c r="K719" i="13" s="1"/>
  <c r="M34" i="6"/>
  <c r="L578" i="13" s="1"/>
  <c r="L719" i="13" s="1"/>
  <c r="L35" i="6"/>
  <c r="K579" i="13" s="1"/>
  <c r="K720" i="13" s="1"/>
  <c r="M35" i="6"/>
  <c r="L579" i="13" s="1"/>
  <c r="L720" i="13" s="1"/>
  <c r="L36" i="6"/>
  <c r="K580" i="13" s="1"/>
  <c r="K721" i="13" s="1"/>
  <c r="M36" i="6"/>
  <c r="L580" i="13" s="1"/>
  <c r="L721" i="13" s="1"/>
  <c r="L37" i="6"/>
  <c r="K581" i="13" s="1"/>
  <c r="K722" i="13" s="1"/>
  <c r="M37" i="6"/>
  <c r="L581" i="13" s="1"/>
  <c r="L722" i="13" s="1"/>
  <c r="L38" i="6"/>
  <c r="K582" i="13" s="1"/>
  <c r="K723" i="13" s="1"/>
  <c r="M38" i="6"/>
  <c r="L582" i="13" s="1"/>
  <c r="L723" i="13" s="1"/>
  <c r="L39" i="6"/>
  <c r="K583" i="13" s="1"/>
  <c r="K724" i="13" s="1"/>
  <c r="M39" i="6"/>
  <c r="L583" i="13" s="1"/>
  <c r="L724" i="13" s="1"/>
  <c r="L41" i="6"/>
  <c r="K585" i="13" s="1"/>
  <c r="K726" i="13" s="1"/>
  <c r="M41" i="6"/>
  <c r="L585" i="13" s="1"/>
  <c r="L726" i="13" s="1"/>
  <c r="L43" i="6"/>
  <c r="K587" i="13" s="1"/>
  <c r="K728" i="13" s="1"/>
  <c r="M43" i="6"/>
  <c r="L587" i="13" s="1"/>
  <c r="L728" i="13" s="1"/>
  <c r="L44" i="6"/>
  <c r="K588" i="13" s="1"/>
  <c r="K729" i="13" s="1"/>
  <c r="M44" i="6"/>
  <c r="L588" i="13" s="1"/>
  <c r="L729" i="13" s="1"/>
  <c r="L45" i="6"/>
  <c r="K589" i="13" s="1"/>
  <c r="K730" i="13" s="1"/>
  <c r="M45" i="6"/>
  <c r="L589" i="13" s="1"/>
  <c r="L730" i="13" s="1"/>
  <c r="L46" i="6"/>
  <c r="K590" i="13" s="1"/>
  <c r="K731" i="13" s="1"/>
  <c r="M46" i="6"/>
  <c r="L590" i="13" s="1"/>
  <c r="L731" i="13" s="1"/>
  <c r="L47" i="6"/>
  <c r="K591" i="13" s="1"/>
  <c r="K732" i="13" s="1"/>
  <c r="M47" i="6"/>
  <c r="L591" i="13" s="1"/>
  <c r="L732" i="13" s="1"/>
  <c r="L48" i="6"/>
  <c r="K592" i="13" s="1"/>
  <c r="K733" i="13" s="1"/>
  <c r="M48" i="6"/>
  <c r="L592" i="13" s="1"/>
  <c r="L733" i="13" s="1"/>
  <c r="L49" i="6"/>
  <c r="K593" i="13" s="1"/>
  <c r="K734" i="13" s="1"/>
  <c r="M49" i="6"/>
  <c r="L593" i="13" s="1"/>
  <c r="L734" i="13" s="1"/>
  <c r="L50" i="6"/>
  <c r="K594" i="13" s="1"/>
  <c r="K735" i="13" s="1"/>
  <c r="M50" i="6"/>
  <c r="L594" i="13" s="1"/>
  <c r="L735" i="13" s="1"/>
  <c r="L51" i="6"/>
  <c r="K595" i="13" s="1"/>
  <c r="K736" i="13" s="1"/>
  <c r="M51" i="6"/>
  <c r="L595" i="13" s="1"/>
  <c r="L736" i="13" s="1"/>
  <c r="L52" i="6"/>
  <c r="K596" i="13" s="1"/>
  <c r="K737" i="13" s="1"/>
  <c r="M52" i="6"/>
  <c r="L596" i="13" s="1"/>
  <c r="L737" i="13" s="1"/>
  <c r="L53" i="6"/>
  <c r="K597" i="13" s="1"/>
  <c r="K738" i="13" s="1"/>
  <c r="M53" i="6"/>
  <c r="L597" i="13" s="1"/>
  <c r="L738" i="13" s="1"/>
  <c r="L54" i="6"/>
  <c r="K598" i="13" s="1"/>
  <c r="K739" i="13" s="1"/>
  <c r="M54" i="6"/>
  <c r="L598" i="13" s="1"/>
  <c r="L739" i="13" s="1"/>
  <c r="L55" i="6"/>
  <c r="K599" i="13" s="1"/>
  <c r="K740" i="13" s="1"/>
  <c r="M55" i="6"/>
  <c r="L599" i="13" s="1"/>
  <c r="L740" i="13" s="1"/>
  <c r="L56" i="6"/>
  <c r="K600" i="13" s="1"/>
  <c r="K741" i="13" s="1"/>
  <c r="M56" i="6"/>
  <c r="L600" i="13" s="1"/>
  <c r="L741" i="13" s="1"/>
  <c r="L57" i="6"/>
  <c r="K601" i="13" s="1"/>
  <c r="K742" i="13" s="1"/>
  <c r="M57" i="6"/>
  <c r="L601" i="13" s="1"/>
  <c r="L742" i="13" s="1"/>
  <c r="L58" i="6"/>
  <c r="K602" i="13" s="1"/>
  <c r="K743" i="13" s="1"/>
  <c r="M58" i="6"/>
  <c r="L602" i="13" s="1"/>
  <c r="L743" i="13" s="1"/>
  <c r="L59" i="6"/>
  <c r="K603" i="13" s="1"/>
  <c r="K744" i="13" s="1"/>
  <c r="M59" i="6"/>
  <c r="L603" i="13" s="1"/>
  <c r="L744" i="13" s="1"/>
  <c r="L60" i="6"/>
  <c r="K604" i="13" s="1"/>
  <c r="K745" i="13" s="1"/>
  <c r="M60" i="6"/>
  <c r="L604" i="13" s="1"/>
  <c r="L745" i="13" s="1"/>
  <c r="L61" i="6"/>
  <c r="K605" i="13" s="1"/>
  <c r="K746" i="13" s="1"/>
  <c r="M61" i="6"/>
  <c r="L605" i="13" s="1"/>
  <c r="L746" i="13" s="1"/>
  <c r="L62" i="6"/>
  <c r="K606" i="13" s="1"/>
  <c r="K747" i="13" s="1"/>
  <c r="M62" i="6"/>
  <c r="L606" i="13" s="1"/>
  <c r="L747" i="13" s="1"/>
  <c r="L63" i="6"/>
  <c r="K607" i="13" s="1"/>
  <c r="K748" i="13" s="1"/>
  <c r="M63" i="6"/>
  <c r="L607" i="13" s="1"/>
  <c r="L748" i="13" s="1"/>
  <c r="L65" i="6"/>
  <c r="K609" i="13" s="1"/>
  <c r="K750" i="13" s="1"/>
  <c r="M65" i="6"/>
  <c r="L609" i="13" s="1"/>
  <c r="L750" i="13" s="1"/>
  <c r="L66" i="6"/>
  <c r="K610" i="13" s="1"/>
  <c r="K751" i="13" s="1"/>
  <c r="M66" i="6"/>
  <c r="L610" i="13" s="1"/>
  <c r="L751" i="13" s="1"/>
  <c r="L67" i="6"/>
  <c r="K611" i="13" s="1"/>
  <c r="K752" i="13" s="1"/>
  <c r="M67" i="6"/>
  <c r="L611" i="13" s="1"/>
  <c r="L752" i="13" s="1"/>
  <c r="L68" i="6"/>
  <c r="K612" i="13" s="1"/>
  <c r="K753" i="13" s="1"/>
  <c r="M68" i="6"/>
  <c r="L612" i="13" s="1"/>
  <c r="L753" i="13" s="1"/>
  <c r="L69" i="6"/>
  <c r="K613" i="13" s="1"/>
  <c r="K754" i="13" s="1"/>
  <c r="M69" i="6"/>
  <c r="L613" i="13" s="1"/>
  <c r="L754" i="13" s="1"/>
  <c r="L70" i="6"/>
  <c r="K614" i="13" s="1"/>
  <c r="K755" i="13" s="1"/>
  <c r="M70" i="6"/>
  <c r="L614" i="13" s="1"/>
  <c r="L755" i="13" s="1"/>
  <c r="L72" i="6"/>
  <c r="K616" i="13" s="1"/>
  <c r="K757" i="13" s="1"/>
  <c r="M72" i="6"/>
  <c r="L616" i="13" s="1"/>
  <c r="L757" i="13" s="1"/>
  <c r="L73" i="6"/>
  <c r="K617" i="13" s="1"/>
  <c r="K758" i="13" s="1"/>
  <c r="M73" i="6"/>
  <c r="L617" i="13" s="1"/>
  <c r="L758" i="13" s="1"/>
  <c r="L74" i="6"/>
  <c r="K618" i="13" s="1"/>
  <c r="K759" i="13" s="1"/>
  <c r="M74" i="6"/>
  <c r="L618" i="13" s="1"/>
  <c r="L759" i="13" s="1"/>
  <c r="L75" i="6"/>
  <c r="K619" i="13" s="1"/>
  <c r="K760" i="13" s="1"/>
  <c r="M75" i="6"/>
  <c r="L619" i="13" s="1"/>
  <c r="L760" i="13" s="1"/>
  <c r="L76" i="6"/>
  <c r="K620" i="13" s="1"/>
  <c r="K761" i="13" s="1"/>
  <c r="M76" i="6"/>
  <c r="L620" i="13" s="1"/>
  <c r="L761" i="13" s="1"/>
  <c r="L77" i="6"/>
  <c r="K621" i="13" s="1"/>
  <c r="K762" i="13" s="1"/>
  <c r="M77" i="6"/>
  <c r="L621" i="13" s="1"/>
  <c r="L762" i="13" s="1"/>
  <c r="L78" i="6"/>
  <c r="K622" i="13" s="1"/>
  <c r="K763" i="13" s="1"/>
  <c r="M78" i="6"/>
  <c r="L622" i="13" s="1"/>
  <c r="L763" i="13" s="1"/>
  <c r="L79" i="6"/>
  <c r="K623" i="13" s="1"/>
  <c r="K764" i="13" s="1"/>
  <c r="M79" i="6"/>
  <c r="L623" i="13" s="1"/>
  <c r="L764" i="13" s="1"/>
  <c r="L80" i="6"/>
  <c r="K624" i="13" s="1"/>
  <c r="K765" i="13" s="1"/>
  <c r="M80" i="6"/>
  <c r="L624" i="13" s="1"/>
  <c r="L765" i="13" s="1"/>
  <c r="L81" i="6"/>
  <c r="K625" i="13" s="1"/>
  <c r="K766" i="13" s="1"/>
  <c r="M81" i="6"/>
  <c r="L625" i="13" s="1"/>
  <c r="L766" i="13" s="1"/>
  <c r="L82" i="6"/>
  <c r="K626" i="13" s="1"/>
  <c r="K767" i="13" s="1"/>
  <c r="M82" i="6"/>
  <c r="L626" i="13" s="1"/>
  <c r="L767" i="13" s="1"/>
  <c r="L83" i="6"/>
  <c r="K627" i="13" s="1"/>
  <c r="K768" i="13" s="1"/>
  <c r="M83" i="6"/>
  <c r="L627" i="13" s="1"/>
  <c r="L768" i="13" s="1"/>
  <c r="L84" i="6"/>
  <c r="K628" i="13" s="1"/>
  <c r="K769" i="13" s="1"/>
  <c r="M84" i="6"/>
  <c r="L628" i="13" s="1"/>
  <c r="L769" i="13" s="1"/>
  <c r="L85" i="6"/>
  <c r="K629" i="13" s="1"/>
  <c r="K770" i="13" s="1"/>
  <c r="M85" i="6"/>
  <c r="L629" i="13" s="1"/>
  <c r="L770" i="13" s="1"/>
  <c r="L86" i="6"/>
  <c r="K630" i="13" s="1"/>
  <c r="K771" i="13" s="1"/>
  <c r="M86" i="6"/>
  <c r="L630" i="13" s="1"/>
  <c r="L771" i="13" s="1"/>
  <c r="L87" i="6"/>
  <c r="K631" i="13" s="1"/>
  <c r="K772" i="13" s="1"/>
  <c r="M87" i="6"/>
  <c r="L631" i="13" s="1"/>
  <c r="L772" i="13" s="1"/>
  <c r="L88" i="6"/>
  <c r="K632" i="13" s="1"/>
  <c r="K773" i="13" s="1"/>
  <c r="M88" i="6"/>
  <c r="L632" i="13" s="1"/>
  <c r="L773" i="13" s="1"/>
  <c r="L89" i="6"/>
  <c r="K633" i="13" s="1"/>
  <c r="K774" i="13" s="1"/>
  <c r="M89" i="6"/>
  <c r="L633" i="13" s="1"/>
  <c r="L774" i="13" s="1"/>
  <c r="L90" i="6"/>
  <c r="K634" i="13" s="1"/>
  <c r="K775" i="13" s="1"/>
  <c r="M90" i="6"/>
  <c r="L634" i="13" s="1"/>
  <c r="L775" i="13" s="1"/>
  <c r="L91" i="6"/>
  <c r="K635" i="13" s="1"/>
  <c r="K776" i="13" s="1"/>
  <c r="M91" i="6"/>
  <c r="L635" i="13" s="1"/>
  <c r="L776" i="13" s="1"/>
  <c r="L92" i="6"/>
  <c r="K636" i="13" s="1"/>
  <c r="K777" i="13" s="1"/>
  <c r="M92" i="6"/>
  <c r="L636" i="13" s="1"/>
  <c r="L777" i="13" s="1"/>
  <c r="L93" i="6"/>
  <c r="K637" i="13" s="1"/>
  <c r="K778" i="13" s="1"/>
  <c r="M93" i="6"/>
  <c r="L637" i="13" s="1"/>
  <c r="L778" i="13" s="1"/>
  <c r="L94" i="6"/>
  <c r="K638" i="13" s="1"/>
  <c r="K779" i="13" s="1"/>
  <c r="M94" i="6"/>
  <c r="L638" i="13" s="1"/>
  <c r="L779" i="13" s="1"/>
  <c r="L95" i="6"/>
  <c r="K639" i="13" s="1"/>
  <c r="K780" i="13" s="1"/>
  <c r="M95" i="6"/>
  <c r="L639" i="13" s="1"/>
  <c r="L780" i="13" s="1"/>
  <c r="L96" i="6"/>
  <c r="K640" i="13" s="1"/>
  <c r="K781" i="13" s="1"/>
  <c r="M96" i="6"/>
  <c r="L640" i="13" s="1"/>
  <c r="L781" i="13" s="1"/>
  <c r="L97" i="6"/>
  <c r="K641" i="13" s="1"/>
  <c r="K782" i="13" s="1"/>
  <c r="M97" i="6"/>
  <c r="L641" i="13" s="1"/>
  <c r="L782" i="13" s="1"/>
  <c r="L98" i="6"/>
  <c r="K642" i="13" s="1"/>
  <c r="K783" i="13" s="1"/>
  <c r="M98" i="6"/>
  <c r="L642" i="13" s="1"/>
  <c r="L783" i="13" s="1"/>
  <c r="L99" i="6"/>
  <c r="K643" i="13" s="1"/>
  <c r="K784" i="13" s="1"/>
  <c r="M99" i="6"/>
  <c r="L643" i="13" s="1"/>
  <c r="L784" i="13" s="1"/>
  <c r="L100" i="6"/>
  <c r="K644" i="13" s="1"/>
  <c r="K785" i="13" s="1"/>
  <c r="M100" i="6"/>
  <c r="L644" i="13" s="1"/>
  <c r="L785" i="13" s="1"/>
  <c r="L101" i="6"/>
  <c r="K645" i="13" s="1"/>
  <c r="K786" i="13" s="1"/>
  <c r="M101" i="6"/>
  <c r="L645" i="13" s="1"/>
  <c r="L786" i="13" s="1"/>
  <c r="L102" i="6"/>
  <c r="K646" i="13" s="1"/>
  <c r="K787" i="13" s="1"/>
  <c r="M102" i="6"/>
  <c r="L646" i="13" s="1"/>
  <c r="L787" i="13" s="1"/>
  <c r="L103" i="6"/>
  <c r="K647" i="13" s="1"/>
  <c r="K788" i="13" s="1"/>
  <c r="M103" i="6"/>
  <c r="L647" i="13" s="1"/>
  <c r="L788" i="13" s="1"/>
  <c r="L104" i="6"/>
  <c r="K648" i="13" s="1"/>
  <c r="K789" i="13" s="1"/>
  <c r="M104" i="6"/>
  <c r="L648" i="13" s="1"/>
  <c r="L789" i="13" s="1"/>
  <c r="L105" i="6"/>
  <c r="K649" i="13" s="1"/>
  <c r="K790" i="13" s="1"/>
  <c r="M105" i="6"/>
  <c r="L649" i="13" s="1"/>
  <c r="L790" i="13" s="1"/>
  <c r="L106" i="6"/>
  <c r="K650" i="13" s="1"/>
  <c r="K791" i="13" s="1"/>
  <c r="M106" i="6"/>
  <c r="L650" i="13" s="1"/>
  <c r="L791" i="13" s="1"/>
  <c r="L107" i="6"/>
  <c r="K651" i="13" s="1"/>
  <c r="K792" i="13" s="1"/>
  <c r="M107" i="6"/>
  <c r="L651" i="13" s="1"/>
  <c r="L792" i="13" s="1"/>
  <c r="L108" i="6"/>
  <c r="K652" i="13" s="1"/>
  <c r="K793" i="13" s="1"/>
  <c r="M108" i="6"/>
  <c r="L652" i="13" s="1"/>
  <c r="L793" i="13" s="1"/>
  <c r="L109" i="6"/>
  <c r="K653" i="13" s="1"/>
  <c r="K794" i="13" s="1"/>
  <c r="M109" i="6"/>
  <c r="L653" i="13" s="1"/>
  <c r="L794" i="13" s="1"/>
  <c r="M4" i="6"/>
  <c r="L548" i="13" s="1"/>
  <c r="L689" i="13" s="1"/>
  <c r="L4" i="6"/>
  <c r="K548" i="13" s="1"/>
  <c r="K689" i="13" s="1"/>
  <c r="AC5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1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67" i="6"/>
  <c r="I68" i="6"/>
  <c r="I69" i="6"/>
  <c r="I70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G14" i="6"/>
  <c r="C558" i="13" s="1"/>
  <c r="C699" i="13" s="1"/>
  <c r="G15" i="6"/>
  <c r="C559" i="13" s="1"/>
  <c r="C700" i="13" s="1"/>
  <c r="G16" i="6"/>
  <c r="C560" i="13" s="1"/>
  <c r="C701" i="13" s="1"/>
  <c r="G17" i="6"/>
  <c r="C561" i="13" s="1"/>
  <c r="C702" i="13" s="1"/>
  <c r="G18" i="6"/>
  <c r="C562" i="13" s="1"/>
  <c r="C703" i="13" s="1"/>
  <c r="G19" i="6"/>
  <c r="C563" i="13" s="1"/>
  <c r="C704" i="13" s="1"/>
  <c r="G20" i="6"/>
  <c r="C564" i="13" s="1"/>
  <c r="C705" i="13" s="1"/>
  <c r="G21" i="6"/>
  <c r="C565" i="13" s="1"/>
  <c r="C706" i="13" s="1"/>
  <c r="G22" i="6"/>
  <c r="C566" i="13" s="1"/>
  <c r="C707" i="13" s="1"/>
  <c r="G23" i="6"/>
  <c r="C567" i="13" s="1"/>
  <c r="C708" i="13" s="1"/>
  <c r="G24" i="6"/>
  <c r="C568" i="13" s="1"/>
  <c r="C709" i="13" s="1"/>
  <c r="G25" i="6"/>
  <c r="C569" i="13" s="1"/>
  <c r="C710" i="13" s="1"/>
  <c r="G26" i="6"/>
  <c r="C570" i="13" s="1"/>
  <c r="C711" i="13" s="1"/>
  <c r="G27" i="6"/>
  <c r="C571" i="13" s="1"/>
  <c r="C712" i="13" s="1"/>
  <c r="G28" i="6"/>
  <c r="C572" i="13" s="1"/>
  <c r="C713" i="13" s="1"/>
  <c r="G29" i="6"/>
  <c r="C573" i="13" s="1"/>
  <c r="C714" i="13" s="1"/>
  <c r="G30" i="6"/>
  <c r="C574" i="13" s="1"/>
  <c r="C715" i="13" s="1"/>
  <c r="G31" i="6"/>
  <c r="C575" i="13" s="1"/>
  <c r="C716" i="13" s="1"/>
  <c r="G32" i="6"/>
  <c r="C576" i="13" s="1"/>
  <c r="C717" i="13" s="1"/>
  <c r="G33" i="6"/>
  <c r="C577" i="13" s="1"/>
  <c r="C718" i="13" s="1"/>
  <c r="G34" i="6"/>
  <c r="C578" i="13" s="1"/>
  <c r="C719" i="13" s="1"/>
  <c r="G35" i="6"/>
  <c r="C579" i="13" s="1"/>
  <c r="C720" i="13" s="1"/>
  <c r="G36" i="6"/>
  <c r="C580" i="13" s="1"/>
  <c r="C721" i="13" s="1"/>
  <c r="G37" i="6"/>
  <c r="C581" i="13" s="1"/>
  <c r="C722" i="13" s="1"/>
  <c r="G38" i="6"/>
  <c r="C582" i="13" s="1"/>
  <c r="C723" i="13" s="1"/>
  <c r="G39" i="6"/>
  <c r="C583" i="13" s="1"/>
  <c r="C724" i="13" s="1"/>
  <c r="G41" i="6"/>
  <c r="C585" i="13" s="1"/>
  <c r="C726" i="13" s="1"/>
  <c r="G43" i="6"/>
  <c r="C587" i="13" s="1"/>
  <c r="C728" i="13" s="1"/>
  <c r="G44" i="6"/>
  <c r="C588" i="13" s="1"/>
  <c r="C729" i="13" s="1"/>
  <c r="G45" i="6"/>
  <c r="C589" i="13" s="1"/>
  <c r="C730" i="13" s="1"/>
  <c r="G46" i="6"/>
  <c r="C590" i="13" s="1"/>
  <c r="C731" i="13" s="1"/>
  <c r="G47" i="6"/>
  <c r="C591" i="13" s="1"/>
  <c r="C732" i="13" s="1"/>
  <c r="G48" i="6"/>
  <c r="C592" i="13" s="1"/>
  <c r="C733" i="13" s="1"/>
  <c r="G49" i="6"/>
  <c r="C593" i="13" s="1"/>
  <c r="C734" i="13" s="1"/>
  <c r="G51" i="6"/>
  <c r="C595" i="13" s="1"/>
  <c r="C736" i="13" s="1"/>
  <c r="G53" i="6"/>
  <c r="C597" i="13" s="1"/>
  <c r="C738" i="13" s="1"/>
  <c r="G54" i="6"/>
  <c r="C598" i="13" s="1"/>
  <c r="C739" i="13" s="1"/>
  <c r="G55" i="6"/>
  <c r="C599" i="13" s="1"/>
  <c r="C740" i="13" s="1"/>
  <c r="G56" i="6"/>
  <c r="C600" i="13" s="1"/>
  <c r="C741" i="13" s="1"/>
  <c r="G57" i="6"/>
  <c r="C601" i="13" s="1"/>
  <c r="C742" i="13" s="1"/>
  <c r="G58" i="6"/>
  <c r="C602" i="13" s="1"/>
  <c r="C743" i="13" s="1"/>
  <c r="G59" i="6"/>
  <c r="C603" i="13" s="1"/>
  <c r="C744" i="13" s="1"/>
  <c r="G60" i="6"/>
  <c r="C604" i="13" s="1"/>
  <c r="C745" i="13" s="1"/>
  <c r="G61" i="6"/>
  <c r="C605" i="13" s="1"/>
  <c r="C746" i="13" s="1"/>
  <c r="G62" i="6"/>
  <c r="C606" i="13" s="1"/>
  <c r="C747" i="13" s="1"/>
  <c r="G63" i="6"/>
  <c r="C607" i="13" s="1"/>
  <c r="C748" i="13" s="1"/>
  <c r="G65" i="6"/>
  <c r="C609" i="13" s="1"/>
  <c r="C750" i="13" s="1"/>
  <c r="G66" i="6"/>
  <c r="C610" i="13" s="1"/>
  <c r="C751" i="13" s="1"/>
  <c r="G67" i="6"/>
  <c r="C611" i="13" s="1"/>
  <c r="C752" i="13" s="1"/>
  <c r="G68" i="6"/>
  <c r="C612" i="13" s="1"/>
  <c r="C753" i="13" s="1"/>
  <c r="G70" i="6"/>
  <c r="C614" i="13" s="1"/>
  <c r="C755" i="13" s="1"/>
  <c r="G72" i="6"/>
  <c r="C616" i="13" s="1"/>
  <c r="C757" i="13" s="1"/>
  <c r="G73" i="6"/>
  <c r="C617" i="13" s="1"/>
  <c r="C758" i="13" s="1"/>
  <c r="G75" i="6"/>
  <c r="C619" i="13" s="1"/>
  <c r="C760" i="13" s="1"/>
  <c r="G77" i="6"/>
  <c r="C621" i="13" s="1"/>
  <c r="C762" i="13" s="1"/>
  <c r="G79" i="6"/>
  <c r="C623" i="13" s="1"/>
  <c r="C764" i="13" s="1"/>
  <c r="G83" i="6"/>
  <c r="C627" i="13" s="1"/>
  <c r="C768" i="13" s="1"/>
  <c r="G84" i="6"/>
  <c r="C628" i="13" s="1"/>
  <c r="C769" i="13" s="1"/>
  <c r="G85" i="6"/>
  <c r="C629" i="13" s="1"/>
  <c r="C770" i="13" s="1"/>
  <c r="G88" i="6"/>
  <c r="C632" i="13" s="1"/>
  <c r="C773" i="13" s="1"/>
  <c r="G89" i="6"/>
  <c r="C633" i="13" s="1"/>
  <c r="C774" i="13" s="1"/>
  <c r="G91" i="6"/>
  <c r="C635" i="13" s="1"/>
  <c r="C776" i="13" s="1"/>
  <c r="G93" i="6"/>
  <c r="C637" i="13" s="1"/>
  <c r="C778" i="13" s="1"/>
  <c r="G95" i="6"/>
  <c r="C639" i="13" s="1"/>
  <c r="C780" i="13" s="1"/>
  <c r="G97" i="6"/>
  <c r="C641" i="13" s="1"/>
  <c r="C782" i="13" s="1"/>
  <c r="G98" i="6"/>
  <c r="C642" i="13" s="1"/>
  <c r="C783" i="13" s="1"/>
  <c r="G99" i="6"/>
  <c r="C643" i="13" s="1"/>
  <c r="C784" i="13" s="1"/>
  <c r="G102" i="6"/>
  <c r="C646" i="13" s="1"/>
  <c r="C787" i="13" s="1"/>
  <c r="G103" i="6"/>
  <c r="C647" i="13" s="1"/>
  <c r="C788" i="13" s="1"/>
  <c r="G104" i="6"/>
  <c r="C648" i="13" s="1"/>
  <c r="C789" i="13" s="1"/>
  <c r="G105" i="6"/>
  <c r="C649" i="13" s="1"/>
  <c r="C790" i="13" s="1"/>
  <c r="G106" i="6"/>
  <c r="C650" i="13" s="1"/>
  <c r="C791" i="13" s="1"/>
  <c r="G107" i="6"/>
  <c r="C651" i="13" s="1"/>
  <c r="C792" i="13" s="1"/>
  <c r="G108" i="6"/>
  <c r="C652" i="13" s="1"/>
  <c r="C793" i="13" s="1"/>
  <c r="G109" i="6"/>
  <c r="C653" i="13" s="1"/>
  <c r="C794" i="13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1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69" i="6"/>
  <c r="D70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B14" i="6"/>
  <c r="V15" i="15" s="1"/>
  <c r="B15" i="6"/>
  <c r="V16" i="15" s="1"/>
  <c r="B16" i="6"/>
  <c r="V17" i="15" s="1"/>
  <c r="B17" i="6"/>
  <c r="V18" i="15" s="1"/>
  <c r="B18" i="6"/>
  <c r="V19" i="15" s="1"/>
  <c r="B19" i="6"/>
  <c r="V20" i="15" s="1"/>
  <c r="B20" i="6"/>
  <c r="V21" i="15" s="1"/>
  <c r="B21" i="6"/>
  <c r="V22" i="15" s="1"/>
  <c r="B22" i="6"/>
  <c r="V23" i="15" s="1"/>
  <c r="B23" i="6"/>
  <c r="V24" i="15" s="1"/>
  <c r="B25" i="6"/>
  <c r="V26" i="15" s="1"/>
  <c r="B26" i="6"/>
  <c r="V27" i="15" s="1"/>
  <c r="B27" i="6"/>
  <c r="V28" i="15" s="1"/>
  <c r="B28" i="6"/>
  <c r="V29" i="15" s="1"/>
  <c r="B29" i="6"/>
  <c r="V30" i="15" s="1"/>
  <c r="B30" i="6"/>
  <c r="V31" i="15" s="1"/>
  <c r="B31" i="6"/>
  <c r="V32" i="15" s="1"/>
  <c r="B32" i="6"/>
  <c r="V33" i="15" s="1"/>
  <c r="B33" i="6"/>
  <c r="V34" i="15" s="1"/>
  <c r="B34" i="6"/>
  <c r="V35" i="15" s="1"/>
  <c r="B35" i="6"/>
  <c r="V36" i="15" s="1"/>
  <c r="B36" i="6"/>
  <c r="V37" i="15" s="1"/>
  <c r="B37" i="6"/>
  <c r="V38" i="15" s="1"/>
  <c r="B38" i="6"/>
  <c r="V39" i="15" s="1"/>
  <c r="B39" i="6"/>
  <c r="V40" i="15" s="1"/>
  <c r="B41" i="6"/>
  <c r="V42" i="15" s="1"/>
  <c r="B43" i="6"/>
  <c r="V44" i="15" s="1"/>
  <c r="B44" i="6"/>
  <c r="V45" i="15" s="1"/>
  <c r="B45" i="6"/>
  <c r="V46" i="15" s="1"/>
  <c r="B46" i="6"/>
  <c r="V47" i="15" s="1"/>
  <c r="B47" i="6"/>
  <c r="V48" i="15" s="1"/>
  <c r="B48" i="6"/>
  <c r="V49" i="15" s="1"/>
  <c r="B49" i="6"/>
  <c r="V50" i="15" s="1"/>
  <c r="B50" i="6"/>
  <c r="V51" i="15" s="1"/>
  <c r="B51" i="6"/>
  <c r="V52" i="15" s="1"/>
  <c r="B52" i="6"/>
  <c r="V53" i="15" s="1"/>
  <c r="B53" i="6"/>
  <c r="V54" i="15" s="1"/>
  <c r="B54" i="6"/>
  <c r="V55" i="15" s="1"/>
  <c r="B55" i="6"/>
  <c r="V56" i="15" s="1"/>
  <c r="B56" i="6"/>
  <c r="V57" i="15" s="1"/>
  <c r="B58" i="6"/>
  <c r="V59" i="15" s="1"/>
  <c r="B59" i="6"/>
  <c r="V60" i="15" s="1"/>
  <c r="B60" i="6"/>
  <c r="V61" i="15" s="1"/>
  <c r="B61" i="6"/>
  <c r="V62" i="15" s="1"/>
  <c r="B62" i="6"/>
  <c r="V63" i="15" s="1"/>
  <c r="B63" i="6"/>
  <c r="V64" i="15" s="1"/>
  <c r="B66" i="6"/>
  <c r="V67" i="15" s="1"/>
  <c r="B67" i="6"/>
  <c r="V68" i="15" s="1"/>
  <c r="B68" i="6"/>
  <c r="V69" i="15" s="1"/>
  <c r="B69" i="6"/>
  <c r="V70" i="15" s="1"/>
  <c r="B70" i="6"/>
  <c r="V71" i="15" s="1"/>
  <c r="B72" i="6"/>
  <c r="V73" i="15" s="1"/>
  <c r="B73" i="6"/>
  <c r="V74" i="15" s="1"/>
  <c r="B74" i="6"/>
  <c r="V75" i="15" s="1"/>
  <c r="B75" i="6"/>
  <c r="V76" i="15" s="1"/>
  <c r="B78" i="6"/>
  <c r="V79" i="15" s="1"/>
  <c r="B79" i="6"/>
  <c r="V80" i="15" s="1"/>
  <c r="B81" i="6"/>
  <c r="V82" i="15" s="1"/>
  <c r="B83" i="6"/>
  <c r="V84" i="15" s="1"/>
  <c r="B84" i="6"/>
  <c r="V85" i="15" s="1"/>
  <c r="B85" i="6"/>
  <c r="V86" i="15" s="1"/>
  <c r="B87" i="6"/>
  <c r="V88" i="15" s="1"/>
  <c r="B88" i="6"/>
  <c r="V89" i="15" s="1"/>
  <c r="B89" i="6"/>
  <c r="V90" i="15" s="1"/>
  <c r="B90" i="6"/>
  <c r="V91" i="15" s="1"/>
  <c r="B91" i="6"/>
  <c r="V92" i="15" s="1"/>
  <c r="B92" i="6"/>
  <c r="V93" i="15" s="1"/>
  <c r="B93" i="6"/>
  <c r="V94" i="15" s="1"/>
  <c r="B94" i="6"/>
  <c r="V95" i="15" s="1"/>
  <c r="B96" i="6"/>
  <c r="V97" i="15" s="1"/>
  <c r="B97" i="6"/>
  <c r="V98" i="15" s="1"/>
  <c r="B100" i="6"/>
  <c r="V101" i="15" s="1"/>
  <c r="B101" i="6"/>
  <c r="V102" i="15" s="1"/>
  <c r="B103" i="6"/>
  <c r="V104" i="15" s="1"/>
  <c r="B104" i="6"/>
  <c r="V105" i="15" s="1"/>
  <c r="B105" i="6"/>
  <c r="V106" i="15" s="1"/>
  <c r="B106" i="6"/>
  <c r="V107" i="15" s="1"/>
  <c r="B107" i="6"/>
  <c r="V108" i="15" s="1"/>
  <c r="B108" i="6"/>
  <c r="V109" i="15" s="1"/>
  <c r="B109" i="6"/>
  <c r="V110" i="15" s="1"/>
  <c r="AC4" i="6"/>
  <c r="C548" i="13"/>
  <c r="C689" i="13" s="1"/>
  <c r="Z4" i="6"/>
  <c r="V5" i="15"/>
  <c r="B5" i="5"/>
  <c r="N6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42" i="5"/>
  <c r="N43" i="15" s="1"/>
  <c r="B43" i="5"/>
  <c r="N44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1" i="5"/>
  <c r="N62" i="15" s="1"/>
  <c r="B62" i="5"/>
  <c r="N63" i="15" s="1"/>
  <c r="B63" i="5"/>
  <c r="N64" i="15" s="1"/>
  <c r="B64" i="5"/>
  <c r="N65" i="15" s="1"/>
  <c r="B65" i="5"/>
  <c r="N66" i="15" s="1"/>
  <c r="B66" i="5"/>
  <c r="N67" i="15" s="1"/>
  <c r="B67" i="5"/>
  <c r="N68" i="15" s="1"/>
  <c r="B68" i="5"/>
  <c r="N69" i="15" s="1"/>
  <c r="B69" i="5"/>
  <c r="N70" i="15" s="1"/>
  <c r="B71" i="5"/>
  <c r="N72" i="15" s="1"/>
  <c r="B72" i="5"/>
  <c r="N73" i="15" s="1"/>
  <c r="B73" i="5"/>
  <c r="N74" i="15" s="1"/>
  <c r="B74" i="5"/>
  <c r="N75" i="15" s="1"/>
  <c r="B75" i="5"/>
  <c r="N76" i="15" s="1"/>
  <c r="B78" i="5"/>
  <c r="N79" i="15" s="1"/>
  <c r="B79" i="5"/>
  <c r="N80" i="15" s="1"/>
  <c r="B81" i="5"/>
  <c r="N82" i="15" s="1"/>
  <c r="B83" i="5"/>
  <c r="N84" i="15" s="1"/>
  <c r="B85" i="5"/>
  <c r="N86" i="15" s="1"/>
  <c r="B86" i="5"/>
  <c r="N87" i="15" s="1"/>
  <c r="B89" i="5"/>
  <c r="N90" i="15" s="1"/>
  <c r="B90" i="5"/>
  <c r="N91" i="15" s="1"/>
  <c r="B91" i="5"/>
  <c r="N92" i="15" s="1"/>
  <c r="B93" i="5"/>
  <c r="N94" i="15" s="1"/>
  <c r="B94" i="5"/>
  <c r="N95" i="15" s="1"/>
  <c r="B95" i="5"/>
  <c r="N96" i="15" s="1"/>
  <c r="B96" i="5"/>
  <c r="N97" i="15" s="1"/>
  <c r="B98" i="5"/>
  <c r="N99" i="15" s="1"/>
  <c r="B99" i="5"/>
  <c r="N100" i="15" s="1"/>
  <c r="B101" i="5"/>
  <c r="N102" i="15" s="1"/>
  <c r="B102" i="5"/>
  <c r="N103" i="15" s="1"/>
  <c r="B103" i="5"/>
  <c r="N104" i="15" s="1"/>
  <c r="B104" i="5"/>
  <c r="N105" i="15" s="1"/>
  <c r="B105" i="5"/>
  <c r="N106" i="15" s="1"/>
  <c r="B106" i="5"/>
  <c r="N107" i="15" s="1"/>
  <c r="B107" i="5"/>
  <c r="N108" i="15" s="1"/>
  <c r="B108" i="5"/>
  <c r="N109" i="15" s="1"/>
  <c r="B4" i="5"/>
  <c r="N5" i="15" s="1"/>
  <c r="G5" i="5"/>
  <c r="C272" i="13" s="1"/>
  <c r="C406" i="13" s="1"/>
  <c r="G12" i="5"/>
  <c r="C279" i="13" s="1"/>
  <c r="C413" i="13" s="1"/>
  <c r="G13" i="5"/>
  <c r="C280" i="13" s="1"/>
  <c r="C414" i="13" s="1"/>
  <c r="G14" i="5"/>
  <c r="C281" i="13" s="1"/>
  <c r="C415" i="13" s="1"/>
  <c r="G15" i="5"/>
  <c r="C282" i="13" s="1"/>
  <c r="C416" i="13" s="1"/>
  <c r="G16" i="5"/>
  <c r="C283" i="13" s="1"/>
  <c r="C417" i="13" s="1"/>
  <c r="G17" i="5"/>
  <c r="C284" i="13" s="1"/>
  <c r="C418" i="13" s="1"/>
  <c r="G18" i="5"/>
  <c r="C285" i="13" s="1"/>
  <c r="C419" i="13" s="1"/>
  <c r="G19" i="5"/>
  <c r="C286" i="13" s="1"/>
  <c r="C420" i="13" s="1"/>
  <c r="G20" i="5"/>
  <c r="C287" i="13" s="1"/>
  <c r="C421" i="13" s="1"/>
  <c r="G21" i="5"/>
  <c r="C288" i="13" s="1"/>
  <c r="C422" i="13" s="1"/>
  <c r="G22" i="5"/>
  <c r="C289" i="13" s="1"/>
  <c r="C423" i="13" s="1"/>
  <c r="G23" i="5"/>
  <c r="C290" i="13" s="1"/>
  <c r="C424" i="13" s="1"/>
  <c r="G24" i="5"/>
  <c r="C291" i="13" s="1"/>
  <c r="C425" i="13" s="1"/>
  <c r="G25" i="5"/>
  <c r="C292" i="13" s="1"/>
  <c r="C426" i="13" s="1"/>
  <c r="G26" i="5"/>
  <c r="C293" i="13" s="1"/>
  <c r="C427" i="13" s="1"/>
  <c r="G27" i="5"/>
  <c r="C294" i="13" s="1"/>
  <c r="C428" i="13" s="1"/>
  <c r="G28" i="5"/>
  <c r="C295" i="13" s="1"/>
  <c r="C429" i="13" s="1"/>
  <c r="G29" i="5"/>
  <c r="C296" i="13" s="1"/>
  <c r="C430" i="13" s="1"/>
  <c r="G30" i="5"/>
  <c r="C297" i="13" s="1"/>
  <c r="C431" i="13" s="1"/>
  <c r="G31" i="5"/>
  <c r="C298" i="13" s="1"/>
  <c r="C432" i="13" s="1"/>
  <c r="G32" i="5"/>
  <c r="C299" i="13" s="1"/>
  <c r="C433" i="13" s="1"/>
  <c r="G33" i="5"/>
  <c r="C300" i="13" s="1"/>
  <c r="C434" i="13" s="1"/>
  <c r="G34" i="5"/>
  <c r="C301" i="13" s="1"/>
  <c r="C435" i="13" s="1"/>
  <c r="G36" i="5"/>
  <c r="C303" i="13" s="1"/>
  <c r="C437" i="13" s="1"/>
  <c r="G37" i="5"/>
  <c r="C304" i="13" s="1"/>
  <c r="C438" i="13" s="1"/>
  <c r="G38" i="5"/>
  <c r="C305" i="13" s="1"/>
  <c r="C439" i="13" s="1"/>
  <c r="G43" i="5"/>
  <c r="C310" i="13" s="1"/>
  <c r="C444" i="13" s="1"/>
  <c r="G44" i="5"/>
  <c r="C311" i="13" s="1"/>
  <c r="C445" i="13" s="1"/>
  <c r="G45" i="5"/>
  <c r="C312" i="13" s="1"/>
  <c r="C446" i="13" s="1"/>
  <c r="G46" i="5"/>
  <c r="C313" i="13" s="1"/>
  <c r="C447" i="13" s="1"/>
  <c r="G47" i="5"/>
  <c r="C314" i="13" s="1"/>
  <c r="C448" i="13" s="1"/>
  <c r="G48" i="5"/>
  <c r="C315" i="13" s="1"/>
  <c r="C449" i="13" s="1"/>
  <c r="G49" i="5"/>
  <c r="C316" i="13" s="1"/>
  <c r="C450" i="13" s="1"/>
  <c r="G50" i="5"/>
  <c r="C317" i="13" s="1"/>
  <c r="C451" i="13" s="1"/>
  <c r="G51" i="5"/>
  <c r="C318" i="13" s="1"/>
  <c r="C452" i="13" s="1"/>
  <c r="G52" i="5"/>
  <c r="C319" i="13" s="1"/>
  <c r="C453" i="13" s="1"/>
  <c r="G54" i="5"/>
  <c r="C321" i="13" s="1"/>
  <c r="C455" i="13" s="1"/>
  <c r="G55" i="5"/>
  <c r="C322" i="13" s="1"/>
  <c r="C456" i="13" s="1"/>
  <c r="G56" i="5"/>
  <c r="C323" i="13" s="1"/>
  <c r="C457" i="13" s="1"/>
  <c r="G57" i="5"/>
  <c r="C324" i="13" s="1"/>
  <c r="C458" i="13" s="1"/>
  <c r="G58" i="5"/>
  <c r="C325" i="13" s="1"/>
  <c r="C459" i="13" s="1"/>
  <c r="G59" i="5"/>
  <c r="C326" i="13" s="1"/>
  <c r="C460" i="13" s="1"/>
  <c r="G62" i="5"/>
  <c r="C329" i="13" s="1"/>
  <c r="C463" i="13" s="1"/>
  <c r="G63" i="5"/>
  <c r="C330" i="13" s="1"/>
  <c r="C464" i="13" s="1"/>
  <c r="G64" i="5"/>
  <c r="C331" i="13" s="1"/>
  <c r="C465" i="13" s="1"/>
  <c r="G65" i="5"/>
  <c r="C332" i="13" s="1"/>
  <c r="C466" i="13" s="1"/>
  <c r="G66" i="5"/>
  <c r="C333" i="13" s="1"/>
  <c r="C467" i="13" s="1"/>
  <c r="G67" i="5"/>
  <c r="C334" i="13" s="1"/>
  <c r="C468" i="13" s="1"/>
  <c r="G68" i="5"/>
  <c r="C335" i="13" s="1"/>
  <c r="C469" i="13" s="1"/>
  <c r="G71" i="5"/>
  <c r="C338" i="13" s="1"/>
  <c r="C472" i="13" s="1"/>
  <c r="G73" i="5"/>
  <c r="C340" i="13" s="1"/>
  <c r="C474" i="13" s="1"/>
  <c r="G75" i="5"/>
  <c r="C342" i="13" s="1"/>
  <c r="C476" i="13" s="1"/>
  <c r="G76" i="5"/>
  <c r="C343" i="13" s="1"/>
  <c r="C477" i="13" s="1"/>
  <c r="G79" i="5"/>
  <c r="C346" i="13" s="1"/>
  <c r="C480" i="13" s="1"/>
  <c r="G80" i="5"/>
  <c r="C347" i="13" s="1"/>
  <c r="C481" i="13" s="1"/>
  <c r="G81" i="5"/>
  <c r="C348" i="13" s="1"/>
  <c r="C482" i="13" s="1"/>
  <c r="G83" i="5"/>
  <c r="C350" i="13" s="1"/>
  <c r="C484" i="13" s="1"/>
  <c r="G84" i="5"/>
  <c r="C351" i="13" s="1"/>
  <c r="C485" i="13" s="1"/>
  <c r="G85" i="5"/>
  <c r="C352" i="13" s="1"/>
  <c r="C486" i="13" s="1"/>
  <c r="G86" i="5"/>
  <c r="C353" i="13" s="1"/>
  <c r="C487" i="13" s="1"/>
  <c r="G88" i="5"/>
  <c r="C355" i="13" s="1"/>
  <c r="C489" i="13" s="1"/>
  <c r="G89" i="5"/>
  <c r="C356" i="13" s="1"/>
  <c r="C490" i="13" s="1"/>
  <c r="G92" i="5"/>
  <c r="C359" i="13" s="1"/>
  <c r="C493" i="13" s="1"/>
  <c r="G93" i="5"/>
  <c r="C360" i="13" s="1"/>
  <c r="C494" i="13" s="1"/>
  <c r="G94" i="5"/>
  <c r="C361" i="13" s="1"/>
  <c r="C495" i="13" s="1"/>
  <c r="G95" i="5"/>
  <c r="C362" i="13" s="1"/>
  <c r="C496" i="13" s="1"/>
  <c r="G96" i="5"/>
  <c r="C363" i="13" s="1"/>
  <c r="C497" i="13" s="1"/>
  <c r="G97" i="5"/>
  <c r="C364" i="13" s="1"/>
  <c r="C498" i="13" s="1"/>
  <c r="G99" i="5"/>
  <c r="C366" i="13" s="1"/>
  <c r="C500" i="13" s="1"/>
  <c r="G100" i="5"/>
  <c r="C367" i="13" s="1"/>
  <c r="C501" i="13" s="1"/>
  <c r="G101" i="5"/>
  <c r="C368" i="13" s="1"/>
  <c r="C502" i="13" s="1"/>
  <c r="G102" i="5"/>
  <c r="C369" i="13" s="1"/>
  <c r="C503" i="13" s="1"/>
  <c r="G103" i="5"/>
  <c r="C370" i="13" s="1"/>
  <c r="C504" i="13" s="1"/>
  <c r="G104" i="5"/>
  <c r="C371" i="13" s="1"/>
  <c r="C505" i="13" s="1"/>
  <c r="G105" i="5"/>
  <c r="C372" i="13" s="1"/>
  <c r="C506" i="13" s="1"/>
  <c r="G106" i="5"/>
  <c r="C373" i="13" s="1"/>
  <c r="C507" i="13" s="1"/>
  <c r="G107" i="5"/>
  <c r="C374" i="13" s="1"/>
  <c r="C508" i="13" s="1"/>
  <c r="G108" i="5"/>
  <c r="C375" i="13" s="1"/>
  <c r="C509" i="13" s="1"/>
  <c r="G4" i="5"/>
  <c r="C271" i="13" s="1"/>
  <c r="C405" i="13" s="1"/>
  <c r="I5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1" i="5"/>
  <c r="I62" i="5"/>
  <c r="I63" i="5"/>
  <c r="I64" i="5"/>
  <c r="I65" i="5"/>
  <c r="I66" i="5"/>
  <c r="I67" i="5"/>
  <c r="I68" i="5"/>
  <c r="I69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D5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4" i="5"/>
  <c r="I4" i="5"/>
  <c r="L5" i="5"/>
  <c r="K272" i="13" s="1"/>
  <c r="K406" i="13" s="1"/>
  <c r="M5" i="5"/>
  <c r="L272" i="13" s="1"/>
  <c r="L406" i="13" s="1"/>
  <c r="L12" i="5"/>
  <c r="K279" i="13" s="1"/>
  <c r="K413" i="13" s="1"/>
  <c r="M12" i="5"/>
  <c r="L279" i="13" s="1"/>
  <c r="L413" i="13" s="1"/>
  <c r="L13" i="5"/>
  <c r="K280" i="13" s="1"/>
  <c r="K414" i="13" s="1"/>
  <c r="M13" i="5"/>
  <c r="L280" i="13" s="1"/>
  <c r="L414" i="13" s="1"/>
  <c r="L14" i="5"/>
  <c r="K281" i="13" s="1"/>
  <c r="K415" i="13" s="1"/>
  <c r="M14" i="5"/>
  <c r="L281" i="13" s="1"/>
  <c r="L415" i="13" s="1"/>
  <c r="L15" i="5"/>
  <c r="K282" i="13" s="1"/>
  <c r="K416" i="13" s="1"/>
  <c r="M15" i="5"/>
  <c r="L282" i="13" s="1"/>
  <c r="L416" i="13" s="1"/>
  <c r="L16" i="5"/>
  <c r="K283" i="13" s="1"/>
  <c r="K417" i="13" s="1"/>
  <c r="M16" i="5"/>
  <c r="L283" i="13" s="1"/>
  <c r="L417" i="13" s="1"/>
  <c r="L17" i="5"/>
  <c r="K284" i="13" s="1"/>
  <c r="K418" i="13" s="1"/>
  <c r="M17" i="5"/>
  <c r="L284" i="13" s="1"/>
  <c r="L418" i="13" s="1"/>
  <c r="L18" i="5"/>
  <c r="K285" i="13" s="1"/>
  <c r="K419" i="13" s="1"/>
  <c r="M18" i="5"/>
  <c r="L285" i="13" s="1"/>
  <c r="L419" i="13" s="1"/>
  <c r="L19" i="5"/>
  <c r="K286" i="13" s="1"/>
  <c r="K420" i="13" s="1"/>
  <c r="M19" i="5"/>
  <c r="L286" i="13" s="1"/>
  <c r="L420" i="13" s="1"/>
  <c r="L20" i="5"/>
  <c r="K287" i="13" s="1"/>
  <c r="K421" i="13" s="1"/>
  <c r="M20" i="5"/>
  <c r="L287" i="13" s="1"/>
  <c r="L421" i="13" s="1"/>
  <c r="L21" i="5"/>
  <c r="K288" i="13" s="1"/>
  <c r="K422" i="13" s="1"/>
  <c r="M21" i="5"/>
  <c r="L288" i="13" s="1"/>
  <c r="L422" i="13" s="1"/>
  <c r="L22" i="5"/>
  <c r="K289" i="13" s="1"/>
  <c r="K423" i="13" s="1"/>
  <c r="M22" i="5"/>
  <c r="L289" i="13" s="1"/>
  <c r="L423" i="13" s="1"/>
  <c r="L23" i="5"/>
  <c r="K290" i="13" s="1"/>
  <c r="K424" i="13" s="1"/>
  <c r="M23" i="5"/>
  <c r="L290" i="13" s="1"/>
  <c r="L424" i="13" s="1"/>
  <c r="L24" i="5"/>
  <c r="K291" i="13" s="1"/>
  <c r="K425" i="13" s="1"/>
  <c r="M24" i="5"/>
  <c r="L291" i="13" s="1"/>
  <c r="L425" i="13" s="1"/>
  <c r="L25" i="5"/>
  <c r="K292" i="13" s="1"/>
  <c r="K426" i="13" s="1"/>
  <c r="M25" i="5"/>
  <c r="L292" i="13" s="1"/>
  <c r="L426" i="13" s="1"/>
  <c r="L26" i="5"/>
  <c r="K293" i="13" s="1"/>
  <c r="K427" i="13" s="1"/>
  <c r="M26" i="5"/>
  <c r="L293" i="13" s="1"/>
  <c r="L427" i="13" s="1"/>
  <c r="L27" i="5"/>
  <c r="K294" i="13" s="1"/>
  <c r="K428" i="13" s="1"/>
  <c r="M27" i="5"/>
  <c r="L294" i="13" s="1"/>
  <c r="L428" i="13" s="1"/>
  <c r="L28" i="5"/>
  <c r="K295" i="13" s="1"/>
  <c r="K429" i="13" s="1"/>
  <c r="M28" i="5"/>
  <c r="L295" i="13" s="1"/>
  <c r="L429" i="13" s="1"/>
  <c r="L29" i="5"/>
  <c r="K296" i="13" s="1"/>
  <c r="K430" i="13" s="1"/>
  <c r="M29" i="5"/>
  <c r="L296" i="13" s="1"/>
  <c r="L430" i="13" s="1"/>
  <c r="L30" i="5"/>
  <c r="K297" i="13" s="1"/>
  <c r="K431" i="13" s="1"/>
  <c r="M30" i="5"/>
  <c r="L297" i="13" s="1"/>
  <c r="L431" i="13" s="1"/>
  <c r="L31" i="5"/>
  <c r="K298" i="13" s="1"/>
  <c r="K432" i="13" s="1"/>
  <c r="M31" i="5"/>
  <c r="L298" i="13" s="1"/>
  <c r="L432" i="13" s="1"/>
  <c r="L32" i="5"/>
  <c r="K299" i="13" s="1"/>
  <c r="K433" i="13" s="1"/>
  <c r="M32" i="5"/>
  <c r="L299" i="13" s="1"/>
  <c r="L433" i="13" s="1"/>
  <c r="L33" i="5"/>
  <c r="K300" i="13" s="1"/>
  <c r="K434" i="13" s="1"/>
  <c r="M33" i="5"/>
  <c r="L300" i="13" s="1"/>
  <c r="L434" i="13" s="1"/>
  <c r="L34" i="5"/>
  <c r="K301" i="13" s="1"/>
  <c r="K435" i="13" s="1"/>
  <c r="M34" i="5"/>
  <c r="L301" i="13" s="1"/>
  <c r="L435" i="13" s="1"/>
  <c r="L35" i="5"/>
  <c r="K302" i="13" s="1"/>
  <c r="K436" i="13" s="1"/>
  <c r="M35" i="5"/>
  <c r="L302" i="13" s="1"/>
  <c r="L436" i="13" s="1"/>
  <c r="L36" i="5"/>
  <c r="K303" i="13" s="1"/>
  <c r="K437" i="13" s="1"/>
  <c r="M36" i="5"/>
  <c r="L303" i="13" s="1"/>
  <c r="L437" i="13" s="1"/>
  <c r="L37" i="5"/>
  <c r="K304" i="13" s="1"/>
  <c r="K438" i="13" s="1"/>
  <c r="M37" i="5"/>
  <c r="L304" i="13" s="1"/>
  <c r="L438" i="13" s="1"/>
  <c r="L38" i="5"/>
  <c r="K305" i="13" s="1"/>
  <c r="K439" i="13" s="1"/>
  <c r="M38" i="5"/>
  <c r="L305" i="13" s="1"/>
  <c r="L439" i="13" s="1"/>
  <c r="L42" i="5"/>
  <c r="K309" i="13" s="1"/>
  <c r="K443" i="13" s="1"/>
  <c r="M42" i="5"/>
  <c r="L309" i="13" s="1"/>
  <c r="L443" i="13" s="1"/>
  <c r="L43" i="5"/>
  <c r="K310" i="13" s="1"/>
  <c r="K444" i="13" s="1"/>
  <c r="M43" i="5"/>
  <c r="L310" i="13" s="1"/>
  <c r="L444" i="13" s="1"/>
  <c r="L44" i="5"/>
  <c r="K311" i="13" s="1"/>
  <c r="K445" i="13" s="1"/>
  <c r="M44" i="5"/>
  <c r="L311" i="13" s="1"/>
  <c r="L445" i="13" s="1"/>
  <c r="L45" i="5"/>
  <c r="K312" i="13" s="1"/>
  <c r="K446" i="13" s="1"/>
  <c r="M45" i="5"/>
  <c r="L312" i="13" s="1"/>
  <c r="L446" i="13" s="1"/>
  <c r="L46" i="5"/>
  <c r="K313" i="13" s="1"/>
  <c r="K447" i="13" s="1"/>
  <c r="M46" i="5"/>
  <c r="L313" i="13" s="1"/>
  <c r="L447" i="13" s="1"/>
  <c r="L47" i="5"/>
  <c r="K314" i="13" s="1"/>
  <c r="K448" i="13" s="1"/>
  <c r="M47" i="5"/>
  <c r="L314" i="13" s="1"/>
  <c r="L448" i="13" s="1"/>
  <c r="L48" i="5"/>
  <c r="K315" i="13" s="1"/>
  <c r="K449" i="13" s="1"/>
  <c r="M48" i="5"/>
  <c r="L315" i="13" s="1"/>
  <c r="L449" i="13" s="1"/>
  <c r="L49" i="5"/>
  <c r="K316" i="13" s="1"/>
  <c r="K450" i="13" s="1"/>
  <c r="M49" i="5"/>
  <c r="L316" i="13" s="1"/>
  <c r="L450" i="13" s="1"/>
  <c r="L50" i="5"/>
  <c r="K317" i="13" s="1"/>
  <c r="K451" i="13" s="1"/>
  <c r="M50" i="5"/>
  <c r="L317" i="13" s="1"/>
  <c r="L451" i="13" s="1"/>
  <c r="L51" i="5"/>
  <c r="K318" i="13" s="1"/>
  <c r="K452" i="13" s="1"/>
  <c r="M51" i="5"/>
  <c r="L318" i="13" s="1"/>
  <c r="L452" i="13" s="1"/>
  <c r="L52" i="5"/>
  <c r="K319" i="13" s="1"/>
  <c r="K453" i="13" s="1"/>
  <c r="M52" i="5"/>
  <c r="L319" i="13" s="1"/>
  <c r="L453" i="13" s="1"/>
  <c r="L53" i="5"/>
  <c r="K320" i="13" s="1"/>
  <c r="K454" i="13" s="1"/>
  <c r="M53" i="5"/>
  <c r="L320" i="13" s="1"/>
  <c r="L454" i="13" s="1"/>
  <c r="L54" i="5"/>
  <c r="K321" i="13" s="1"/>
  <c r="K455" i="13" s="1"/>
  <c r="M54" i="5"/>
  <c r="L321" i="13" s="1"/>
  <c r="L455" i="13" s="1"/>
  <c r="L55" i="5"/>
  <c r="K322" i="13" s="1"/>
  <c r="K456" i="13" s="1"/>
  <c r="M55" i="5"/>
  <c r="L322" i="13" s="1"/>
  <c r="L456" i="13" s="1"/>
  <c r="L56" i="5"/>
  <c r="K323" i="13" s="1"/>
  <c r="K457" i="13" s="1"/>
  <c r="M56" i="5"/>
  <c r="L323" i="13" s="1"/>
  <c r="L457" i="13" s="1"/>
  <c r="L57" i="5"/>
  <c r="K324" i="13" s="1"/>
  <c r="K458" i="13" s="1"/>
  <c r="M57" i="5"/>
  <c r="L324" i="13" s="1"/>
  <c r="L458" i="13" s="1"/>
  <c r="L58" i="5"/>
  <c r="K325" i="13" s="1"/>
  <c r="K459" i="13" s="1"/>
  <c r="M58" i="5"/>
  <c r="L325" i="13" s="1"/>
  <c r="L459" i="13" s="1"/>
  <c r="L59" i="5"/>
  <c r="K326" i="13" s="1"/>
  <c r="K460" i="13" s="1"/>
  <c r="M59" i="5"/>
  <c r="L326" i="13" s="1"/>
  <c r="L460" i="13" s="1"/>
  <c r="L61" i="5"/>
  <c r="K328" i="13" s="1"/>
  <c r="K462" i="13" s="1"/>
  <c r="M61" i="5"/>
  <c r="L328" i="13" s="1"/>
  <c r="L462" i="13" s="1"/>
  <c r="L62" i="5"/>
  <c r="K329" i="13" s="1"/>
  <c r="K463" i="13" s="1"/>
  <c r="M62" i="5"/>
  <c r="L329" i="13" s="1"/>
  <c r="L463" i="13" s="1"/>
  <c r="L63" i="5"/>
  <c r="K330" i="13" s="1"/>
  <c r="K464" i="13" s="1"/>
  <c r="M63" i="5"/>
  <c r="L330" i="13" s="1"/>
  <c r="L464" i="13" s="1"/>
  <c r="L64" i="5"/>
  <c r="K331" i="13" s="1"/>
  <c r="K465" i="13" s="1"/>
  <c r="M64" i="5"/>
  <c r="L331" i="13" s="1"/>
  <c r="L465" i="13" s="1"/>
  <c r="L65" i="5"/>
  <c r="K332" i="13" s="1"/>
  <c r="K466" i="13" s="1"/>
  <c r="M65" i="5"/>
  <c r="L332" i="13" s="1"/>
  <c r="L466" i="13" s="1"/>
  <c r="L66" i="5"/>
  <c r="K333" i="13" s="1"/>
  <c r="K467" i="13" s="1"/>
  <c r="M66" i="5"/>
  <c r="L333" i="13" s="1"/>
  <c r="L467" i="13" s="1"/>
  <c r="L67" i="5"/>
  <c r="K334" i="13" s="1"/>
  <c r="K468" i="13" s="1"/>
  <c r="M67" i="5"/>
  <c r="L334" i="13" s="1"/>
  <c r="L468" i="13" s="1"/>
  <c r="L68" i="5"/>
  <c r="K335" i="13" s="1"/>
  <c r="K469" i="13" s="1"/>
  <c r="M68" i="5"/>
  <c r="L335" i="13" s="1"/>
  <c r="L469" i="13" s="1"/>
  <c r="L69" i="5"/>
  <c r="K336" i="13" s="1"/>
  <c r="K470" i="13" s="1"/>
  <c r="M69" i="5"/>
  <c r="L336" i="13" s="1"/>
  <c r="L470" i="13" s="1"/>
  <c r="L71" i="5"/>
  <c r="K338" i="13" s="1"/>
  <c r="K472" i="13" s="1"/>
  <c r="M71" i="5"/>
  <c r="L338" i="13" s="1"/>
  <c r="L472" i="13" s="1"/>
  <c r="L72" i="5"/>
  <c r="K339" i="13" s="1"/>
  <c r="K473" i="13" s="1"/>
  <c r="M72" i="5"/>
  <c r="L339" i="13" s="1"/>
  <c r="L473" i="13" s="1"/>
  <c r="L73" i="5"/>
  <c r="K340" i="13" s="1"/>
  <c r="K474" i="13" s="1"/>
  <c r="M73" i="5"/>
  <c r="L340" i="13" s="1"/>
  <c r="L474" i="13" s="1"/>
  <c r="L74" i="5"/>
  <c r="K341" i="13" s="1"/>
  <c r="K475" i="13" s="1"/>
  <c r="M74" i="5"/>
  <c r="L341" i="13" s="1"/>
  <c r="L475" i="13" s="1"/>
  <c r="L75" i="5"/>
  <c r="K342" i="13" s="1"/>
  <c r="K476" i="13" s="1"/>
  <c r="M75" i="5"/>
  <c r="L342" i="13" s="1"/>
  <c r="L476" i="13" s="1"/>
  <c r="L76" i="5"/>
  <c r="K343" i="13" s="1"/>
  <c r="K477" i="13" s="1"/>
  <c r="M76" i="5"/>
  <c r="L343" i="13" s="1"/>
  <c r="L477" i="13" s="1"/>
  <c r="L77" i="5"/>
  <c r="K344" i="13" s="1"/>
  <c r="K478" i="13" s="1"/>
  <c r="M77" i="5"/>
  <c r="L344" i="13" s="1"/>
  <c r="L478" i="13" s="1"/>
  <c r="L78" i="5"/>
  <c r="K345" i="13" s="1"/>
  <c r="K479" i="13" s="1"/>
  <c r="M78" i="5"/>
  <c r="L345" i="13" s="1"/>
  <c r="L479" i="13" s="1"/>
  <c r="L79" i="5"/>
  <c r="K346" i="13" s="1"/>
  <c r="K480" i="13" s="1"/>
  <c r="M79" i="5"/>
  <c r="L346" i="13" s="1"/>
  <c r="L480" i="13" s="1"/>
  <c r="L80" i="5"/>
  <c r="K347" i="13" s="1"/>
  <c r="K481" i="13" s="1"/>
  <c r="M80" i="5"/>
  <c r="L347" i="13" s="1"/>
  <c r="L481" i="13" s="1"/>
  <c r="L81" i="5"/>
  <c r="K348" i="13" s="1"/>
  <c r="K482" i="13" s="1"/>
  <c r="M81" i="5"/>
  <c r="L348" i="13" s="1"/>
  <c r="L482" i="13" s="1"/>
  <c r="L82" i="5"/>
  <c r="K349" i="13" s="1"/>
  <c r="K483" i="13" s="1"/>
  <c r="M82" i="5"/>
  <c r="L349" i="13" s="1"/>
  <c r="L483" i="13" s="1"/>
  <c r="L83" i="5"/>
  <c r="K350" i="13" s="1"/>
  <c r="K484" i="13" s="1"/>
  <c r="M83" i="5"/>
  <c r="L350" i="13" s="1"/>
  <c r="L484" i="13" s="1"/>
  <c r="L84" i="5"/>
  <c r="K351" i="13" s="1"/>
  <c r="K485" i="13" s="1"/>
  <c r="M84" i="5"/>
  <c r="L351" i="13" s="1"/>
  <c r="L485" i="13" s="1"/>
  <c r="L85" i="5"/>
  <c r="K352" i="13" s="1"/>
  <c r="K486" i="13" s="1"/>
  <c r="M85" i="5"/>
  <c r="L352" i="13" s="1"/>
  <c r="L486" i="13" s="1"/>
  <c r="L86" i="5"/>
  <c r="K353" i="13" s="1"/>
  <c r="K487" i="13" s="1"/>
  <c r="M86" i="5"/>
  <c r="L353" i="13" s="1"/>
  <c r="L487" i="13" s="1"/>
  <c r="L87" i="5"/>
  <c r="K354" i="13" s="1"/>
  <c r="K488" i="13" s="1"/>
  <c r="M87" i="5"/>
  <c r="L354" i="13" s="1"/>
  <c r="L488" i="13" s="1"/>
  <c r="L88" i="5"/>
  <c r="K355" i="13" s="1"/>
  <c r="K489" i="13" s="1"/>
  <c r="M88" i="5"/>
  <c r="L355" i="13" s="1"/>
  <c r="L489" i="13" s="1"/>
  <c r="L89" i="5"/>
  <c r="K356" i="13" s="1"/>
  <c r="K490" i="13" s="1"/>
  <c r="M89" i="5"/>
  <c r="L356" i="13" s="1"/>
  <c r="L490" i="13" s="1"/>
  <c r="L90" i="5"/>
  <c r="K357" i="13" s="1"/>
  <c r="K491" i="13" s="1"/>
  <c r="M90" i="5"/>
  <c r="L357" i="13" s="1"/>
  <c r="L491" i="13" s="1"/>
  <c r="L91" i="5"/>
  <c r="K358" i="13" s="1"/>
  <c r="K492" i="13" s="1"/>
  <c r="M91" i="5"/>
  <c r="L358" i="13" s="1"/>
  <c r="L492" i="13" s="1"/>
  <c r="L92" i="5"/>
  <c r="K359" i="13" s="1"/>
  <c r="K493" i="13" s="1"/>
  <c r="M92" i="5"/>
  <c r="L359" i="13" s="1"/>
  <c r="L493" i="13" s="1"/>
  <c r="L93" i="5"/>
  <c r="K360" i="13" s="1"/>
  <c r="K494" i="13" s="1"/>
  <c r="M93" i="5"/>
  <c r="L360" i="13" s="1"/>
  <c r="L494" i="13" s="1"/>
  <c r="L94" i="5"/>
  <c r="K361" i="13" s="1"/>
  <c r="K495" i="13" s="1"/>
  <c r="M94" i="5"/>
  <c r="L361" i="13" s="1"/>
  <c r="L495" i="13" s="1"/>
  <c r="L95" i="5"/>
  <c r="K362" i="13" s="1"/>
  <c r="K496" i="13" s="1"/>
  <c r="M95" i="5"/>
  <c r="L362" i="13" s="1"/>
  <c r="L496" i="13" s="1"/>
  <c r="L96" i="5"/>
  <c r="K363" i="13" s="1"/>
  <c r="K497" i="13" s="1"/>
  <c r="M96" i="5"/>
  <c r="L363" i="13" s="1"/>
  <c r="L497" i="13" s="1"/>
  <c r="L97" i="5"/>
  <c r="K364" i="13" s="1"/>
  <c r="K498" i="13" s="1"/>
  <c r="M97" i="5"/>
  <c r="L364" i="13" s="1"/>
  <c r="L498" i="13" s="1"/>
  <c r="L98" i="5"/>
  <c r="K365" i="13" s="1"/>
  <c r="K499" i="13" s="1"/>
  <c r="M98" i="5"/>
  <c r="L365" i="13" s="1"/>
  <c r="L499" i="13" s="1"/>
  <c r="L99" i="5"/>
  <c r="K366" i="13" s="1"/>
  <c r="K500" i="13" s="1"/>
  <c r="M99" i="5"/>
  <c r="L366" i="13" s="1"/>
  <c r="L500" i="13" s="1"/>
  <c r="L100" i="5"/>
  <c r="K367" i="13" s="1"/>
  <c r="K501" i="13" s="1"/>
  <c r="M100" i="5"/>
  <c r="L367" i="13" s="1"/>
  <c r="L501" i="13" s="1"/>
  <c r="L101" i="5"/>
  <c r="K368" i="13" s="1"/>
  <c r="K502" i="13" s="1"/>
  <c r="M101" i="5"/>
  <c r="L368" i="13" s="1"/>
  <c r="L502" i="13" s="1"/>
  <c r="L102" i="5"/>
  <c r="K369" i="13" s="1"/>
  <c r="K503" i="13" s="1"/>
  <c r="M102" i="5"/>
  <c r="L369" i="13" s="1"/>
  <c r="L503" i="13" s="1"/>
  <c r="L103" i="5"/>
  <c r="K370" i="13" s="1"/>
  <c r="K504" i="13" s="1"/>
  <c r="M103" i="5"/>
  <c r="L370" i="13" s="1"/>
  <c r="L504" i="13" s="1"/>
  <c r="L104" i="5"/>
  <c r="K371" i="13" s="1"/>
  <c r="K505" i="13" s="1"/>
  <c r="M104" i="5"/>
  <c r="L371" i="13" s="1"/>
  <c r="L505" i="13" s="1"/>
  <c r="L105" i="5"/>
  <c r="K372" i="13" s="1"/>
  <c r="K506" i="13" s="1"/>
  <c r="M105" i="5"/>
  <c r="L372" i="13" s="1"/>
  <c r="L506" i="13" s="1"/>
  <c r="L106" i="5"/>
  <c r="K373" i="13" s="1"/>
  <c r="K507" i="13" s="1"/>
  <c r="M106" i="5"/>
  <c r="L373" i="13" s="1"/>
  <c r="L507" i="13" s="1"/>
  <c r="L107" i="5"/>
  <c r="K374" i="13" s="1"/>
  <c r="K508" i="13" s="1"/>
  <c r="M107" i="5"/>
  <c r="L374" i="13" s="1"/>
  <c r="L508" i="13" s="1"/>
  <c r="L108" i="5"/>
  <c r="K375" i="13" s="1"/>
  <c r="K509" i="13" s="1"/>
  <c r="M108" i="5"/>
  <c r="L375" i="13" s="1"/>
  <c r="L509" i="13" s="1"/>
  <c r="M4" i="5"/>
  <c r="L271" i="13" s="1"/>
  <c r="L405" i="13" s="1"/>
  <c r="L4" i="5"/>
  <c r="K271" i="13" s="1"/>
  <c r="K405" i="13" s="1"/>
  <c r="L5" i="3"/>
  <c r="K3" i="13" s="1"/>
  <c r="K137" i="13" s="1"/>
  <c r="M5" i="3"/>
  <c r="L3" i="13" s="1"/>
  <c r="L137" i="13" s="1"/>
  <c r="L14" i="3"/>
  <c r="K12" i="13" s="1"/>
  <c r="K146" i="13" s="1"/>
  <c r="M14" i="3"/>
  <c r="L12" i="13" s="1"/>
  <c r="L146" i="13" s="1"/>
  <c r="L15" i="3"/>
  <c r="K13" i="13" s="1"/>
  <c r="K147" i="13" s="1"/>
  <c r="M15" i="3"/>
  <c r="L13" i="13" s="1"/>
  <c r="L147" i="13" s="1"/>
  <c r="L16" i="3"/>
  <c r="K14" i="13" s="1"/>
  <c r="K148" i="13" s="1"/>
  <c r="M16" i="3"/>
  <c r="L14" i="13" s="1"/>
  <c r="L148" i="13" s="1"/>
  <c r="L17" i="3"/>
  <c r="K15" i="13" s="1"/>
  <c r="K149" i="13" s="1"/>
  <c r="M17" i="3"/>
  <c r="L15" i="13" s="1"/>
  <c r="L149" i="13" s="1"/>
  <c r="L18" i="3"/>
  <c r="K16" i="13" s="1"/>
  <c r="K150" i="13" s="1"/>
  <c r="M18" i="3"/>
  <c r="L16" i="13" s="1"/>
  <c r="L150" i="13" s="1"/>
  <c r="L19" i="3"/>
  <c r="K17" i="13" s="1"/>
  <c r="K151" i="13" s="1"/>
  <c r="M19" i="3"/>
  <c r="L17" i="13" s="1"/>
  <c r="L151" i="13" s="1"/>
  <c r="L20" i="3"/>
  <c r="K18" i="13" s="1"/>
  <c r="K152" i="13" s="1"/>
  <c r="M20" i="3"/>
  <c r="L18" i="13" s="1"/>
  <c r="L152" i="13" s="1"/>
  <c r="L21" i="3"/>
  <c r="K19" i="13" s="1"/>
  <c r="K153" i="13" s="1"/>
  <c r="M21" i="3"/>
  <c r="L19" i="13" s="1"/>
  <c r="L153" i="13" s="1"/>
  <c r="L22" i="3"/>
  <c r="K20" i="13" s="1"/>
  <c r="K154" i="13" s="1"/>
  <c r="M22" i="3"/>
  <c r="L20" i="13" s="1"/>
  <c r="L154" i="13" s="1"/>
  <c r="L23" i="3"/>
  <c r="K21" i="13" s="1"/>
  <c r="K155" i="13" s="1"/>
  <c r="M23" i="3"/>
  <c r="L21" i="13" s="1"/>
  <c r="L155" i="13" s="1"/>
  <c r="L24" i="3"/>
  <c r="K22" i="13" s="1"/>
  <c r="K156" i="13" s="1"/>
  <c r="M24" i="3"/>
  <c r="L22" i="13" s="1"/>
  <c r="L156" i="13" s="1"/>
  <c r="L25" i="3"/>
  <c r="K23" i="13" s="1"/>
  <c r="K157" i="13" s="1"/>
  <c r="M25" i="3"/>
  <c r="L23" i="13" s="1"/>
  <c r="L157" i="13" s="1"/>
  <c r="L26" i="3"/>
  <c r="K24" i="13" s="1"/>
  <c r="K158" i="13" s="1"/>
  <c r="M26" i="3"/>
  <c r="L24" i="13" s="1"/>
  <c r="L158" i="13" s="1"/>
  <c r="L27" i="3"/>
  <c r="K25" i="13" s="1"/>
  <c r="K159" i="13" s="1"/>
  <c r="M27" i="3"/>
  <c r="L25" i="13" s="1"/>
  <c r="L159" i="13" s="1"/>
  <c r="L28" i="3"/>
  <c r="K26" i="13" s="1"/>
  <c r="K160" i="13" s="1"/>
  <c r="M28" i="3"/>
  <c r="L26" i="13" s="1"/>
  <c r="L160" i="13" s="1"/>
  <c r="L29" i="3"/>
  <c r="K27" i="13" s="1"/>
  <c r="K161" i="13" s="1"/>
  <c r="M29" i="3"/>
  <c r="L27" i="13" s="1"/>
  <c r="L161" i="13" s="1"/>
  <c r="L30" i="3"/>
  <c r="K28" i="13" s="1"/>
  <c r="K162" i="13" s="1"/>
  <c r="M30" i="3"/>
  <c r="L28" i="13" s="1"/>
  <c r="L162" i="13" s="1"/>
  <c r="L31" i="3"/>
  <c r="K29" i="13" s="1"/>
  <c r="K163" i="13" s="1"/>
  <c r="M31" i="3"/>
  <c r="L29" i="13" s="1"/>
  <c r="L163" i="13" s="1"/>
  <c r="L32" i="3"/>
  <c r="K30" i="13" s="1"/>
  <c r="K164" i="13" s="1"/>
  <c r="M32" i="3"/>
  <c r="L30" i="13" s="1"/>
  <c r="L164" i="13" s="1"/>
  <c r="L33" i="3"/>
  <c r="K31" i="13" s="1"/>
  <c r="K165" i="13" s="1"/>
  <c r="M33" i="3"/>
  <c r="L31" i="13" s="1"/>
  <c r="L165" i="13" s="1"/>
  <c r="L34" i="3"/>
  <c r="K32" i="13" s="1"/>
  <c r="K166" i="13" s="1"/>
  <c r="M34" i="3"/>
  <c r="L32" i="13" s="1"/>
  <c r="L166" i="13" s="1"/>
  <c r="L35" i="3"/>
  <c r="K33" i="13" s="1"/>
  <c r="K167" i="13" s="1"/>
  <c r="M35" i="3"/>
  <c r="L33" i="13" s="1"/>
  <c r="L167" i="13" s="1"/>
  <c r="L36" i="3"/>
  <c r="K34" i="13" s="1"/>
  <c r="K168" i="13" s="1"/>
  <c r="M36" i="3"/>
  <c r="L34" i="13" s="1"/>
  <c r="L168" i="13" s="1"/>
  <c r="L37" i="3"/>
  <c r="K35" i="13" s="1"/>
  <c r="K169" i="13" s="1"/>
  <c r="M37" i="3"/>
  <c r="L35" i="13" s="1"/>
  <c r="L169" i="13" s="1"/>
  <c r="L38" i="3"/>
  <c r="K36" i="13" s="1"/>
  <c r="K170" i="13" s="1"/>
  <c r="M38" i="3"/>
  <c r="L36" i="13" s="1"/>
  <c r="L170" i="13" s="1"/>
  <c r="L39" i="3"/>
  <c r="K37" i="13" s="1"/>
  <c r="K171" i="13" s="1"/>
  <c r="M39" i="3"/>
  <c r="L37" i="13" s="1"/>
  <c r="L171" i="13" s="1"/>
  <c r="L40" i="3"/>
  <c r="K38" i="13" s="1"/>
  <c r="K172" i="13" s="1"/>
  <c r="M40" i="3"/>
  <c r="L38" i="13" s="1"/>
  <c r="L172" i="13" s="1"/>
  <c r="L41" i="3"/>
  <c r="K39" i="13" s="1"/>
  <c r="K173" i="13" s="1"/>
  <c r="M41" i="3"/>
  <c r="L39" i="13" s="1"/>
  <c r="L173" i="13" s="1"/>
  <c r="L42" i="3"/>
  <c r="K40" i="13" s="1"/>
  <c r="K174" i="13" s="1"/>
  <c r="M42" i="3"/>
  <c r="L40" i="13" s="1"/>
  <c r="L174" i="13" s="1"/>
  <c r="L43" i="3"/>
  <c r="K41" i="13" s="1"/>
  <c r="K175" i="13" s="1"/>
  <c r="M43" i="3"/>
  <c r="L41" i="13" s="1"/>
  <c r="L175" i="13" s="1"/>
  <c r="L44" i="3"/>
  <c r="K42" i="13" s="1"/>
  <c r="K176" i="13" s="1"/>
  <c r="M44" i="3"/>
  <c r="L42" i="13" s="1"/>
  <c r="L176" i="13" s="1"/>
  <c r="L46" i="3"/>
  <c r="K44" i="13" s="1"/>
  <c r="K178" i="13" s="1"/>
  <c r="M46" i="3"/>
  <c r="L44" i="13" s="1"/>
  <c r="L178" i="13" s="1"/>
  <c r="L47" i="3"/>
  <c r="K45" i="13" s="1"/>
  <c r="K179" i="13" s="1"/>
  <c r="M47" i="3"/>
  <c r="L45" i="13" s="1"/>
  <c r="L179" i="13" s="1"/>
  <c r="L48" i="3"/>
  <c r="K46" i="13" s="1"/>
  <c r="K180" i="13" s="1"/>
  <c r="M48" i="3"/>
  <c r="L46" i="13" s="1"/>
  <c r="L180" i="13" s="1"/>
  <c r="L49" i="3"/>
  <c r="K47" i="13" s="1"/>
  <c r="K181" i="13" s="1"/>
  <c r="M49" i="3"/>
  <c r="L47" i="13" s="1"/>
  <c r="L181" i="13" s="1"/>
  <c r="L50" i="3"/>
  <c r="K48" i="13" s="1"/>
  <c r="K182" i="13" s="1"/>
  <c r="M50" i="3"/>
  <c r="L48" i="13" s="1"/>
  <c r="L182" i="13" s="1"/>
  <c r="L51" i="3"/>
  <c r="K49" i="13" s="1"/>
  <c r="K183" i="13" s="1"/>
  <c r="M51" i="3"/>
  <c r="L49" i="13" s="1"/>
  <c r="L183" i="13" s="1"/>
  <c r="L52" i="3"/>
  <c r="K50" i="13" s="1"/>
  <c r="K184" i="13" s="1"/>
  <c r="M52" i="3"/>
  <c r="L50" i="13" s="1"/>
  <c r="L184" i="13" s="1"/>
  <c r="L53" i="3"/>
  <c r="K51" i="13" s="1"/>
  <c r="K185" i="13" s="1"/>
  <c r="M53" i="3"/>
  <c r="L51" i="13" s="1"/>
  <c r="L185" i="13" s="1"/>
  <c r="L54" i="3"/>
  <c r="K52" i="13" s="1"/>
  <c r="K186" i="13" s="1"/>
  <c r="M54" i="3"/>
  <c r="L52" i="13" s="1"/>
  <c r="L186" i="13" s="1"/>
  <c r="L55" i="3"/>
  <c r="K53" i="13" s="1"/>
  <c r="K187" i="13" s="1"/>
  <c r="M55" i="3"/>
  <c r="L53" i="13" s="1"/>
  <c r="L187" i="13" s="1"/>
  <c r="L56" i="3"/>
  <c r="K54" i="13" s="1"/>
  <c r="K188" i="13" s="1"/>
  <c r="M56" i="3"/>
  <c r="L54" i="13" s="1"/>
  <c r="L188" i="13" s="1"/>
  <c r="L57" i="3"/>
  <c r="K55" i="13" s="1"/>
  <c r="K189" i="13" s="1"/>
  <c r="M57" i="3"/>
  <c r="L55" i="13" s="1"/>
  <c r="L189" i="13" s="1"/>
  <c r="L58" i="3"/>
  <c r="K56" i="13" s="1"/>
  <c r="K190" i="13" s="1"/>
  <c r="M58" i="3"/>
  <c r="L56" i="13" s="1"/>
  <c r="L190" i="13" s="1"/>
  <c r="L61" i="3"/>
  <c r="K59" i="13" s="1"/>
  <c r="K193" i="13" s="1"/>
  <c r="M61" i="3"/>
  <c r="L59" i="13" s="1"/>
  <c r="L193" i="13" s="1"/>
  <c r="L62" i="3"/>
  <c r="K60" i="13" s="1"/>
  <c r="K194" i="13" s="1"/>
  <c r="M62" i="3"/>
  <c r="L60" i="13" s="1"/>
  <c r="L194" i="13" s="1"/>
  <c r="L63" i="3"/>
  <c r="K61" i="13" s="1"/>
  <c r="K195" i="13" s="1"/>
  <c r="M63" i="3"/>
  <c r="L61" i="13" s="1"/>
  <c r="L195" i="13" s="1"/>
  <c r="L64" i="3"/>
  <c r="K62" i="13" s="1"/>
  <c r="K196" i="13" s="1"/>
  <c r="M64" i="3"/>
  <c r="L62" i="13" s="1"/>
  <c r="L196" i="13" s="1"/>
  <c r="L65" i="3"/>
  <c r="K63" i="13" s="1"/>
  <c r="K197" i="13" s="1"/>
  <c r="M65" i="3"/>
  <c r="L63" i="13" s="1"/>
  <c r="L197" i="13" s="1"/>
  <c r="L66" i="3"/>
  <c r="K64" i="13" s="1"/>
  <c r="K198" i="13" s="1"/>
  <c r="M66" i="3"/>
  <c r="L64" i="13" s="1"/>
  <c r="L198" i="13" s="1"/>
  <c r="L67" i="3"/>
  <c r="K65" i="13" s="1"/>
  <c r="K199" i="13" s="1"/>
  <c r="M67" i="3"/>
  <c r="L65" i="13" s="1"/>
  <c r="L199" i="13" s="1"/>
  <c r="L68" i="3"/>
  <c r="K66" i="13" s="1"/>
  <c r="K200" i="13" s="1"/>
  <c r="M68" i="3"/>
  <c r="L66" i="13" s="1"/>
  <c r="L200" i="13" s="1"/>
  <c r="L69" i="3"/>
  <c r="K67" i="13" s="1"/>
  <c r="K201" i="13" s="1"/>
  <c r="M69" i="3"/>
  <c r="L67" i="13" s="1"/>
  <c r="L201" i="13" s="1"/>
  <c r="L70" i="3"/>
  <c r="K68" i="13" s="1"/>
  <c r="K202" i="13" s="1"/>
  <c r="M70" i="3"/>
  <c r="L68" i="13" s="1"/>
  <c r="L202" i="13" s="1"/>
  <c r="L71" i="3"/>
  <c r="K69" i="13" s="1"/>
  <c r="K203" i="13" s="1"/>
  <c r="M71" i="3"/>
  <c r="L69" i="13" s="1"/>
  <c r="L203" i="13" s="1"/>
  <c r="L72" i="3"/>
  <c r="K70" i="13" s="1"/>
  <c r="K204" i="13" s="1"/>
  <c r="M72" i="3"/>
  <c r="L70" i="13" s="1"/>
  <c r="L204" i="13" s="1"/>
  <c r="L73" i="3"/>
  <c r="K71" i="13" s="1"/>
  <c r="K205" i="13" s="1"/>
  <c r="M73" i="3"/>
  <c r="L71" i="13" s="1"/>
  <c r="L205" i="13" s="1"/>
  <c r="L74" i="3"/>
  <c r="K72" i="13" s="1"/>
  <c r="K206" i="13" s="1"/>
  <c r="M74" i="3"/>
  <c r="L72" i="13" s="1"/>
  <c r="L206" i="13" s="1"/>
  <c r="L76" i="3"/>
  <c r="K74" i="13" s="1"/>
  <c r="K208" i="13" s="1"/>
  <c r="M76" i="3"/>
  <c r="L74" i="13" s="1"/>
  <c r="L208" i="13" s="1"/>
  <c r="L77" i="3"/>
  <c r="K75" i="13" s="1"/>
  <c r="K209" i="13" s="1"/>
  <c r="M77" i="3"/>
  <c r="L75" i="13" s="1"/>
  <c r="L209" i="13" s="1"/>
  <c r="L78" i="3"/>
  <c r="K76" i="13" s="1"/>
  <c r="K210" i="13" s="1"/>
  <c r="M78" i="3"/>
  <c r="L76" i="13" s="1"/>
  <c r="L210" i="13" s="1"/>
  <c r="L79" i="3"/>
  <c r="K77" i="13" s="1"/>
  <c r="K211" i="13" s="1"/>
  <c r="M79" i="3"/>
  <c r="L77" i="13" s="1"/>
  <c r="L211" i="13" s="1"/>
  <c r="L80" i="3"/>
  <c r="K78" i="13" s="1"/>
  <c r="K212" i="13" s="1"/>
  <c r="M80" i="3"/>
  <c r="L78" i="13" s="1"/>
  <c r="L212" i="13" s="1"/>
  <c r="L81" i="3"/>
  <c r="K79" i="13" s="1"/>
  <c r="K213" i="13" s="1"/>
  <c r="M81" i="3"/>
  <c r="L79" i="13" s="1"/>
  <c r="L213" i="13" s="1"/>
  <c r="L82" i="3"/>
  <c r="K80" i="13" s="1"/>
  <c r="K214" i="13" s="1"/>
  <c r="M82" i="3"/>
  <c r="L80" i="13" s="1"/>
  <c r="L214" i="13" s="1"/>
  <c r="L83" i="3"/>
  <c r="K81" i="13" s="1"/>
  <c r="K215" i="13" s="1"/>
  <c r="M83" i="3"/>
  <c r="L81" i="13" s="1"/>
  <c r="L215" i="13" s="1"/>
  <c r="L84" i="3"/>
  <c r="K82" i="13" s="1"/>
  <c r="K216" i="13" s="1"/>
  <c r="M84" i="3"/>
  <c r="L82" i="13" s="1"/>
  <c r="L216" i="13" s="1"/>
  <c r="L85" i="3"/>
  <c r="K83" i="13" s="1"/>
  <c r="K217" i="13" s="1"/>
  <c r="M85" i="3"/>
  <c r="L83" i="13" s="1"/>
  <c r="L217" i="13" s="1"/>
  <c r="L86" i="3"/>
  <c r="K84" i="13" s="1"/>
  <c r="K218" i="13" s="1"/>
  <c r="M86" i="3"/>
  <c r="L84" i="13" s="1"/>
  <c r="L218" i="13" s="1"/>
  <c r="L87" i="3"/>
  <c r="K85" i="13" s="1"/>
  <c r="K219" i="13" s="1"/>
  <c r="M87" i="3"/>
  <c r="L85" i="13" s="1"/>
  <c r="L219" i="13" s="1"/>
  <c r="L88" i="3"/>
  <c r="K86" i="13" s="1"/>
  <c r="K220" i="13" s="1"/>
  <c r="M88" i="3"/>
  <c r="L86" i="13" s="1"/>
  <c r="L220" i="13" s="1"/>
  <c r="L89" i="3"/>
  <c r="K87" i="13" s="1"/>
  <c r="K221" i="13" s="1"/>
  <c r="M89" i="3"/>
  <c r="L87" i="13" s="1"/>
  <c r="L221" i="13" s="1"/>
  <c r="L90" i="3"/>
  <c r="K88" i="13" s="1"/>
  <c r="K222" i="13" s="1"/>
  <c r="M90" i="3"/>
  <c r="L88" i="13" s="1"/>
  <c r="L222" i="13" s="1"/>
  <c r="L91" i="3"/>
  <c r="K89" i="13" s="1"/>
  <c r="K223" i="13" s="1"/>
  <c r="M91" i="3"/>
  <c r="L89" i="13" s="1"/>
  <c r="L223" i="13" s="1"/>
  <c r="L92" i="3"/>
  <c r="K90" i="13" s="1"/>
  <c r="K224" i="13" s="1"/>
  <c r="M92" i="3"/>
  <c r="L90" i="13" s="1"/>
  <c r="L224" i="13" s="1"/>
  <c r="L93" i="3"/>
  <c r="K91" i="13" s="1"/>
  <c r="K225" i="13" s="1"/>
  <c r="M93" i="3"/>
  <c r="L91" i="13" s="1"/>
  <c r="L225" i="13" s="1"/>
  <c r="L94" i="3"/>
  <c r="K92" i="13" s="1"/>
  <c r="K226" i="13" s="1"/>
  <c r="M94" i="3"/>
  <c r="L92" i="13" s="1"/>
  <c r="L226" i="13" s="1"/>
  <c r="L95" i="3"/>
  <c r="K93" i="13" s="1"/>
  <c r="K227" i="13" s="1"/>
  <c r="M95" i="3"/>
  <c r="L93" i="13" s="1"/>
  <c r="L227" i="13" s="1"/>
  <c r="L96" i="3"/>
  <c r="K94" i="13" s="1"/>
  <c r="K228" i="13" s="1"/>
  <c r="M96" i="3"/>
  <c r="L94" i="13" s="1"/>
  <c r="L228" i="13" s="1"/>
  <c r="L97" i="3"/>
  <c r="K95" i="13" s="1"/>
  <c r="K229" i="13" s="1"/>
  <c r="M97" i="3"/>
  <c r="L95" i="13" s="1"/>
  <c r="L229" i="13" s="1"/>
  <c r="L98" i="3"/>
  <c r="K96" i="13" s="1"/>
  <c r="K230" i="13" s="1"/>
  <c r="M98" i="3"/>
  <c r="L96" i="13" s="1"/>
  <c r="L230" i="13" s="1"/>
  <c r="L99" i="3"/>
  <c r="K97" i="13" s="1"/>
  <c r="K231" i="13" s="1"/>
  <c r="M99" i="3"/>
  <c r="L97" i="13" s="1"/>
  <c r="L231" i="13" s="1"/>
  <c r="L100" i="3"/>
  <c r="K98" i="13" s="1"/>
  <c r="K232" i="13" s="1"/>
  <c r="M100" i="3"/>
  <c r="L98" i="13" s="1"/>
  <c r="L232" i="13" s="1"/>
  <c r="L101" i="3"/>
  <c r="K99" i="13" s="1"/>
  <c r="K233" i="13" s="1"/>
  <c r="M101" i="3"/>
  <c r="L99" i="13" s="1"/>
  <c r="L233" i="13" s="1"/>
  <c r="L102" i="3"/>
  <c r="K100" i="13" s="1"/>
  <c r="K234" i="13" s="1"/>
  <c r="M102" i="3"/>
  <c r="L100" i="13" s="1"/>
  <c r="L234" i="13" s="1"/>
  <c r="L103" i="3"/>
  <c r="K101" i="13" s="1"/>
  <c r="K235" i="13" s="1"/>
  <c r="M103" i="3"/>
  <c r="L101" i="13" s="1"/>
  <c r="L235" i="13" s="1"/>
  <c r="L104" i="3"/>
  <c r="K102" i="13" s="1"/>
  <c r="K236" i="13" s="1"/>
  <c r="M104" i="3"/>
  <c r="L102" i="13" s="1"/>
  <c r="L236" i="13" s="1"/>
  <c r="L105" i="3"/>
  <c r="K103" i="13" s="1"/>
  <c r="K237" i="13" s="1"/>
  <c r="M105" i="3"/>
  <c r="L103" i="13" s="1"/>
  <c r="L237" i="13" s="1"/>
  <c r="L106" i="3"/>
  <c r="K104" i="13" s="1"/>
  <c r="K238" i="13" s="1"/>
  <c r="M106" i="3"/>
  <c r="L104" i="13" s="1"/>
  <c r="L238" i="13" s="1"/>
  <c r="L107" i="3"/>
  <c r="K105" i="13" s="1"/>
  <c r="K239" i="13" s="1"/>
  <c r="M107" i="3"/>
  <c r="L105" i="13" s="1"/>
  <c r="L239" i="13" s="1"/>
  <c r="L108" i="3"/>
  <c r="K106" i="13" s="1"/>
  <c r="K240" i="13" s="1"/>
  <c r="M108" i="3"/>
  <c r="L106" i="13" s="1"/>
  <c r="L240" i="13" s="1"/>
  <c r="L109" i="3"/>
  <c r="K107" i="13" s="1"/>
  <c r="K241" i="13" s="1"/>
  <c r="M109" i="3"/>
  <c r="L107" i="13" s="1"/>
  <c r="L241" i="13" s="1"/>
  <c r="L110" i="3"/>
  <c r="K108" i="13" s="1"/>
  <c r="K242" i="13" s="1"/>
  <c r="M110" i="3"/>
  <c r="L108" i="13" s="1"/>
  <c r="L242" i="13" s="1"/>
  <c r="L111" i="3"/>
  <c r="K109" i="13" s="1"/>
  <c r="K243" i="13" s="1"/>
  <c r="M111" i="3"/>
  <c r="L109" i="13" s="1"/>
  <c r="L243" i="13" s="1"/>
  <c r="L112" i="3"/>
  <c r="K110" i="13" s="1"/>
  <c r="K244" i="13" s="1"/>
  <c r="M112" i="3"/>
  <c r="L110" i="13" s="1"/>
  <c r="L244" i="13" s="1"/>
  <c r="L113" i="3"/>
  <c r="K111" i="13" s="1"/>
  <c r="K245" i="13" s="1"/>
  <c r="M113" i="3"/>
  <c r="L111" i="13" s="1"/>
  <c r="L245" i="13" s="1"/>
  <c r="M4" i="3"/>
  <c r="L2" i="13" s="1"/>
  <c r="L136" i="13" s="1"/>
  <c r="L4" i="3"/>
  <c r="K2" i="13" s="1"/>
  <c r="K136" i="13" s="1"/>
  <c r="I5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D5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B5" i="3"/>
  <c r="F6" i="15" s="1"/>
  <c r="B14" i="3"/>
  <c r="F15" i="15" s="1"/>
  <c r="B15" i="3"/>
  <c r="F16" i="15" s="1"/>
  <c r="B16" i="3"/>
  <c r="F17" i="15" s="1"/>
  <c r="B17" i="3"/>
  <c r="F18" i="15" s="1"/>
  <c r="B18" i="3"/>
  <c r="F19" i="15" s="1"/>
  <c r="B19" i="3"/>
  <c r="F20" i="15" s="1"/>
  <c r="B20" i="3"/>
  <c r="F21" i="15" s="1"/>
  <c r="B21" i="3"/>
  <c r="F22" i="15" s="1"/>
  <c r="B22" i="3"/>
  <c r="F23" i="15" s="1"/>
  <c r="B23" i="3"/>
  <c r="F24" i="15" s="1"/>
  <c r="B24" i="3"/>
  <c r="F25" i="15" s="1"/>
  <c r="B25" i="3"/>
  <c r="F26" i="15" s="1"/>
  <c r="B26" i="3"/>
  <c r="F27" i="15" s="1"/>
  <c r="B27" i="3"/>
  <c r="F28" i="15" s="1"/>
  <c r="B28" i="3"/>
  <c r="F29" i="15" s="1"/>
  <c r="B29" i="3"/>
  <c r="F30" i="15" s="1"/>
  <c r="B30" i="3"/>
  <c r="F31" i="15" s="1"/>
  <c r="B31" i="3"/>
  <c r="F32" i="15" s="1"/>
  <c r="B32" i="3"/>
  <c r="F33" i="15" s="1"/>
  <c r="B33" i="3"/>
  <c r="F34" i="15" s="1"/>
  <c r="B34" i="3"/>
  <c r="F35" i="15" s="1"/>
  <c r="B35" i="3"/>
  <c r="F36" i="15" s="1"/>
  <c r="B36" i="3"/>
  <c r="F37" i="15" s="1"/>
  <c r="B37" i="3"/>
  <c r="F38" i="15" s="1"/>
  <c r="B38" i="3"/>
  <c r="F39" i="15" s="1"/>
  <c r="B39" i="3"/>
  <c r="F40" i="15" s="1"/>
  <c r="B40" i="3"/>
  <c r="F41" i="15" s="1"/>
  <c r="B41" i="3"/>
  <c r="F42" i="15" s="1"/>
  <c r="B42" i="3"/>
  <c r="F43" i="15" s="1"/>
  <c r="B43" i="3"/>
  <c r="F44" i="15" s="1"/>
  <c r="B44" i="3"/>
  <c r="F45" i="15" s="1"/>
  <c r="B46" i="3"/>
  <c r="F47" i="15" s="1"/>
  <c r="B47" i="3"/>
  <c r="F48" i="15" s="1"/>
  <c r="B48" i="3"/>
  <c r="F49" i="15" s="1"/>
  <c r="B49" i="3"/>
  <c r="F50" i="15" s="1"/>
  <c r="B50" i="3"/>
  <c r="F51" i="15" s="1"/>
  <c r="B51" i="3"/>
  <c r="F52" i="15" s="1"/>
  <c r="B52" i="3"/>
  <c r="F53" i="15" s="1"/>
  <c r="B53" i="3"/>
  <c r="F54" i="15" s="1"/>
  <c r="B54" i="3"/>
  <c r="F55" i="15" s="1"/>
  <c r="B55" i="3"/>
  <c r="F56" i="15" s="1"/>
  <c r="B56" i="3"/>
  <c r="F57" i="15" s="1"/>
  <c r="B58" i="3"/>
  <c r="F59" i="15" s="1"/>
  <c r="B61" i="3"/>
  <c r="F62" i="15" s="1"/>
  <c r="B62" i="3"/>
  <c r="F63" i="15" s="1"/>
  <c r="B63" i="3"/>
  <c r="F64" i="15" s="1"/>
  <c r="B64" i="3"/>
  <c r="F65" i="15" s="1"/>
  <c r="B65" i="3"/>
  <c r="F66" i="15" s="1"/>
  <c r="B66" i="3"/>
  <c r="F67" i="15" s="1"/>
  <c r="B68" i="3"/>
  <c r="F69" i="15" s="1"/>
  <c r="B69" i="3"/>
  <c r="F70" i="15" s="1"/>
  <c r="B70" i="3"/>
  <c r="F71" i="15" s="1"/>
  <c r="B71" i="3"/>
  <c r="F72" i="15" s="1"/>
  <c r="B72" i="3"/>
  <c r="F73" i="15" s="1"/>
  <c r="B73" i="3"/>
  <c r="F74" i="15" s="1"/>
  <c r="B74" i="3"/>
  <c r="F75" i="15" s="1"/>
  <c r="B81" i="3"/>
  <c r="F82" i="15" s="1"/>
  <c r="B82" i="3"/>
  <c r="F83" i="15" s="1"/>
  <c r="B88" i="3"/>
  <c r="F89" i="15" s="1"/>
  <c r="B91" i="3"/>
  <c r="F92" i="15" s="1"/>
  <c r="B100" i="3"/>
  <c r="F101" i="15" s="1"/>
  <c r="B103" i="3"/>
  <c r="F104" i="15" s="1"/>
  <c r="B104" i="3"/>
  <c r="F105" i="15" s="1"/>
  <c r="I4" i="3"/>
  <c r="D4" i="3"/>
  <c r="H5" i="15" s="1"/>
  <c r="B4" i="3"/>
  <c r="F4" i="6"/>
  <c r="AB4" i="6" s="1"/>
  <c r="N4" i="6"/>
  <c r="O4" i="6"/>
  <c r="P4" i="6"/>
  <c r="Q4" i="6"/>
  <c r="N78" i="3"/>
  <c r="N90" i="3"/>
  <c r="N101" i="3"/>
  <c r="O78" i="3"/>
  <c r="O90" i="3"/>
  <c r="O101" i="3"/>
  <c r="P90" i="3"/>
  <c r="P101" i="3"/>
  <c r="Q78" i="3"/>
  <c r="Q101" i="3"/>
  <c r="P97" i="5"/>
  <c r="A978" i="9" s="1"/>
  <c r="P98" i="5"/>
  <c r="A979" i="9" s="1"/>
  <c r="Q97" i="5"/>
  <c r="A1125" i="9" s="1"/>
  <c r="Q98" i="5"/>
  <c r="A1126" i="9" s="1"/>
  <c r="Y4" i="6"/>
  <c r="AA4" i="6"/>
  <c r="F5" i="6"/>
  <c r="N5" i="6"/>
  <c r="O5" i="6"/>
  <c r="P5" i="6"/>
  <c r="Q5" i="6"/>
  <c r="Y5" i="6"/>
  <c r="AA5" i="6"/>
  <c r="F10" i="6"/>
  <c r="N10" i="6"/>
  <c r="O10" i="6"/>
  <c r="P10" i="6"/>
  <c r="Q10" i="6"/>
  <c r="Y10" i="6"/>
  <c r="AA10" i="6"/>
  <c r="R5" i="15"/>
  <c r="AA100" i="5"/>
  <c r="AA99" i="5"/>
  <c r="AA98" i="5"/>
  <c r="S103" i="3"/>
  <c r="S78" i="3"/>
  <c r="S79" i="3"/>
  <c r="S81" i="3"/>
  <c r="S82" i="3"/>
  <c r="S85" i="3"/>
  <c r="S86" i="3"/>
  <c r="S89" i="3"/>
  <c r="S90" i="3"/>
  <c r="S91" i="3"/>
  <c r="S92" i="3"/>
  <c r="R103" i="3"/>
  <c r="R104" i="3"/>
  <c r="R105" i="3"/>
  <c r="R78" i="3"/>
  <c r="R79" i="3"/>
  <c r="R80" i="3"/>
  <c r="R81" i="3"/>
  <c r="R82" i="3"/>
  <c r="R83" i="3"/>
  <c r="R84" i="3"/>
  <c r="R86" i="3"/>
  <c r="R88" i="3"/>
  <c r="R89" i="3"/>
  <c r="R91" i="3"/>
  <c r="R92" i="3"/>
  <c r="O101" i="6"/>
  <c r="N58" i="3"/>
  <c r="O58" i="3"/>
  <c r="Q58" i="3"/>
  <c r="N72" i="3"/>
  <c r="O72" i="3"/>
  <c r="P72" i="3"/>
  <c r="Q72" i="3"/>
  <c r="N17" i="3"/>
  <c r="O17" i="3"/>
  <c r="P17" i="3"/>
  <c r="A310" i="9" s="1"/>
  <c r="N29" i="3"/>
  <c r="O29" i="3"/>
  <c r="P29" i="3"/>
  <c r="N21" i="3"/>
  <c r="O21" i="3"/>
  <c r="P21" i="3"/>
  <c r="A314" i="9" s="1"/>
  <c r="N20" i="3"/>
  <c r="O20" i="3"/>
  <c r="P20" i="3"/>
  <c r="A313" i="9" s="1"/>
  <c r="Q21" i="3"/>
  <c r="Q20" i="3"/>
  <c r="N4" i="5"/>
  <c r="A591" i="9" s="1"/>
  <c r="O4" i="5"/>
  <c r="A738" i="9" s="1"/>
  <c r="P4" i="5"/>
  <c r="A885" i="9" s="1"/>
  <c r="O102" i="6"/>
  <c r="O103" i="6"/>
  <c r="O104" i="6"/>
  <c r="N104" i="3"/>
  <c r="N105" i="3"/>
  <c r="N106" i="3"/>
  <c r="N79" i="3"/>
  <c r="N80" i="3"/>
  <c r="N81" i="3"/>
  <c r="N82" i="3"/>
  <c r="N83" i="3"/>
  <c r="N84" i="3"/>
  <c r="N85" i="3"/>
  <c r="N86" i="3"/>
  <c r="N87" i="3"/>
  <c r="N88" i="3"/>
  <c r="N89" i="3"/>
  <c r="N91" i="3"/>
  <c r="N92" i="3"/>
  <c r="N93" i="3"/>
  <c r="N94" i="3"/>
  <c r="N95" i="3"/>
  <c r="N96" i="3"/>
  <c r="N97" i="3"/>
  <c r="N98" i="3"/>
  <c r="N99" i="3"/>
  <c r="N100" i="3"/>
  <c r="N24" i="3"/>
  <c r="N25" i="3"/>
  <c r="N26" i="3"/>
  <c r="N27" i="3"/>
  <c r="N28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53" i="3"/>
  <c r="N54" i="3"/>
  <c r="N55" i="3"/>
  <c r="N56" i="3"/>
  <c r="N57" i="3"/>
  <c r="N103" i="3"/>
  <c r="N102" i="3"/>
  <c r="F102" i="6"/>
  <c r="F103" i="6"/>
  <c r="F104" i="6"/>
  <c r="F105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1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5" i="6"/>
  <c r="F66" i="6"/>
  <c r="F67" i="6"/>
  <c r="F68" i="6"/>
  <c r="F69" i="6"/>
  <c r="F70" i="6"/>
  <c r="F72" i="6"/>
  <c r="F73" i="6"/>
  <c r="F74" i="6"/>
  <c r="F75" i="6"/>
  <c r="F76" i="6"/>
  <c r="F15" i="6"/>
  <c r="F16" i="6"/>
  <c r="F17" i="6"/>
  <c r="F18" i="6"/>
  <c r="F19" i="6"/>
  <c r="F20" i="6"/>
  <c r="F21" i="6"/>
  <c r="F22" i="6"/>
  <c r="F23" i="6"/>
  <c r="F14" i="6"/>
  <c r="F106" i="6"/>
  <c r="F107" i="6"/>
  <c r="F108" i="6"/>
  <c r="F109" i="6"/>
  <c r="F101" i="6"/>
  <c r="Z5" i="15"/>
  <c r="W5" i="15"/>
  <c r="F96" i="5"/>
  <c r="F97" i="5"/>
  <c r="F98" i="5"/>
  <c r="F99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1" i="5"/>
  <c r="F62" i="5"/>
  <c r="F63" i="5"/>
  <c r="F64" i="5"/>
  <c r="F65" i="5"/>
  <c r="F66" i="5"/>
  <c r="F67" i="5"/>
  <c r="F68" i="5"/>
  <c r="F69" i="5"/>
  <c r="F14" i="5"/>
  <c r="F15" i="5"/>
  <c r="F16" i="5"/>
  <c r="F17" i="5"/>
  <c r="F18" i="5"/>
  <c r="F19" i="5"/>
  <c r="F20" i="5"/>
  <c r="F21" i="5"/>
  <c r="F22" i="5"/>
  <c r="F23" i="5"/>
  <c r="F4" i="5"/>
  <c r="B271" i="13" s="1"/>
  <c r="B405" i="13" s="1"/>
  <c r="F5" i="5"/>
  <c r="F12" i="5"/>
  <c r="F13" i="5"/>
  <c r="F100" i="5"/>
  <c r="F101" i="5"/>
  <c r="F102" i="5"/>
  <c r="F103" i="5"/>
  <c r="F104" i="5"/>
  <c r="F105" i="5"/>
  <c r="F106" i="5"/>
  <c r="F107" i="5"/>
  <c r="F108" i="5"/>
  <c r="F95" i="5"/>
  <c r="O5" i="15"/>
  <c r="F103" i="3"/>
  <c r="F104" i="3"/>
  <c r="F105" i="3"/>
  <c r="F106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6" i="3"/>
  <c r="F77" i="3"/>
  <c r="F16" i="3"/>
  <c r="F17" i="3"/>
  <c r="F18" i="3"/>
  <c r="F19" i="3"/>
  <c r="F20" i="3"/>
  <c r="F21" i="3"/>
  <c r="F22" i="3"/>
  <c r="F23" i="3"/>
  <c r="F4" i="3"/>
  <c r="K5" i="15" s="1"/>
  <c r="F14" i="3"/>
  <c r="F15" i="3"/>
  <c r="F107" i="3"/>
  <c r="F108" i="3"/>
  <c r="F109" i="3"/>
  <c r="F110" i="3"/>
  <c r="F111" i="3"/>
  <c r="F112" i="3"/>
  <c r="F113" i="3"/>
  <c r="F102" i="3"/>
  <c r="J5" i="15"/>
  <c r="G5" i="15"/>
  <c r="D548" i="13"/>
  <c r="G689" i="13" s="1"/>
  <c r="G548" i="13"/>
  <c r="D689" i="13" s="1"/>
  <c r="I548" i="13"/>
  <c r="I689" i="13" s="1"/>
  <c r="J548" i="13"/>
  <c r="J689" i="13" s="1"/>
  <c r="D271" i="13"/>
  <c r="G405" i="13" s="1"/>
  <c r="G271" i="13"/>
  <c r="D405" i="13" s="1"/>
  <c r="I271" i="13"/>
  <c r="I405" i="13" s="1"/>
  <c r="J271" i="13"/>
  <c r="J405" i="13" s="1"/>
  <c r="J2" i="13"/>
  <c r="J136" i="13" s="1"/>
  <c r="I2" i="13"/>
  <c r="I136" i="13" s="1"/>
  <c r="D2" i="13"/>
  <c r="G136" i="13" s="1"/>
  <c r="G2" i="13"/>
  <c r="D136" i="13" s="1"/>
  <c r="Y14" i="6"/>
  <c r="AA14" i="6"/>
  <c r="Y15" i="6"/>
  <c r="AA15" i="6"/>
  <c r="Y16" i="6"/>
  <c r="AA16" i="6"/>
  <c r="Y17" i="6"/>
  <c r="AA17" i="6"/>
  <c r="Y18" i="6"/>
  <c r="AA18" i="6"/>
  <c r="Y19" i="6"/>
  <c r="AA19" i="6"/>
  <c r="Y20" i="6"/>
  <c r="AA20" i="6"/>
  <c r="Y21" i="6"/>
  <c r="AA21" i="6"/>
  <c r="Y22" i="6"/>
  <c r="AA22" i="6"/>
  <c r="Y23" i="6"/>
  <c r="AA23" i="6"/>
  <c r="Q91" i="6"/>
  <c r="N61" i="3"/>
  <c r="N62" i="3"/>
  <c r="N63" i="3"/>
  <c r="N64" i="3"/>
  <c r="N65" i="3"/>
  <c r="N66" i="3"/>
  <c r="N67" i="3"/>
  <c r="N68" i="3"/>
  <c r="N69" i="3"/>
  <c r="N70" i="3"/>
  <c r="N71" i="3"/>
  <c r="N73" i="3"/>
  <c r="N74" i="3"/>
  <c r="N76" i="3"/>
  <c r="N77" i="3"/>
  <c r="N16" i="3"/>
  <c r="N18" i="3"/>
  <c r="N19" i="3"/>
  <c r="N22" i="3"/>
  <c r="N23" i="3"/>
  <c r="N4" i="3"/>
  <c r="A1" i="8" s="1"/>
  <c r="N5" i="3"/>
  <c r="N14" i="3"/>
  <c r="N15" i="3"/>
  <c r="N107" i="3"/>
  <c r="N108" i="3"/>
  <c r="N109" i="3"/>
  <c r="N110" i="3"/>
  <c r="N111" i="3"/>
  <c r="N112" i="3"/>
  <c r="N113" i="3"/>
  <c r="O93" i="3"/>
  <c r="O94" i="3"/>
  <c r="O95" i="3"/>
  <c r="O96" i="3"/>
  <c r="O97" i="3"/>
  <c r="O98" i="3"/>
  <c r="O99" i="3"/>
  <c r="O100" i="3"/>
  <c r="O24" i="3"/>
  <c r="O25" i="3"/>
  <c r="O26" i="3"/>
  <c r="O27" i="3"/>
  <c r="O28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6" i="3"/>
  <c r="O47" i="3"/>
  <c r="O48" i="3"/>
  <c r="O49" i="3"/>
  <c r="O50" i="3"/>
  <c r="O51" i="3"/>
  <c r="O52" i="3"/>
  <c r="O53" i="3"/>
  <c r="O54" i="3"/>
  <c r="O55" i="3"/>
  <c r="O56" i="3"/>
  <c r="O57" i="3"/>
  <c r="O61" i="3"/>
  <c r="O62" i="3"/>
  <c r="O63" i="3"/>
  <c r="O64" i="3"/>
  <c r="O65" i="3"/>
  <c r="O66" i="3"/>
  <c r="O67" i="3"/>
  <c r="O68" i="3"/>
  <c r="O69" i="3"/>
  <c r="O70" i="3"/>
  <c r="O71" i="3"/>
  <c r="O73" i="3"/>
  <c r="O74" i="3"/>
  <c r="O76" i="3"/>
  <c r="O77" i="3"/>
  <c r="O16" i="3"/>
  <c r="O18" i="3"/>
  <c r="O19" i="3"/>
  <c r="O22" i="3"/>
  <c r="O23" i="3"/>
  <c r="O4" i="3"/>
  <c r="A156" i="8" s="1"/>
  <c r="O5" i="3"/>
  <c r="O14" i="3"/>
  <c r="O15" i="3"/>
  <c r="O107" i="3"/>
  <c r="O108" i="3"/>
  <c r="O109" i="3"/>
  <c r="O110" i="3"/>
  <c r="O111" i="3"/>
  <c r="O112" i="3"/>
  <c r="O113" i="3"/>
  <c r="P93" i="3"/>
  <c r="P94" i="3"/>
  <c r="P95" i="3"/>
  <c r="P96" i="3"/>
  <c r="P97" i="3"/>
  <c r="P98" i="3"/>
  <c r="P99" i="3"/>
  <c r="P100" i="3"/>
  <c r="P24" i="3"/>
  <c r="A317" i="9" s="1"/>
  <c r="P25" i="3"/>
  <c r="P26" i="3"/>
  <c r="P27" i="3"/>
  <c r="P28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61" i="3"/>
  <c r="P62" i="3"/>
  <c r="P63" i="3"/>
  <c r="P64" i="3"/>
  <c r="P65" i="3"/>
  <c r="P66" i="3"/>
  <c r="P67" i="3"/>
  <c r="P68" i="3"/>
  <c r="P69" i="3"/>
  <c r="P70" i="3"/>
  <c r="P71" i="3"/>
  <c r="P73" i="3"/>
  <c r="P74" i="3"/>
  <c r="P76" i="3"/>
  <c r="P77" i="3"/>
  <c r="P16" i="3"/>
  <c r="A309" i="9" s="1"/>
  <c r="P18" i="3"/>
  <c r="A311" i="9" s="1"/>
  <c r="P19" i="3"/>
  <c r="A312" i="9" s="1"/>
  <c r="P22" i="3"/>
  <c r="A315" i="9" s="1"/>
  <c r="P23" i="3"/>
  <c r="A316" i="9" s="1"/>
  <c r="P4" i="3"/>
  <c r="P5" i="3"/>
  <c r="A298" i="9" s="1"/>
  <c r="P14" i="3"/>
  <c r="A307" i="9" s="1"/>
  <c r="P15" i="3"/>
  <c r="A308" i="9" s="1"/>
  <c r="P107" i="3"/>
  <c r="P108" i="3"/>
  <c r="P109" i="3"/>
  <c r="P110" i="3"/>
  <c r="P111" i="3"/>
  <c r="P112" i="3"/>
  <c r="P113" i="3"/>
  <c r="Q93" i="3"/>
  <c r="Q94" i="3"/>
  <c r="Q95" i="3"/>
  <c r="Q96" i="3"/>
  <c r="Q97" i="3"/>
  <c r="Q98" i="3"/>
  <c r="Q99" i="3"/>
  <c r="Q100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61" i="3"/>
  <c r="Q62" i="3"/>
  <c r="Q63" i="3"/>
  <c r="Q64" i="3"/>
  <c r="Q65" i="3"/>
  <c r="Q66" i="3"/>
  <c r="Q67" i="3"/>
  <c r="Q68" i="3"/>
  <c r="Q69" i="3"/>
  <c r="Q70" i="3"/>
  <c r="Q71" i="3"/>
  <c r="Q73" i="3"/>
  <c r="Q74" i="3"/>
  <c r="Q76" i="3"/>
  <c r="Q77" i="3"/>
  <c r="Q16" i="3"/>
  <c r="Q17" i="3"/>
  <c r="Q18" i="3"/>
  <c r="Q19" i="3"/>
  <c r="Q22" i="3"/>
  <c r="Q23" i="3"/>
  <c r="Q4" i="3"/>
  <c r="A446" i="8" s="1"/>
  <c r="Q5" i="3"/>
  <c r="Q14" i="3"/>
  <c r="Q15" i="3"/>
  <c r="Q107" i="3"/>
  <c r="Q108" i="3"/>
  <c r="Q109" i="3"/>
  <c r="Q110" i="3"/>
  <c r="Q111" i="3"/>
  <c r="Q112" i="3"/>
  <c r="Q113" i="3"/>
  <c r="N86" i="5"/>
  <c r="A673" i="9" s="1"/>
  <c r="N87" i="5"/>
  <c r="A674" i="9" s="1"/>
  <c r="N88" i="5"/>
  <c r="A675" i="9" s="1"/>
  <c r="N89" i="5"/>
  <c r="A676" i="9" s="1"/>
  <c r="N90" i="5"/>
  <c r="A677" i="9" s="1"/>
  <c r="N91" i="5"/>
  <c r="A678" i="9" s="1"/>
  <c r="N92" i="5"/>
  <c r="A679" i="9" s="1"/>
  <c r="N93" i="5"/>
  <c r="A680" i="9" s="1"/>
  <c r="N94" i="5"/>
  <c r="A681" i="9" s="1"/>
  <c r="N24" i="5"/>
  <c r="A611" i="9" s="1"/>
  <c r="N25" i="5"/>
  <c r="A612" i="9" s="1"/>
  <c r="N26" i="5"/>
  <c r="A613" i="9" s="1"/>
  <c r="N27" i="5"/>
  <c r="A614" i="9" s="1"/>
  <c r="N28" i="5"/>
  <c r="A615" i="9" s="1"/>
  <c r="N29" i="5"/>
  <c r="A616" i="9" s="1"/>
  <c r="N30" i="5"/>
  <c r="A617" i="9" s="1"/>
  <c r="N31" i="5"/>
  <c r="A618" i="9" s="1"/>
  <c r="N32" i="5"/>
  <c r="A619" i="9" s="1"/>
  <c r="N33" i="5"/>
  <c r="A620" i="9" s="1"/>
  <c r="N34" i="5"/>
  <c r="A621" i="9" s="1"/>
  <c r="N35" i="5"/>
  <c r="A622" i="9" s="1"/>
  <c r="N36" i="5"/>
  <c r="A623" i="9" s="1"/>
  <c r="N37" i="5"/>
  <c r="A624" i="9" s="1"/>
  <c r="N38" i="5"/>
  <c r="A625" i="9" s="1"/>
  <c r="N42" i="5"/>
  <c r="A629" i="9" s="1"/>
  <c r="N43" i="5"/>
  <c r="A630" i="9" s="1"/>
  <c r="N44" i="5"/>
  <c r="A631" i="9" s="1"/>
  <c r="N45" i="5"/>
  <c r="A632" i="9" s="1"/>
  <c r="N46" i="5"/>
  <c r="A633" i="9" s="1"/>
  <c r="N47" i="5"/>
  <c r="A634" i="9" s="1"/>
  <c r="N48" i="5"/>
  <c r="A635" i="9" s="1"/>
  <c r="N49" i="5"/>
  <c r="A636" i="9" s="1"/>
  <c r="N50" i="5"/>
  <c r="A637" i="9" s="1"/>
  <c r="N51" i="5"/>
  <c r="A638" i="9" s="1"/>
  <c r="N52" i="5"/>
  <c r="A639" i="9" s="1"/>
  <c r="N53" i="5"/>
  <c r="A640" i="9" s="1"/>
  <c r="N54" i="5"/>
  <c r="A641" i="9" s="1"/>
  <c r="N55" i="5"/>
  <c r="A642" i="9" s="1"/>
  <c r="N56" i="5"/>
  <c r="A643" i="9" s="1"/>
  <c r="N57" i="5"/>
  <c r="A644" i="9" s="1"/>
  <c r="N58" i="5"/>
  <c r="A645" i="9" s="1"/>
  <c r="A646" i="9"/>
  <c r="N59" i="5"/>
  <c r="A647" i="9" s="1"/>
  <c r="N61" i="5"/>
  <c r="A648" i="9" s="1"/>
  <c r="N62" i="5"/>
  <c r="A649" i="9" s="1"/>
  <c r="N63" i="5"/>
  <c r="A650" i="9" s="1"/>
  <c r="N64" i="5"/>
  <c r="A651" i="9" s="1"/>
  <c r="N65" i="5"/>
  <c r="A652" i="9" s="1"/>
  <c r="N66" i="5"/>
  <c r="A653" i="9" s="1"/>
  <c r="N67" i="5"/>
  <c r="A654" i="9" s="1"/>
  <c r="N68" i="5"/>
  <c r="A655" i="9" s="1"/>
  <c r="N69" i="5"/>
  <c r="A656" i="9" s="1"/>
  <c r="N14" i="5"/>
  <c r="A601" i="9" s="1"/>
  <c r="N15" i="5"/>
  <c r="A602" i="9" s="1"/>
  <c r="N16" i="5"/>
  <c r="A603" i="9" s="1"/>
  <c r="N17" i="5"/>
  <c r="A604" i="9" s="1"/>
  <c r="N18" i="5"/>
  <c r="A605" i="9" s="1"/>
  <c r="N19" i="5"/>
  <c r="A606" i="9" s="1"/>
  <c r="N20" i="5"/>
  <c r="A607" i="9" s="1"/>
  <c r="N21" i="5"/>
  <c r="A608" i="9" s="1"/>
  <c r="N22" i="5"/>
  <c r="A609" i="9" s="1"/>
  <c r="N23" i="5"/>
  <c r="A610" i="9" s="1"/>
  <c r="N5" i="5"/>
  <c r="A592" i="9" s="1"/>
  <c r="N12" i="5"/>
  <c r="A599" i="9" s="1"/>
  <c r="N13" i="5"/>
  <c r="A600" i="9" s="1"/>
  <c r="N100" i="5"/>
  <c r="A687" i="9" s="1"/>
  <c r="N101" i="5"/>
  <c r="A688" i="9" s="1"/>
  <c r="N102" i="5"/>
  <c r="A689" i="9" s="1"/>
  <c r="N103" i="5"/>
  <c r="A690" i="9" s="1"/>
  <c r="N104" i="5"/>
  <c r="A691" i="9" s="1"/>
  <c r="N105" i="5"/>
  <c r="A692" i="9" s="1"/>
  <c r="N106" i="5"/>
  <c r="A693" i="9" s="1"/>
  <c r="N107" i="5"/>
  <c r="A694" i="9" s="1"/>
  <c r="N108" i="5"/>
  <c r="A695" i="9" s="1"/>
  <c r="O86" i="5"/>
  <c r="A820" i="9" s="1"/>
  <c r="O87" i="5"/>
  <c r="A821" i="9" s="1"/>
  <c r="O88" i="5"/>
  <c r="A822" i="9" s="1"/>
  <c r="O89" i="5"/>
  <c r="A823" i="9" s="1"/>
  <c r="O90" i="5"/>
  <c r="A824" i="9" s="1"/>
  <c r="O91" i="5"/>
  <c r="A825" i="9" s="1"/>
  <c r="O92" i="5"/>
  <c r="A826" i="9" s="1"/>
  <c r="O93" i="5"/>
  <c r="A827" i="9" s="1"/>
  <c r="O94" i="5"/>
  <c r="A828" i="9" s="1"/>
  <c r="O24" i="5"/>
  <c r="A758" i="9" s="1"/>
  <c r="O25" i="5"/>
  <c r="A759" i="9" s="1"/>
  <c r="O26" i="5"/>
  <c r="A760" i="9" s="1"/>
  <c r="O27" i="5"/>
  <c r="A761" i="9" s="1"/>
  <c r="O28" i="5"/>
  <c r="A762" i="9" s="1"/>
  <c r="O29" i="5"/>
  <c r="A763" i="9" s="1"/>
  <c r="O30" i="5"/>
  <c r="A764" i="9" s="1"/>
  <c r="O31" i="5"/>
  <c r="A765" i="9" s="1"/>
  <c r="O32" i="5"/>
  <c r="A766" i="9" s="1"/>
  <c r="O33" i="5"/>
  <c r="A767" i="9" s="1"/>
  <c r="O34" i="5"/>
  <c r="A768" i="9" s="1"/>
  <c r="O35" i="5"/>
  <c r="A769" i="9" s="1"/>
  <c r="O36" i="5"/>
  <c r="A770" i="9" s="1"/>
  <c r="O37" i="5"/>
  <c r="A771" i="9" s="1"/>
  <c r="O38" i="5"/>
  <c r="A772" i="9" s="1"/>
  <c r="O42" i="5"/>
  <c r="A776" i="9" s="1"/>
  <c r="O43" i="5"/>
  <c r="A777" i="9" s="1"/>
  <c r="O44" i="5"/>
  <c r="A778" i="9" s="1"/>
  <c r="O45" i="5"/>
  <c r="A779" i="9" s="1"/>
  <c r="O46" i="5"/>
  <c r="A780" i="9" s="1"/>
  <c r="O47" i="5"/>
  <c r="A781" i="9" s="1"/>
  <c r="O48" i="5"/>
  <c r="A782" i="9" s="1"/>
  <c r="O49" i="5"/>
  <c r="A783" i="9" s="1"/>
  <c r="O50" i="5"/>
  <c r="A784" i="9" s="1"/>
  <c r="O51" i="5"/>
  <c r="A785" i="9" s="1"/>
  <c r="O52" i="5"/>
  <c r="A786" i="9" s="1"/>
  <c r="O53" i="5"/>
  <c r="A787" i="9" s="1"/>
  <c r="O54" i="5"/>
  <c r="A788" i="9" s="1"/>
  <c r="O55" i="5"/>
  <c r="A789" i="9" s="1"/>
  <c r="O56" i="5"/>
  <c r="A790" i="9" s="1"/>
  <c r="O57" i="5"/>
  <c r="A791" i="9" s="1"/>
  <c r="O58" i="5"/>
  <c r="A792" i="9" s="1"/>
  <c r="A793" i="9"/>
  <c r="O59" i="5"/>
  <c r="A794" i="9" s="1"/>
  <c r="O61" i="5"/>
  <c r="A795" i="9" s="1"/>
  <c r="O62" i="5"/>
  <c r="A796" i="9" s="1"/>
  <c r="O63" i="5"/>
  <c r="A797" i="9" s="1"/>
  <c r="O64" i="5"/>
  <c r="A798" i="9" s="1"/>
  <c r="O65" i="5"/>
  <c r="A799" i="9" s="1"/>
  <c r="O66" i="5"/>
  <c r="A800" i="9" s="1"/>
  <c r="O67" i="5"/>
  <c r="A801" i="9" s="1"/>
  <c r="O68" i="5"/>
  <c r="A802" i="9" s="1"/>
  <c r="O69" i="5"/>
  <c r="A803" i="9" s="1"/>
  <c r="O14" i="5"/>
  <c r="A748" i="9" s="1"/>
  <c r="O15" i="5"/>
  <c r="A749" i="9" s="1"/>
  <c r="O16" i="5"/>
  <c r="A750" i="9" s="1"/>
  <c r="O17" i="5"/>
  <c r="A751" i="9" s="1"/>
  <c r="O18" i="5"/>
  <c r="A752" i="9" s="1"/>
  <c r="O19" i="5"/>
  <c r="A753" i="9" s="1"/>
  <c r="O20" i="5"/>
  <c r="A754" i="9" s="1"/>
  <c r="O21" i="5"/>
  <c r="A755" i="9" s="1"/>
  <c r="O22" i="5"/>
  <c r="A756" i="9" s="1"/>
  <c r="O23" i="5"/>
  <c r="A757" i="9" s="1"/>
  <c r="O5" i="5"/>
  <c r="A739" i="9" s="1"/>
  <c r="O12" i="5"/>
  <c r="A746" i="9" s="1"/>
  <c r="O13" i="5"/>
  <c r="A747" i="9" s="1"/>
  <c r="O100" i="5"/>
  <c r="A834" i="9" s="1"/>
  <c r="O101" i="5"/>
  <c r="A835" i="9" s="1"/>
  <c r="O102" i="5"/>
  <c r="A836" i="9" s="1"/>
  <c r="O103" i="5"/>
  <c r="A837" i="9" s="1"/>
  <c r="O104" i="5"/>
  <c r="A838" i="9" s="1"/>
  <c r="O105" i="5"/>
  <c r="A839" i="9" s="1"/>
  <c r="O106" i="5"/>
  <c r="A840" i="9" s="1"/>
  <c r="O107" i="5"/>
  <c r="A841" i="9" s="1"/>
  <c r="O108" i="5"/>
  <c r="A842" i="9" s="1"/>
  <c r="P86" i="5"/>
  <c r="A967" i="9" s="1"/>
  <c r="P87" i="5"/>
  <c r="A968" i="9" s="1"/>
  <c r="P88" i="5"/>
  <c r="A969" i="9" s="1"/>
  <c r="P89" i="5"/>
  <c r="A970" i="9" s="1"/>
  <c r="P90" i="5"/>
  <c r="A971" i="9" s="1"/>
  <c r="P91" i="5"/>
  <c r="A972" i="9" s="1"/>
  <c r="P92" i="5"/>
  <c r="A973" i="9" s="1"/>
  <c r="P93" i="5"/>
  <c r="A974" i="9" s="1"/>
  <c r="P94" i="5"/>
  <c r="A975" i="9" s="1"/>
  <c r="P24" i="5"/>
  <c r="A905" i="9" s="1"/>
  <c r="P25" i="5"/>
  <c r="A906" i="9" s="1"/>
  <c r="P26" i="5"/>
  <c r="A907" i="9" s="1"/>
  <c r="P27" i="5"/>
  <c r="A908" i="9" s="1"/>
  <c r="P28" i="5"/>
  <c r="A909" i="9" s="1"/>
  <c r="P29" i="5"/>
  <c r="A910" i="9" s="1"/>
  <c r="P30" i="5"/>
  <c r="A911" i="9" s="1"/>
  <c r="P31" i="5"/>
  <c r="A912" i="9" s="1"/>
  <c r="P32" i="5"/>
  <c r="A913" i="9" s="1"/>
  <c r="P33" i="5"/>
  <c r="A914" i="9" s="1"/>
  <c r="P34" i="5"/>
  <c r="A915" i="9" s="1"/>
  <c r="P35" i="5"/>
  <c r="A916" i="9" s="1"/>
  <c r="P36" i="5"/>
  <c r="A917" i="9" s="1"/>
  <c r="P37" i="5"/>
  <c r="A918" i="9" s="1"/>
  <c r="P38" i="5"/>
  <c r="A919" i="9" s="1"/>
  <c r="P42" i="5"/>
  <c r="A923" i="9" s="1"/>
  <c r="P43" i="5"/>
  <c r="A924" i="9" s="1"/>
  <c r="P44" i="5"/>
  <c r="A925" i="9" s="1"/>
  <c r="P45" i="5"/>
  <c r="A926" i="9" s="1"/>
  <c r="P46" i="5"/>
  <c r="A927" i="9" s="1"/>
  <c r="P47" i="5"/>
  <c r="A928" i="9" s="1"/>
  <c r="P48" i="5"/>
  <c r="A929" i="9" s="1"/>
  <c r="P49" i="5"/>
  <c r="A930" i="9" s="1"/>
  <c r="P50" i="5"/>
  <c r="A931" i="9" s="1"/>
  <c r="P51" i="5"/>
  <c r="A932" i="9" s="1"/>
  <c r="P52" i="5"/>
  <c r="A933" i="9" s="1"/>
  <c r="P53" i="5"/>
  <c r="A934" i="9" s="1"/>
  <c r="P54" i="5"/>
  <c r="A935" i="9" s="1"/>
  <c r="P55" i="5"/>
  <c r="A936" i="9" s="1"/>
  <c r="P56" i="5"/>
  <c r="A937" i="9" s="1"/>
  <c r="P57" i="5"/>
  <c r="A938" i="9" s="1"/>
  <c r="P58" i="5"/>
  <c r="A939" i="9" s="1"/>
  <c r="A940" i="9"/>
  <c r="P59" i="5"/>
  <c r="A941" i="9" s="1"/>
  <c r="P61" i="5"/>
  <c r="A942" i="9" s="1"/>
  <c r="P62" i="5"/>
  <c r="A943" i="9" s="1"/>
  <c r="P63" i="5"/>
  <c r="A944" i="9" s="1"/>
  <c r="P64" i="5"/>
  <c r="A945" i="9" s="1"/>
  <c r="P65" i="5"/>
  <c r="A946" i="9" s="1"/>
  <c r="P66" i="5"/>
  <c r="A947" i="9" s="1"/>
  <c r="P67" i="5"/>
  <c r="A948" i="9" s="1"/>
  <c r="P68" i="5"/>
  <c r="A949" i="9" s="1"/>
  <c r="P69" i="5"/>
  <c r="A950" i="9" s="1"/>
  <c r="P14" i="5"/>
  <c r="A895" i="9" s="1"/>
  <c r="P15" i="5"/>
  <c r="A896" i="9" s="1"/>
  <c r="P16" i="5"/>
  <c r="A897" i="9" s="1"/>
  <c r="P17" i="5"/>
  <c r="A898" i="9" s="1"/>
  <c r="P18" i="5"/>
  <c r="A899" i="9" s="1"/>
  <c r="P19" i="5"/>
  <c r="A900" i="9" s="1"/>
  <c r="P20" i="5"/>
  <c r="A901" i="9" s="1"/>
  <c r="P21" i="5"/>
  <c r="A902" i="9" s="1"/>
  <c r="P22" i="5"/>
  <c r="A903" i="9" s="1"/>
  <c r="P23" i="5"/>
  <c r="A904" i="9" s="1"/>
  <c r="P5" i="5"/>
  <c r="A886" i="9" s="1"/>
  <c r="P12" i="5"/>
  <c r="A893" i="9" s="1"/>
  <c r="P13" i="5"/>
  <c r="A894" i="9" s="1"/>
  <c r="P100" i="5"/>
  <c r="A981" i="9" s="1"/>
  <c r="P101" i="5"/>
  <c r="A982" i="9" s="1"/>
  <c r="P102" i="5"/>
  <c r="A983" i="9" s="1"/>
  <c r="P103" i="5"/>
  <c r="A984" i="9" s="1"/>
  <c r="P104" i="5"/>
  <c r="A985" i="9" s="1"/>
  <c r="P105" i="5"/>
  <c r="A986" i="9" s="1"/>
  <c r="P106" i="5"/>
  <c r="A987" i="9" s="1"/>
  <c r="P107" i="5"/>
  <c r="A988" i="9" s="1"/>
  <c r="P108" i="5"/>
  <c r="A989" i="9" s="1"/>
  <c r="Q86" i="5"/>
  <c r="A1114" i="9" s="1"/>
  <c r="Q87" i="5"/>
  <c r="A1115" i="9" s="1"/>
  <c r="Q88" i="5"/>
  <c r="A1116" i="9" s="1"/>
  <c r="Q89" i="5"/>
  <c r="A1117" i="9" s="1"/>
  <c r="Q90" i="5"/>
  <c r="A1118" i="9" s="1"/>
  <c r="Q91" i="5"/>
  <c r="A1119" i="9" s="1"/>
  <c r="Q92" i="5"/>
  <c r="A1120" i="9" s="1"/>
  <c r="Q93" i="5"/>
  <c r="A1121" i="9" s="1"/>
  <c r="Q94" i="5"/>
  <c r="A1122" i="9" s="1"/>
  <c r="Q24" i="5"/>
  <c r="A1052" i="9" s="1"/>
  <c r="Q25" i="5"/>
  <c r="A1053" i="9" s="1"/>
  <c r="Q26" i="5"/>
  <c r="A1054" i="9" s="1"/>
  <c r="Q27" i="5"/>
  <c r="A1055" i="9" s="1"/>
  <c r="Q28" i="5"/>
  <c r="A1056" i="9" s="1"/>
  <c r="Q29" i="5"/>
  <c r="A1057" i="9" s="1"/>
  <c r="Q30" i="5"/>
  <c r="A1058" i="9" s="1"/>
  <c r="Q31" i="5"/>
  <c r="A1059" i="9" s="1"/>
  <c r="Q32" i="5"/>
  <c r="A1060" i="9" s="1"/>
  <c r="Q33" i="5"/>
  <c r="A1061" i="9" s="1"/>
  <c r="Q34" i="5"/>
  <c r="A1062" i="9" s="1"/>
  <c r="Q35" i="5"/>
  <c r="A1063" i="9" s="1"/>
  <c r="Q36" i="5"/>
  <c r="A1064" i="9" s="1"/>
  <c r="Q37" i="5"/>
  <c r="A1065" i="9" s="1"/>
  <c r="Q38" i="5"/>
  <c r="A1066" i="9" s="1"/>
  <c r="Q42" i="5"/>
  <c r="A1070" i="9" s="1"/>
  <c r="Q43" i="5"/>
  <c r="A1071" i="9" s="1"/>
  <c r="Q44" i="5"/>
  <c r="A1072" i="9" s="1"/>
  <c r="Q45" i="5"/>
  <c r="A1073" i="9" s="1"/>
  <c r="Q46" i="5"/>
  <c r="A1074" i="9" s="1"/>
  <c r="Q47" i="5"/>
  <c r="A1075" i="9" s="1"/>
  <c r="Q48" i="5"/>
  <c r="A1076" i="9" s="1"/>
  <c r="Q49" i="5"/>
  <c r="A1077" i="9" s="1"/>
  <c r="Q50" i="5"/>
  <c r="A1078" i="9" s="1"/>
  <c r="Q51" i="5"/>
  <c r="A1079" i="9" s="1"/>
  <c r="Q52" i="5"/>
  <c r="A1080" i="9" s="1"/>
  <c r="Q53" i="5"/>
  <c r="A1081" i="9" s="1"/>
  <c r="Q54" i="5"/>
  <c r="A1082" i="9" s="1"/>
  <c r="Q55" i="5"/>
  <c r="A1083" i="9" s="1"/>
  <c r="Q56" i="5"/>
  <c r="A1084" i="9" s="1"/>
  <c r="Q57" i="5"/>
  <c r="A1085" i="9" s="1"/>
  <c r="Q58" i="5"/>
  <c r="A1086" i="9" s="1"/>
  <c r="A1087" i="9"/>
  <c r="Q59" i="5"/>
  <c r="A1088" i="9" s="1"/>
  <c r="Q61" i="5"/>
  <c r="A1089" i="9" s="1"/>
  <c r="Q62" i="5"/>
  <c r="A1090" i="9" s="1"/>
  <c r="Q63" i="5"/>
  <c r="A1091" i="9" s="1"/>
  <c r="Q64" i="5"/>
  <c r="A1092" i="9" s="1"/>
  <c r="Q65" i="5"/>
  <c r="A1093" i="9" s="1"/>
  <c r="Q66" i="5"/>
  <c r="A1094" i="9" s="1"/>
  <c r="Q67" i="5"/>
  <c r="A1095" i="9" s="1"/>
  <c r="Q68" i="5"/>
  <c r="A1096" i="9" s="1"/>
  <c r="Q69" i="5"/>
  <c r="A1097" i="9" s="1"/>
  <c r="Q14" i="5"/>
  <c r="A1042" i="9" s="1"/>
  <c r="Q15" i="5"/>
  <c r="A1043" i="9" s="1"/>
  <c r="Q16" i="5"/>
  <c r="A1044" i="9" s="1"/>
  <c r="Q17" i="5"/>
  <c r="A1045" i="9" s="1"/>
  <c r="Q18" i="5"/>
  <c r="A1046" i="9" s="1"/>
  <c r="Q19" i="5"/>
  <c r="A1047" i="9" s="1"/>
  <c r="Q20" i="5"/>
  <c r="A1048" i="9" s="1"/>
  <c r="Q21" i="5"/>
  <c r="A1049" i="9" s="1"/>
  <c r="Q22" i="5"/>
  <c r="A1050" i="9" s="1"/>
  <c r="Q23" i="5"/>
  <c r="A1051" i="9" s="1"/>
  <c r="Q4" i="5"/>
  <c r="A1032" i="9" s="1"/>
  <c r="Q5" i="5"/>
  <c r="A1033" i="9" s="1"/>
  <c r="Q12" i="5"/>
  <c r="A1040" i="9" s="1"/>
  <c r="Q13" i="5"/>
  <c r="A1041" i="9" s="1"/>
  <c r="Q100" i="5"/>
  <c r="A1128" i="9" s="1"/>
  <c r="Q101" i="5"/>
  <c r="A1129" i="9" s="1"/>
  <c r="Q102" i="5"/>
  <c r="A1130" i="9" s="1"/>
  <c r="Q103" i="5"/>
  <c r="A1131" i="9" s="1"/>
  <c r="Q104" i="5"/>
  <c r="A1132" i="9" s="1"/>
  <c r="Q105" i="5"/>
  <c r="A1133" i="9" s="1"/>
  <c r="Q106" i="5"/>
  <c r="A1134" i="9" s="1"/>
  <c r="Q107" i="5"/>
  <c r="A1135" i="9" s="1"/>
  <c r="Q108" i="5"/>
  <c r="A1136" i="9" s="1"/>
  <c r="P91" i="6"/>
  <c r="O91" i="6"/>
  <c r="N91" i="6"/>
  <c r="Q90" i="6"/>
  <c r="P90" i="6"/>
  <c r="O90" i="6"/>
  <c r="N90" i="6"/>
  <c r="Q89" i="6"/>
  <c r="P89" i="6"/>
  <c r="O89" i="6"/>
  <c r="N89" i="6"/>
  <c r="Q88" i="6"/>
  <c r="P88" i="6"/>
  <c r="O88" i="6"/>
  <c r="N88" i="6"/>
  <c r="Q87" i="6"/>
  <c r="P87" i="6"/>
  <c r="O87" i="6"/>
  <c r="N87" i="6"/>
  <c r="Q86" i="6"/>
  <c r="P86" i="6"/>
  <c r="O86" i="6"/>
  <c r="N86" i="6"/>
  <c r="Q85" i="6"/>
  <c r="P85" i="6"/>
  <c r="O85" i="6"/>
  <c r="N85" i="6"/>
  <c r="Q84" i="6"/>
  <c r="P84" i="6"/>
  <c r="O84" i="6"/>
  <c r="N84" i="6"/>
  <c r="Q83" i="6"/>
  <c r="P83" i="6"/>
  <c r="O83" i="6"/>
  <c r="N83" i="6"/>
  <c r="Q82" i="6"/>
  <c r="P82" i="6"/>
  <c r="O82" i="6"/>
  <c r="N82" i="6"/>
  <c r="Q81" i="6"/>
  <c r="P81" i="6"/>
  <c r="O81" i="6"/>
  <c r="N81" i="6"/>
  <c r="Q80" i="6"/>
  <c r="P80" i="6"/>
  <c r="O80" i="6"/>
  <c r="N80" i="6"/>
  <c r="Q79" i="6"/>
  <c r="P79" i="6"/>
  <c r="O79" i="6"/>
  <c r="N79" i="6"/>
  <c r="Q78" i="6"/>
  <c r="P78" i="6"/>
  <c r="O78" i="6"/>
  <c r="N78" i="6"/>
  <c r="Q77" i="6"/>
  <c r="P77" i="6"/>
  <c r="O77" i="6"/>
  <c r="N77" i="6"/>
  <c r="Q105" i="6"/>
  <c r="P105" i="6"/>
  <c r="O105" i="6"/>
  <c r="N105" i="6"/>
  <c r="Q104" i="6"/>
  <c r="P104" i="6"/>
  <c r="N104" i="6"/>
  <c r="Q103" i="6"/>
  <c r="P103" i="6"/>
  <c r="N103" i="6"/>
  <c r="Q102" i="6"/>
  <c r="P102" i="6"/>
  <c r="N102" i="6"/>
  <c r="Q101" i="6"/>
  <c r="P101" i="6"/>
  <c r="N101" i="6"/>
  <c r="P85" i="5"/>
  <c r="A966" i="9" s="1"/>
  <c r="Q85" i="5"/>
  <c r="A1113" i="9" s="1"/>
  <c r="O85" i="5"/>
  <c r="A819" i="9" s="1"/>
  <c r="N85" i="5"/>
  <c r="A672" i="9" s="1"/>
  <c r="P84" i="5"/>
  <c r="A965" i="9" s="1"/>
  <c r="Q84" i="5"/>
  <c r="A1112" i="9" s="1"/>
  <c r="O84" i="5"/>
  <c r="A818" i="9" s="1"/>
  <c r="N84" i="5"/>
  <c r="A671" i="9" s="1"/>
  <c r="P83" i="5"/>
  <c r="A964" i="9" s="1"/>
  <c r="Q83" i="5"/>
  <c r="A1111" i="9" s="1"/>
  <c r="O83" i="5"/>
  <c r="A817" i="9" s="1"/>
  <c r="N83" i="5"/>
  <c r="A670" i="9" s="1"/>
  <c r="P82" i="5"/>
  <c r="A963" i="9" s="1"/>
  <c r="Q82" i="5"/>
  <c r="A1110" i="9" s="1"/>
  <c r="O82" i="5"/>
  <c r="A816" i="9" s="1"/>
  <c r="N82" i="5"/>
  <c r="A669" i="9" s="1"/>
  <c r="P81" i="5"/>
  <c r="A962" i="9" s="1"/>
  <c r="Q81" i="5"/>
  <c r="A1109" i="9" s="1"/>
  <c r="O81" i="5"/>
  <c r="A815" i="9" s="1"/>
  <c r="N81" i="5"/>
  <c r="A668" i="9" s="1"/>
  <c r="P80" i="5"/>
  <c r="A961" i="9" s="1"/>
  <c r="Q80" i="5"/>
  <c r="A1108" i="9" s="1"/>
  <c r="O80" i="5"/>
  <c r="A814" i="9" s="1"/>
  <c r="N80" i="5"/>
  <c r="A667" i="9" s="1"/>
  <c r="P79" i="5"/>
  <c r="A960" i="9" s="1"/>
  <c r="Q79" i="5"/>
  <c r="A1107" i="9" s="1"/>
  <c r="O79" i="5"/>
  <c r="A813" i="9" s="1"/>
  <c r="N79" i="5"/>
  <c r="A666" i="9" s="1"/>
  <c r="P78" i="5"/>
  <c r="A959" i="9" s="1"/>
  <c r="Q78" i="5"/>
  <c r="A1106" i="9" s="1"/>
  <c r="O78" i="5"/>
  <c r="A812" i="9" s="1"/>
  <c r="N78" i="5"/>
  <c r="A665" i="9" s="1"/>
  <c r="P77" i="5"/>
  <c r="A958" i="9" s="1"/>
  <c r="Q77" i="5"/>
  <c r="A1105" i="9" s="1"/>
  <c r="O77" i="5"/>
  <c r="A811" i="9" s="1"/>
  <c r="N77" i="5"/>
  <c r="A664" i="9" s="1"/>
  <c r="P76" i="5"/>
  <c r="A957" i="9" s="1"/>
  <c r="Q76" i="5"/>
  <c r="A1104" i="9" s="1"/>
  <c r="O76" i="5"/>
  <c r="A810" i="9" s="1"/>
  <c r="N76" i="5"/>
  <c r="A663" i="9" s="1"/>
  <c r="P75" i="5"/>
  <c r="A956" i="9" s="1"/>
  <c r="Q75" i="5"/>
  <c r="A1103" i="9" s="1"/>
  <c r="O75" i="5"/>
  <c r="A809" i="9" s="1"/>
  <c r="N75" i="5"/>
  <c r="A662" i="9" s="1"/>
  <c r="P74" i="5"/>
  <c r="A955" i="9" s="1"/>
  <c r="Q74" i="5"/>
  <c r="A1102" i="9" s="1"/>
  <c r="O74" i="5"/>
  <c r="A808" i="9" s="1"/>
  <c r="N74" i="5"/>
  <c r="A661" i="9" s="1"/>
  <c r="P73" i="5"/>
  <c r="A954" i="9" s="1"/>
  <c r="Q73" i="5"/>
  <c r="A1101" i="9" s="1"/>
  <c r="O73" i="5"/>
  <c r="A807" i="9" s="1"/>
  <c r="N73" i="5"/>
  <c r="A660" i="9" s="1"/>
  <c r="P72" i="5"/>
  <c r="A953" i="9" s="1"/>
  <c r="Q72" i="5"/>
  <c r="A1100" i="9" s="1"/>
  <c r="O72" i="5"/>
  <c r="A806" i="9" s="1"/>
  <c r="N72" i="5"/>
  <c r="A659" i="9" s="1"/>
  <c r="P71" i="5"/>
  <c r="A952" i="9" s="1"/>
  <c r="Q71" i="5"/>
  <c r="A1099" i="9" s="1"/>
  <c r="O71" i="5"/>
  <c r="A805" i="9" s="1"/>
  <c r="N71" i="5"/>
  <c r="A658" i="9" s="1"/>
  <c r="P99" i="5"/>
  <c r="A980" i="9" s="1"/>
  <c r="Q99" i="5"/>
  <c r="A1127" i="9" s="1"/>
  <c r="O99" i="5"/>
  <c r="A833" i="9" s="1"/>
  <c r="N99" i="5"/>
  <c r="A686" i="9" s="1"/>
  <c r="O98" i="5"/>
  <c r="A832" i="9" s="1"/>
  <c r="N98" i="5"/>
  <c r="A685" i="9" s="1"/>
  <c r="O97" i="5"/>
  <c r="A831" i="9" s="1"/>
  <c r="N97" i="5"/>
  <c r="A684" i="9" s="1"/>
  <c r="P96" i="5"/>
  <c r="A977" i="9" s="1"/>
  <c r="Q96" i="5"/>
  <c r="A1124" i="9" s="1"/>
  <c r="O96" i="5"/>
  <c r="A830" i="9" s="1"/>
  <c r="N96" i="5"/>
  <c r="A683" i="9" s="1"/>
  <c r="P95" i="5"/>
  <c r="A976" i="9" s="1"/>
  <c r="Q95" i="5"/>
  <c r="A1123" i="9" s="1"/>
  <c r="O95" i="5"/>
  <c r="A829" i="9" s="1"/>
  <c r="N95" i="5"/>
  <c r="A682" i="9" s="1"/>
  <c r="O102" i="3"/>
  <c r="P102" i="3"/>
  <c r="Q102" i="3"/>
  <c r="O103" i="3"/>
  <c r="P103" i="3"/>
  <c r="Q103" i="3"/>
  <c r="O104" i="3"/>
  <c r="P104" i="3"/>
  <c r="Q104" i="3"/>
  <c r="O105" i="3"/>
  <c r="P105" i="3"/>
  <c r="Q105" i="3"/>
  <c r="O106" i="3"/>
  <c r="P106" i="3"/>
  <c r="Q106" i="3"/>
  <c r="P78" i="3"/>
  <c r="O79" i="3"/>
  <c r="P79" i="3"/>
  <c r="Q79" i="3"/>
  <c r="O80" i="3"/>
  <c r="P80" i="3"/>
  <c r="Q80" i="3"/>
  <c r="O81" i="3"/>
  <c r="P81" i="3"/>
  <c r="Q81" i="3"/>
  <c r="O82" i="3"/>
  <c r="P82" i="3"/>
  <c r="Q82" i="3"/>
  <c r="O83" i="3"/>
  <c r="P83" i="3"/>
  <c r="Q83" i="3"/>
  <c r="O84" i="3"/>
  <c r="P84" i="3"/>
  <c r="Q84" i="3"/>
  <c r="O85" i="3"/>
  <c r="P85" i="3"/>
  <c r="Q85" i="3"/>
  <c r="O86" i="3"/>
  <c r="P86" i="3"/>
  <c r="Q86" i="3"/>
  <c r="O87" i="3"/>
  <c r="P87" i="3"/>
  <c r="Q87" i="3"/>
  <c r="O88" i="3"/>
  <c r="P88" i="3"/>
  <c r="Q88" i="3"/>
  <c r="O89" i="3"/>
  <c r="P89" i="3"/>
  <c r="Q89" i="3"/>
  <c r="Q90" i="3"/>
  <c r="O91" i="3"/>
  <c r="P91" i="3"/>
  <c r="Q91" i="3"/>
  <c r="O92" i="3"/>
  <c r="P92" i="3"/>
  <c r="Q92" i="3"/>
  <c r="AA101" i="6"/>
  <c r="Y101" i="6"/>
  <c r="AA97" i="5"/>
  <c r="C4" i="15"/>
  <c r="B4" i="15"/>
  <c r="A4" i="15"/>
  <c r="S95" i="3"/>
  <c r="S98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6" i="3"/>
  <c r="S16" i="3"/>
  <c r="S17" i="3"/>
  <c r="S18" i="3"/>
  <c r="S19" i="3"/>
  <c r="S20" i="3"/>
  <c r="S21" i="3"/>
  <c r="S22" i="3"/>
  <c r="S23" i="3"/>
  <c r="S4" i="3"/>
  <c r="S5" i="3"/>
  <c r="S14" i="3"/>
  <c r="S15" i="3"/>
  <c r="S107" i="3"/>
  <c r="S108" i="3"/>
  <c r="S109" i="3"/>
  <c r="S110" i="3"/>
  <c r="S111" i="3"/>
  <c r="R94" i="3"/>
  <c r="R95" i="3"/>
  <c r="R97" i="3"/>
  <c r="R98" i="3"/>
  <c r="R99" i="3"/>
  <c r="R100" i="3"/>
  <c r="R101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61" i="3"/>
  <c r="R62" i="3"/>
  <c r="R63" i="3"/>
  <c r="R64" i="3"/>
  <c r="R65" i="3"/>
  <c r="R66" i="3"/>
  <c r="R67" i="3"/>
  <c r="R68" i="3"/>
  <c r="R69" i="3"/>
  <c r="R70" i="3"/>
  <c r="R71" i="3"/>
  <c r="R72" i="3"/>
  <c r="R74" i="3"/>
  <c r="R76" i="3"/>
  <c r="R77" i="3"/>
  <c r="R16" i="3"/>
  <c r="R17" i="3"/>
  <c r="R18" i="3"/>
  <c r="R19" i="3"/>
  <c r="R20" i="3"/>
  <c r="R21" i="3"/>
  <c r="R22" i="3"/>
  <c r="R23" i="3"/>
  <c r="R5" i="3"/>
  <c r="R14" i="3"/>
  <c r="R15" i="3"/>
  <c r="R109" i="3"/>
  <c r="R110" i="3"/>
  <c r="R93" i="3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69" i="5"/>
  <c r="AA68" i="5"/>
  <c r="AA67" i="5"/>
  <c r="AA66" i="5"/>
  <c r="AA65" i="5"/>
  <c r="AA64" i="5"/>
  <c r="AA63" i="5"/>
  <c r="AA62" i="5"/>
  <c r="AA61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3" i="5"/>
  <c r="AA100" i="6"/>
  <c r="Y100" i="6"/>
  <c r="AA99" i="6"/>
  <c r="Y99" i="6"/>
  <c r="AA98" i="6"/>
  <c r="Y98" i="6"/>
  <c r="AA97" i="6"/>
  <c r="Y97" i="6"/>
  <c r="AA96" i="6"/>
  <c r="Y96" i="6"/>
  <c r="AA95" i="6"/>
  <c r="Y95" i="6"/>
  <c r="AA94" i="6"/>
  <c r="Y94" i="6"/>
  <c r="AA93" i="6"/>
  <c r="Y93" i="6"/>
  <c r="AA92" i="6"/>
  <c r="Y92" i="6"/>
  <c r="AA91" i="6"/>
  <c r="Y91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A75" i="6"/>
  <c r="Y75" i="6"/>
  <c r="AA74" i="6"/>
  <c r="Y74" i="6"/>
  <c r="AA73" i="6"/>
  <c r="Y73" i="6"/>
  <c r="AA72" i="6"/>
  <c r="Y72" i="6"/>
  <c r="AA70" i="6"/>
  <c r="Y70" i="6"/>
  <c r="AA69" i="6"/>
  <c r="Y69" i="6"/>
  <c r="AA68" i="6"/>
  <c r="Y68" i="6"/>
  <c r="AA67" i="6"/>
  <c r="Y67" i="6"/>
  <c r="AA66" i="6"/>
  <c r="Y66" i="6"/>
  <c r="AA65" i="6"/>
  <c r="Y65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1" i="6"/>
  <c r="Y41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A26" i="6"/>
  <c r="Y26" i="6"/>
  <c r="AA25" i="6"/>
  <c r="Y25" i="6"/>
  <c r="AA24" i="6"/>
  <c r="Y24" i="6"/>
  <c r="AC3" i="6"/>
  <c r="AB3" i="6"/>
  <c r="AA3" i="6"/>
  <c r="Z3" i="6"/>
  <c r="Y3" i="6"/>
  <c r="X3" i="6"/>
  <c r="N93" i="6"/>
  <c r="O93" i="6"/>
  <c r="P93" i="6"/>
  <c r="Q93" i="6"/>
  <c r="N94" i="6"/>
  <c r="O94" i="6"/>
  <c r="P94" i="6"/>
  <c r="Q94" i="6"/>
  <c r="N95" i="6"/>
  <c r="O95" i="6"/>
  <c r="P95" i="6"/>
  <c r="Q95" i="6"/>
  <c r="N96" i="6"/>
  <c r="O96" i="6"/>
  <c r="P96" i="6"/>
  <c r="Q96" i="6"/>
  <c r="N97" i="6"/>
  <c r="O97" i="6"/>
  <c r="P97" i="6"/>
  <c r="Q97" i="6"/>
  <c r="N98" i="6"/>
  <c r="O98" i="6"/>
  <c r="P98" i="6"/>
  <c r="Q98" i="6"/>
  <c r="N99" i="6"/>
  <c r="O99" i="6"/>
  <c r="P99" i="6"/>
  <c r="Q99" i="6"/>
  <c r="N100" i="6"/>
  <c r="O100" i="6"/>
  <c r="P100" i="6"/>
  <c r="Q100" i="6"/>
  <c r="N24" i="6"/>
  <c r="O24" i="6"/>
  <c r="P24" i="6"/>
  <c r="Q24" i="6"/>
  <c r="N25" i="6"/>
  <c r="O25" i="6"/>
  <c r="P25" i="6"/>
  <c r="Q25" i="6"/>
  <c r="N26" i="6"/>
  <c r="O26" i="6"/>
  <c r="P26" i="6"/>
  <c r="Q26" i="6"/>
  <c r="N27" i="6"/>
  <c r="O27" i="6"/>
  <c r="P27" i="6"/>
  <c r="Q27" i="6"/>
  <c r="N28" i="6"/>
  <c r="O28" i="6"/>
  <c r="P28" i="6"/>
  <c r="Q28" i="6"/>
  <c r="N29" i="6"/>
  <c r="O29" i="6"/>
  <c r="P29" i="6"/>
  <c r="Q29" i="6"/>
  <c r="N30" i="6"/>
  <c r="O30" i="6"/>
  <c r="P30" i="6"/>
  <c r="Q30" i="6"/>
  <c r="N31" i="6"/>
  <c r="O31" i="6"/>
  <c r="P31" i="6"/>
  <c r="Q31" i="6"/>
  <c r="N32" i="6"/>
  <c r="O32" i="6"/>
  <c r="P32" i="6"/>
  <c r="Q32" i="6"/>
  <c r="N33" i="6"/>
  <c r="O33" i="6"/>
  <c r="P33" i="6"/>
  <c r="Q33" i="6"/>
  <c r="N34" i="6"/>
  <c r="O34" i="6"/>
  <c r="P34" i="6"/>
  <c r="Q34" i="6"/>
  <c r="N35" i="6"/>
  <c r="O35" i="6"/>
  <c r="P35" i="6"/>
  <c r="Q35" i="6"/>
  <c r="N36" i="6"/>
  <c r="O36" i="6"/>
  <c r="P36" i="6"/>
  <c r="Q36" i="6"/>
  <c r="N37" i="6"/>
  <c r="O37" i="6"/>
  <c r="P37" i="6"/>
  <c r="Q37" i="6"/>
  <c r="N38" i="6"/>
  <c r="O38" i="6"/>
  <c r="P38" i="6"/>
  <c r="Q38" i="6"/>
  <c r="N39" i="6"/>
  <c r="O39" i="6"/>
  <c r="P39" i="6"/>
  <c r="Q39" i="6"/>
  <c r="N41" i="6"/>
  <c r="O41" i="6"/>
  <c r="P41" i="6"/>
  <c r="Q41" i="6"/>
  <c r="N43" i="6"/>
  <c r="O43" i="6"/>
  <c r="P43" i="6"/>
  <c r="Q43" i="6"/>
  <c r="N44" i="6"/>
  <c r="O44" i="6"/>
  <c r="P44" i="6"/>
  <c r="Q44" i="6"/>
  <c r="N45" i="6"/>
  <c r="O45" i="6"/>
  <c r="P45" i="6"/>
  <c r="Q45" i="6"/>
  <c r="N46" i="6"/>
  <c r="O46" i="6"/>
  <c r="P46" i="6"/>
  <c r="Q46" i="6"/>
  <c r="N47" i="6"/>
  <c r="O47" i="6"/>
  <c r="P47" i="6"/>
  <c r="Q47" i="6"/>
  <c r="N48" i="6"/>
  <c r="O48" i="6"/>
  <c r="P48" i="6"/>
  <c r="Q48" i="6"/>
  <c r="N49" i="6"/>
  <c r="O49" i="6"/>
  <c r="P49" i="6"/>
  <c r="Q49" i="6"/>
  <c r="N50" i="6"/>
  <c r="O50" i="6"/>
  <c r="P50" i="6"/>
  <c r="Q50" i="6"/>
  <c r="N51" i="6"/>
  <c r="O51" i="6"/>
  <c r="P51" i="6"/>
  <c r="Q51" i="6"/>
  <c r="N52" i="6"/>
  <c r="O52" i="6"/>
  <c r="P52" i="6"/>
  <c r="Q52" i="6"/>
  <c r="N53" i="6"/>
  <c r="O53" i="6"/>
  <c r="P53" i="6"/>
  <c r="Q53" i="6"/>
  <c r="N54" i="6"/>
  <c r="O54" i="6"/>
  <c r="P54" i="6"/>
  <c r="Q54" i="6"/>
  <c r="N55" i="6"/>
  <c r="O55" i="6"/>
  <c r="P55" i="6"/>
  <c r="Q55" i="6"/>
  <c r="N56" i="6"/>
  <c r="O56" i="6"/>
  <c r="P56" i="6"/>
  <c r="Q56" i="6"/>
  <c r="N57" i="6"/>
  <c r="O57" i="6"/>
  <c r="P57" i="6"/>
  <c r="Q57" i="6"/>
  <c r="N58" i="6"/>
  <c r="O58" i="6"/>
  <c r="P58" i="6"/>
  <c r="Q58" i="6"/>
  <c r="N59" i="6"/>
  <c r="O59" i="6"/>
  <c r="P59" i="6"/>
  <c r="Q59" i="6"/>
  <c r="N60" i="6"/>
  <c r="O60" i="6"/>
  <c r="P60" i="6"/>
  <c r="Q60" i="6"/>
  <c r="N61" i="6"/>
  <c r="O61" i="6"/>
  <c r="P61" i="6"/>
  <c r="Q61" i="6"/>
  <c r="N62" i="6"/>
  <c r="O62" i="6"/>
  <c r="P62" i="6"/>
  <c r="Q62" i="6"/>
  <c r="N63" i="6"/>
  <c r="O63" i="6"/>
  <c r="P63" i="6"/>
  <c r="Q63" i="6"/>
  <c r="N65" i="6"/>
  <c r="O65" i="6"/>
  <c r="P65" i="6"/>
  <c r="Q65" i="6"/>
  <c r="N66" i="6"/>
  <c r="O66" i="6"/>
  <c r="P66" i="6"/>
  <c r="Q66" i="6"/>
  <c r="N67" i="6"/>
  <c r="O67" i="6"/>
  <c r="P67" i="6"/>
  <c r="Q67" i="6"/>
  <c r="N68" i="6"/>
  <c r="O68" i="6"/>
  <c r="P68" i="6"/>
  <c r="Q68" i="6"/>
  <c r="N69" i="6"/>
  <c r="O69" i="6"/>
  <c r="P69" i="6"/>
  <c r="Q69" i="6"/>
  <c r="N70" i="6"/>
  <c r="O70" i="6"/>
  <c r="P70" i="6"/>
  <c r="Q70" i="6"/>
  <c r="N72" i="6"/>
  <c r="O72" i="6"/>
  <c r="P72" i="6"/>
  <c r="Q72" i="6"/>
  <c r="N73" i="6"/>
  <c r="O73" i="6"/>
  <c r="P73" i="6"/>
  <c r="Q73" i="6"/>
  <c r="N74" i="6"/>
  <c r="O74" i="6"/>
  <c r="P74" i="6"/>
  <c r="Q74" i="6"/>
  <c r="N75" i="6"/>
  <c r="O75" i="6"/>
  <c r="P75" i="6"/>
  <c r="Q75" i="6"/>
  <c r="N76" i="6"/>
  <c r="O76" i="6"/>
  <c r="P76" i="6"/>
  <c r="Q76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14" i="6"/>
  <c r="O14" i="6"/>
  <c r="P14" i="6"/>
  <c r="Q14" i="6"/>
  <c r="N106" i="6"/>
  <c r="O106" i="6"/>
  <c r="P106" i="6"/>
  <c r="Q106" i="6"/>
  <c r="N107" i="6"/>
  <c r="O107" i="6"/>
  <c r="P107" i="6"/>
  <c r="Q107" i="6"/>
  <c r="N108" i="6"/>
  <c r="O108" i="6"/>
  <c r="P108" i="6"/>
  <c r="Q108" i="6"/>
  <c r="N109" i="6"/>
  <c r="O109" i="6"/>
  <c r="P109" i="6"/>
  <c r="Q109" i="6"/>
  <c r="Q92" i="6"/>
  <c r="P92" i="6"/>
  <c r="O92" i="6"/>
  <c r="N92" i="6"/>
  <c r="D1" i="13"/>
  <c r="E1" i="13"/>
  <c r="F1" i="13"/>
  <c r="B1" i="13"/>
  <c r="C1" i="13"/>
  <c r="G1" i="13"/>
  <c r="H1" i="13"/>
  <c r="I1" i="13"/>
  <c r="J1" i="13"/>
  <c r="K1" i="13"/>
  <c r="L1" i="13"/>
  <c r="R73" i="3"/>
  <c r="G94" i="6"/>
  <c r="C638" i="13" s="1"/>
  <c r="C779" i="13" s="1"/>
  <c r="G82" i="5"/>
  <c r="C349" i="13" s="1"/>
  <c r="C483" i="13" s="1"/>
  <c r="G86" i="6"/>
  <c r="C630" i="13" s="1"/>
  <c r="C771" i="13" s="1"/>
  <c r="G78" i="5"/>
  <c r="C345" i="13" s="1"/>
  <c r="C479" i="13" s="1"/>
  <c r="B92" i="5"/>
  <c r="N93" i="15" s="1"/>
  <c r="B95" i="6"/>
  <c r="V96" i="15" s="1"/>
  <c r="B77" i="6"/>
  <c r="V78" i="15" s="1"/>
  <c r="G82" i="6"/>
  <c r="C626" i="13" s="1"/>
  <c r="C767" i="13" s="1"/>
  <c r="G90" i="5"/>
  <c r="C357" i="13" s="1"/>
  <c r="C491" i="13" s="1"/>
  <c r="B67" i="3"/>
  <c r="F68" i="15" s="1"/>
  <c r="B57" i="3"/>
  <c r="F58" i="15" s="1"/>
  <c r="G87" i="5"/>
  <c r="C354" i="13" s="1"/>
  <c r="C488" i="13" s="1"/>
  <c r="G77" i="5"/>
  <c r="C344" i="13" s="1"/>
  <c r="C478" i="13" s="1"/>
  <c r="G72" i="5"/>
  <c r="C339" i="13" s="1"/>
  <c r="C473" i="13" s="1"/>
  <c r="B97" i="5"/>
  <c r="N98" i="15" s="1"/>
  <c r="B87" i="5"/>
  <c r="N88" i="15" s="1"/>
  <c r="B82" i="5"/>
  <c r="N83" i="15" s="1"/>
  <c r="B77" i="5"/>
  <c r="N78" i="15" s="1"/>
  <c r="B99" i="6"/>
  <c r="V100" i="15" s="1"/>
  <c r="B80" i="6"/>
  <c r="V81" i="15" s="1"/>
  <c r="B76" i="6"/>
  <c r="V77" i="15" s="1"/>
  <c r="B24" i="6"/>
  <c r="V25" i="15" s="1"/>
  <c r="G101" i="6"/>
  <c r="C645" i="13" s="1"/>
  <c r="C786" i="13" s="1"/>
  <c r="G92" i="6"/>
  <c r="C636" i="13" s="1"/>
  <c r="C777" i="13" s="1"/>
  <c r="G87" i="6"/>
  <c r="C631" i="13" s="1"/>
  <c r="C772" i="13" s="1"/>
  <c r="G76" i="6"/>
  <c r="C620" i="13" s="1"/>
  <c r="C761" i="13" s="1"/>
  <c r="G100" i="6"/>
  <c r="C644" i="13" s="1"/>
  <c r="C785" i="13" s="1"/>
  <c r="G96" i="6"/>
  <c r="C640" i="13" s="1"/>
  <c r="C781" i="13" s="1"/>
  <c r="G80" i="6"/>
  <c r="C624" i="13" s="1"/>
  <c r="C765" i="13" s="1"/>
  <c r="G52" i="6"/>
  <c r="C596" i="13" s="1"/>
  <c r="C737" i="13" s="1"/>
  <c r="G74" i="6"/>
  <c r="C618" i="13" s="1"/>
  <c r="C759" i="13" s="1"/>
  <c r="G74" i="5"/>
  <c r="C341" i="13" s="1"/>
  <c r="C475" i="13" s="1"/>
  <c r="B82" i="6"/>
  <c r="V83" i="15" s="1"/>
  <c r="B102" i="6"/>
  <c r="V103" i="15" s="1"/>
  <c r="B100" i="5"/>
  <c r="N101" i="15" s="1"/>
  <c r="B98" i="6"/>
  <c r="V99" i="15" s="1"/>
  <c r="G61" i="5"/>
  <c r="C328" i="13" s="1"/>
  <c r="C462" i="13" s="1"/>
  <c r="G53" i="5"/>
  <c r="C320" i="13" s="1"/>
  <c r="C454" i="13" s="1"/>
  <c r="G42" i="5"/>
  <c r="C309" i="13" s="1"/>
  <c r="C443" i="13" s="1"/>
  <c r="G69" i="6"/>
  <c r="C613" i="13" s="1"/>
  <c r="C754" i="13" s="1"/>
  <c r="K15" i="15" l="1"/>
  <c r="B12" i="13"/>
  <c r="B146" i="13" s="1"/>
  <c r="K75" i="15"/>
  <c r="B72" i="13"/>
  <c r="B206" i="13" s="1"/>
  <c r="K67" i="15"/>
  <c r="B64" i="13"/>
  <c r="B198" i="13" s="1"/>
  <c r="K53" i="15"/>
  <c r="B50" i="13"/>
  <c r="B184" i="13" s="1"/>
  <c r="K44" i="15"/>
  <c r="B41" i="13"/>
  <c r="B175" i="13" s="1"/>
  <c r="K32" i="15"/>
  <c r="B29" i="13"/>
  <c r="B163" i="13" s="1"/>
  <c r="K102" i="15"/>
  <c r="B99" i="13"/>
  <c r="B233" i="13" s="1"/>
  <c r="K94" i="15"/>
  <c r="B91" i="13"/>
  <c r="B225" i="13" s="1"/>
  <c r="K107" i="15"/>
  <c r="B104" i="13"/>
  <c r="B238" i="13" s="1"/>
  <c r="K113" i="15"/>
  <c r="B110" i="13"/>
  <c r="B244" i="13" s="1"/>
  <c r="K109" i="15"/>
  <c r="B106" i="13"/>
  <c r="B240" i="13" s="1"/>
  <c r="K21" i="15"/>
  <c r="B18" i="13"/>
  <c r="B152" i="13" s="1"/>
  <c r="K17" i="15"/>
  <c r="B14" i="13"/>
  <c r="B148" i="13" s="1"/>
  <c r="K74" i="15"/>
  <c r="B71" i="13"/>
  <c r="B205" i="13" s="1"/>
  <c r="K70" i="15"/>
  <c r="B67" i="13"/>
  <c r="B201" i="13" s="1"/>
  <c r="K66" i="15"/>
  <c r="B63" i="13"/>
  <c r="B197" i="13" s="1"/>
  <c r="K62" i="15"/>
  <c r="B59" i="13"/>
  <c r="B193" i="13" s="1"/>
  <c r="K56" i="15"/>
  <c r="B53" i="13"/>
  <c r="B187" i="13" s="1"/>
  <c r="K52" i="15"/>
  <c r="B49" i="13"/>
  <c r="B183" i="13" s="1"/>
  <c r="K48" i="15"/>
  <c r="B45" i="13"/>
  <c r="B179" i="13" s="1"/>
  <c r="K43" i="15"/>
  <c r="B40" i="13"/>
  <c r="B174" i="13" s="1"/>
  <c r="K39" i="15"/>
  <c r="B36" i="13"/>
  <c r="B170" i="13" s="1"/>
  <c r="K35" i="15"/>
  <c r="B32" i="13"/>
  <c r="B166" i="13" s="1"/>
  <c r="K31" i="15"/>
  <c r="B28" i="13"/>
  <c r="B162" i="13" s="1"/>
  <c r="K27" i="15"/>
  <c r="B24" i="13"/>
  <c r="B158" i="13" s="1"/>
  <c r="K101" i="15"/>
  <c r="B98" i="13"/>
  <c r="B232" i="13" s="1"/>
  <c r="K97" i="15"/>
  <c r="B94" i="13"/>
  <c r="B228" i="13" s="1"/>
  <c r="K93" i="15"/>
  <c r="B90" i="13"/>
  <c r="B224" i="13" s="1"/>
  <c r="K89" i="15"/>
  <c r="B86" i="13"/>
  <c r="B220" i="13" s="1"/>
  <c r="K85" i="15"/>
  <c r="B82" i="13"/>
  <c r="B216" i="13" s="1"/>
  <c r="K81" i="15"/>
  <c r="B78" i="13"/>
  <c r="B212" i="13" s="1"/>
  <c r="K106" i="15"/>
  <c r="B103" i="13"/>
  <c r="B237" i="13" s="1"/>
  <c r="K13" i="15"/>
  <c r="B10" i="13"/>
  <c r="B144" i="13" s="1"/>
  <c r="K114" i="15"/>
  <c r="B111" i="13"/>
  <c r="B245" i="13" s="1"/>
  <c r="K18" i="15"/>
  <c r="B15" i="13"/>
  <c r="B149" i="13" s="1"/>
  <c r="K57" i="15"/>
  <c r="B54" i="13"/>
  <c r="B188" i="13" s="1"/>
  <c r="K36" i="15"/>
  <c r="B33" i="13"/>
  <c r="B167" i="13" s="1"/>
  <c r="K86" i="15"/>
  <c r="B83" i="13"/>
  <c r="B217" i="13" s="1"/>
  <c r="K112" i="15"/>
  <c r="B109" i="13"/>
  <c r="B243" i="13" s="1"/>
  <c r="K108" i="15"/>
  <c r="B105" i="13"/>
  <c r="B239" i="13" s="1"/>
  <c r="K24" i="15"/>
  <c r="B21" i="13"/>
  <c r="B155" i="13" s="1"/>
  <c r="K20" i="15"/>
  <c r="B17" i="13"/>
  <c r="B151" i="13" s="1"/>
  <c r="K78" i="15"/>
  <c r="B75" i="13"/>
  <c r="B209" i="13" s="1"/>
  <c r="K73" i="15"/>
  <c r="B70" i="13"/>
  <c r="B204" i="13" s="1"/>
  <c r="K69" i="15"/>
  <c r="B66" i="13"/>
  <c r="B200" i="13" s="1"/>
  <c r="K65" i="15"/>
  <c r="B62" i="13"/>
  <c r="B196" i="13" s="1"/>
  <c r="K59" i="15"/>
  <c r="B56" i="13"/>
  <c r="B190" i="13" s="1"/>
  <c r="K55" i="15"/>
  <c r="B52" i="13"/>
  <c r="B186" i="13" s="1"/>
  <c r="K51" i="15"/>
  <c r="B48" i="13"/>
  <c r="B182" i="13" s="1"/>
  <c r="K47" i="15"/>
  <c r="B44" i="13"/>
  <c r="B178" i="13" s="1"/>
  <c r="K42" i="15"/>
  <c r="B39" i="13"/>
  <c r="B173" i="13" s="1"/>
  <c r="K38" i="15"/>
  <c r="B35" i="13"/>
  <c r="B169" i="13" s="1"/>
  <c r="K34" i="15"/>
  <c r="B31" i="13"/>
  <c r="B165" i="13" s="1"/>
  <c r="K30" i="15"/>
  <c r="B27" i="13"/>
  <c r="B161" i="13" s="1"/>
  <c r="B23" i="13"/>
  <c r="B157" i="13" s="1"/>
  <c r="K26" i="15"/>
  <c r="K100" i="15"/>
  <c r="B97" i="13"/>
  <c r="B231" i="13" s="1"/>
  <c r="K96" i="15"/>
  <c r="B93" i="13"/>
  <c r="B227" i="13" s="1"/>
  <c r="K92" i="15"/>
  <c r="B89" i="13"/>
  <c r="B223" i="13" s="1"/>
  <c r="K88" i="15"/>
  <c r="B85" i="13"/>
  <c r="B219" i="13" s="1"/>
  <c r="K84" i="15"/>
  <c r="B81" i="13"/>
  <c r="B215" i="13" s="1"/>
  <c r="K80" i="15"/>
  <c r="B77" i="13"/>
  <c r="B211" i="13" s="1"/>
  <c r="K105" i="15"/>
  <c r="B102" i="13"/>
  <c r="B236" i="13" s="1"/>
  <c r="K110" i="15"/>
  <c r="B107" i="13"/>
  <c r="B241" i="13" s="1"/>
  <c r="K22" i="15"/>
  <c r="B19" i="13"/>
  <c r="B153" i="13" s="1"/>
  <c r="K71" i="15"/>
  <c r="B68" i="13"/>
  <c r="B202" i="13" s="1"/>
  <c r="K63" i="15"/>
  <c r="B60" i="13"/>
  <c r="B194" i="13" s="1"/>
  <c r="K49" i="15"/>
  <c r="B46" i="13"/>
  <c r="B180" i="13" s="1"/>
  <c r="K40" i="15"/>
  <c r="B37" i="13"/>
  <c r="B171" i="13" s="1"/>
  <c r="K28" i="15"/>
  <c r="B25" i="13"/>
  <c r="B159" i="13" s="1"/>
  <c r="K98" i="15"/>
  <c r="B95" i="13"/>
  <c r="B229" i="13" s="1"/>
  <c r="K90" i="15"/>
  <c r="B87" i="13"/>
  <c r="B221" i="13" s="1"/>
  <c r="K82" i="15"/>
  <c r="B79" i="13"/>
  <c r="B213" i="13" s="1"/>
  <c r="K103" i="15"/>
  <c r="B100" i="13"/>
  <c r="B234" i="13" s="1"/>
  <c r="K111" i="15"/>
  <c r="B108" i="13"/>
  <c r="B242" i="13" s="1"/>
  <c r="K16" i="15"/>
  <c r="B13" i="13"/>
  <c r="B147" i="13" s="1"/>
  <c r="K23" i="15"/>
  <c r="B20" i="13"/>
  <c r="B154" i="13" s="1"/>
  <c r="K19" i="15"/>
  <c r="B16" i="13"/>
  <c r="B150" i="13" s="1"/>
  <c r="K77" i="15"/>
  <c r="B74" i="13"/>
  <c r="B208" i="13" s="1"/>
  <c r="K72" i="15"/>
  <c r="B69" i="13"/>
  <c r="B203" i="13" s="1"/>
  <c r="K68" i="15"/>
  <c r="B65" i="13"/>
  <c r="B199" i="13" s="1"/>
  <c r="K64" i="15"/>
  <c r="B61" i="13"/>
  <c r="B195" i="13" s="1"/>
  <c r="K58" i="15"/>
  <c r="B55" i="13"/>
  <c r="B189" i="13" s="1"/>
  <c r="K54" i="15"/>
  <c r="B51" i="13"/>
  <c r="B185" i="13" s="1"/>
  <c r="K50" i="15"/>
  <c r="B47" i="13"/>
  <c r="B181" i="13" s="1"/>
  <c r="K45" i="15"/>
  <c r="B42" i="13"/>
  <c r="B176" i="13" s="1"/>
  <c r="K41" i="15"/>
  <c r="B38" i="13"/>
  <c r="B172" i="13" s="1"/>
  <c r="K37" i="15"/>
  <c r="B34" i="13"/>
  <c r="B168" i="13" s="1"/>
  <c r="K33" i="15"/>
  <c r="B30" i="13"/>
  <c r="B164" i="13" s="1"/>
  <c r="K29" i="15"/>
  <c r="B26" i="13"/>
  <c r="B160" i="13" s="1"/>
  <c r="K25" i="15"/>
  <c r="B22" i="13"/>
  <c r="B156" i="13" s="1"/>
  <c r="K99" i="15"/>
  <c r="B96" i="13"/>
  <c r="B230" i="13" s="1"/>
  <c r="K95" i="15"/>
  <c r="B92" i="13"/>
  <c r="B226" i="13" s="1"/>
  <c r="K91" i="15"/>
  <c r="B88" i="13"/>
  <c r="B222" i="13" s="1"/>
  <c r="K87" i="15"/>
  <c r="B84" i="13"/>
  <c r="B218" i="13" s="1"/>
  <c r="K83" i="15"/>
  <c r="B80" i="13"/>
  <c r="B214" i="13" s="1"/>
  <c r="K79" i="15"/>
  <c r="B76" i="13"/>
  <c r="B210" i="13" s="1"/>
  <c r="K104" i="15"/>
  <c r="B101" i="13"/>
  <c r="B235" i="13" s="1"/>
  <c r="S107" i="15"/>
  <c r="B373" i="13"/>
  <c r="B507" i="13" s="1"/>
  <c r="S103" i="15"/>
  <c r="B369" i="13"/>
  <c r="B503" i="13" s="1"/>
  <c r="S13" i="15"/>
  <c r="B279" i="13"/>
  <c r="B413" i="13" s="1"/>
  <c r="S23" i="15"/>
  <c r="B289" i="13"/>
  <c r="B423" i="13" s="1"/>
  <c r="S19" i="15"/>
  <c r="B285" i="13"/>
  <c r="B419" i="13" s="1"/>
  <c r="S15" i="15"/>
  <c r="B281" i="13"/>
  <c r="B415" i="13" s="1"/>
  <c r="S67" i="15"/>
  <c r="B333" i="13"/>
  <c r="B467" i="13" s="1"/>
  <c r="S63" i="15"/>
  <c r="B329" i="13"/>
  <c r="B463" i="13" s="1"/>
  <c r="S58" i="15"/>
  <c r="B324" i="13"/>
  <c r="B458" i="13" s="1"/>
  <c r="S54" i="15"/>
  <c r="B320" i="13"/>
  <c r="B454" i="13" s="1"/>
  <c r="S50" i="15"/>
  <c r="B316" i="13"/>
  <c r="B450" i="13" s="1"/>
  <c r="S46" i="15"/>
  <c r="B312" i="13"/>
  <c r="B446" i="13" s="1"/>
  <c r="S39" i="15"/>
  <c r="B305" i="13"/>
  <c r="B439" i="13" s="1"/>
  <c r="S35" i="15"/>
  <c r="B301" i="13"/>
  <c r="B435" i="13" s="1"/>
  <c r="S31" i="15"/>
  <c r="B297" i="13"/>
  <c r="B431" i="13" s="1"/>
  <c r="S27" i="15"/>
  <c r="B293" i="13"/>
  <c r="B427" i="13" s="1"/>
  <c r="S94" i="15"/>
  <c r="B360" i="13"/>
  <c r="B494" i="13" s="1"/>
  <c r="S90" i="15"/>
  <c r="B356" i="13"/>
  <c r="B490" i="13" s="1"/>
  <c r="S86" i="15"/>
  <c r="B352" i="13"/>
  <c r="B486" i="13" s="1"/>
  <c r="S82" i="15"/>
  <c r="B348" i="13"/>
  <c r="B482" i="13" s="1"/>
  <c r="S78" i="15"/>
  <c r="B344" i="13"/>
  <c r="B478" i="13" s="1"/>
  <c r="S74" i="15"/>
  <c r="B340" i="13"/>
  <c r="B474" i="13" s="1"/>
  <c r="S99" i="15"/>
  <c r="B365" i="13"/>
  <c r="B499" i="13" s="1"/>
  <c r="S12" i="15"/>
  <c r="B278" i="13"/>
  <c r="B412" i="13" s="1"/>
  <c r="S96" i="15"/>
  <c r="B362" i="13"/>
  <c r="B496" i="13" s="1"/>
  <c r="S106" i="15"/>
  <c r="B372" i="13"/>
  <c r="B506" i="13" s="1"/>
  <c r="S102" i="15"/>
  <c r="B368" i="13"/>
  <c r="B502" i="13" s="1"/>
  <c r="B272" i="13"/>
  <c r="B406" i="13" s="1"/>
  <c r="S6" i="15"/>
  <c r="S22" i="15"/>
  <c r="B288" i="13"/>
  <c r="B422" i="13" s="1"/>
  <c r="S18" i="15"/>
  <c r="B284" i="13"/>
  <c r="B418" i="13" s="1"/>
  <c r="S70" i="15"/>
  <c r="B336" i="13"/>
  <c r="B470" i="13" s="1"/>
  <c r="S66" i="15"/>
  <c r="B332" i="13"/>
  <c r="B466" i="13" s="1"/>
  <c r="S62" i="15"/>
  <c r="B328" i="13"/>
  <c r="B462" i="13" s="1"/>
  <c r="S57" i="15"/>
  <c r="B323" i="13"/>
  <c r="B457" i="13" s="1"/>
  <c r="S53" i="15"/>
  <c r="B319" i="13"/>
  <c r="B453" i="13" s="1"/>
  <c r="S49" i="15"/>
  <c r="B315" i="13"/>
  <c r="B449" i="13" s="1"/>
  <c r="S45" i="15"/>
  <c r="B311" i="13"/>
  <c r="B445" i="13" s="1"/>
  <c r="S38" i="15"/>
  <c r="B304" i="13"/>
  <c r="B438" i="13" s="1"/>
  <c r="S34" i="15"/>
  <c r="B300" i="13"/>
  <c r="B434" i="13" s="1"/>
  <c r="S30" i="15"/>
  <c r="B296" i="13"/>
  <c r="B430" i="13" s="1"/>
  <c r="S26" i="15"/>
  <c r="B292" i="13"/>
  <c r="B426" i="13" s="1"/>
  <c r="S93" i="15"/>
  <c r="B359" i="13"/>
  <c r="B493" i="13" s="1"/>
  <c r="S89" i="15"/>
  <c r="B355" i="13"/>
  <c r="B489" i="13" s="1"/>
  <c r="S85" i="15"/>
  <c r="B351" i="13"/>
  <c r="B485" i="13" s="1"/>
  <c r="S81" i="15"/>
  <c r="B347" i="13"/>
  <c r="B481" i="13" s="1"/>
  <c r="S77" i="15"/>
  <c r="B343" i="13"/>
  <c r="B477" i="13" s="1"/>
  <c r="S73" i="15"/>
  <c r="B339" i="13"/>
  <c r="B473" i="13" s="1"/>
  <c r="S98" i="15"/>
  <c r="B364" i="13"/>
  <c r="B498" i="13" s="1"/>
  <c r="S109" i="15"/>
  <c r="B375" i="13"/>
  <c r="B509" i="13" s="1"/>
  <c r="S105" i="15"/>
  <c r="B371" i="13"/>
  <c r="B505" i="13" s="1"/>
  <c r="S101" i="15"/>
  <c r="B367" i="13"/>
  <c r="B501" i="13" s="1"/>
  <c r="S21" i="15"/>
  <c r="B287" i="13"/>
  <c r="B421" i="13" s="1"/>
  <c r="S17" i="15"/>
  <c r="B283" i="13"/>
  <c r="B417" i="13" s="1"/>
  <c r="S69" i="15"/>
  <c r="B335" i="13"/>
  <c r="B469" i="13" s="1"/>
  <c r="S65" i="15"/>
  <c r="B331" i="13"/>
  <c r="B465" i="13" s="1"/>
  <c r="S60" i="15"/>
  <c r="B326" i="13"/>
  <c r="B460" i="13" s="1"/>
  <c r="S56" i="15"/>
  <c r="B322" i="13"/>
  <c r="B456" i="13" s="1"/>
  <c r="S52" i="15"/>
  <c r="B318" i="13"/>
  <c r="B452" i="13" s="1"/>
  <c r="S48" i="15"/>
  <c r="B314" i="13"/>
  <c r="B448" i="13" s="1"/>
  <c r="S44" i="15"/>
  <c r="B310" i="13"/>
  <c r="B444" i="13" s="1"/>
  <c r="S37" i="15"/>
  <c r="B303" i="13"/>
  <c r="B437" i="13" s="1"/>
  <c r="S33" i="15"/>
  <c r="B299" i="13"/>
  <c r="B433" i="13" s="1"/>
  <c r="S29" i="15"/>
  <c r="B295" i="13"/>
  <c r="B429" i="13" s="1"/>
  <c r="S25" i="15"/>
  <c r="B291" i="13"/>
  <c r="B425" i="13" s="1"/>
  <c r="S92" i="15"/>
  <c r="B358" i="13"/>
  <c r="B492" i="13" s="1"/>
  <c r="S88" i="15"/>
  <c r="B354" i="13"/>
  <c r="B488" i="13" s="1"/>
  <c r="S84" i="15"/>
  <c r="B350" i="13"/>
  <c r="B484" i="13" s="1"/>
  <c r="S80" i="15"/>
  <c r="B346" i="13"/>
  <c r="B480" i="13" s="1"/>
  <c r="S76" i="15"/>
  <c r="B342" i="13"/>
  <c r="B476" i="13" s="1"/>
  <c r="S72" i="15"/>
  <c r="B338" i="13"/>
  <c r="B472" i="13" s="1"/>
  <c r="S97" i="15"/>
  <c r="B363" i="13"/>
  <c r="B497" i="13" s="1"/>
  <c r="S7" i="15"/>
  <c r="B273" i="13"/>
  <c r="B407" i="13" s="1"/>
  <c r="S108" i="15"/>
  <c r="B374" i="13"/>
  <c r="B508" i="13" s="1"/>
  <c r="S104" i="15"/>
  <c r="B370" i="13"/>
  <c r="B504" i="13" s="1"/>
  <c r="S14" i="15"/>
  <c r="B280" i="13"/>
  <c r="B414" i="13" s="1"/>
  <c r="S24" i="15"/>
  <c r="B290" i="13"/>
  <c r="B424" i="13" s="1"/>
  <c r="S20" i="15"/>
  <c r="B286" i="13"/>
  <c r="B420" i="13" s="1"/>
  <c r="S16" i="15"/>
  <c r="B282" i="13"/>
  <c r="B416" i="13" s="1"/>
  <c r="S68" i="15"/>
  <c r="B334" i="13"/>
  <c r="B468" i="13" s="1"/>
  <c r="S64" i="15"/>
  <c r="B330" i="13"/>
  <c r="B464" i="13" s="1"/>
  <c r="S59" i="15"/>
  <c r="B325" i="13"/>
  <c r="B459" i="13" s="1"/>
  <c r="S55" i="15"/>
  <c r="B321" i="13"/>
  <c r="B455" i="13" s="1"/>
  <c r="S51" i="15"/>
  <c r="B317" i="13"/>
  <c r="B451" i="13" s="1"/>
  <c r="S47" i="15"/>
  <c r="B313" i="13"/>
  <c r="B447" i="13" s="1"/>
  <c r="S43" i="15"/>
  <c r="B309" i="13"/>
  <c r="B443" i="13" s="1"/>
  <c r="S36" i="15"/>
  <c r="B302" i="13"/>
  <c r="B436" i="13" s="1"/>
  <c r="S32" i="15"/>
  <c r="B298" i="13"/>
  <c r="B432" i="13" s="1"/>
  <c r="S28" i="15"/>
  <c r="B294" i="13"/>
  <c r="B428" i="13" s="1"/>
  <c r="S95" i="15"/>
  <c r="B361" i="13"/>
  <c r="B495" i="13" s="1"/>
  <c r="S91" i="15"/>
  <c r="B357" i="13"/>
  <c r="B491" i="13" s="1"/>
  <c r="S87" i="15"/>
  <c r="B353" i="13"/>
  <c r="B487" i="13" s="1"/>
  <c r="S83" i="15"/>
  <c r="B349" i="13"/>
  <c r="B483" i="13" s="1"/>
  <c r="S79" i="15"/>
  <c r="B345" i="13"/>
  <c r="B479" i="13" s="1"/>
  <c r="S75" i="15"/>
  <c r="B341" i="13"/>
  <c r="B475" i="13" s="1"/>
  <c r="S100" i="15"/>
  <c r="B366" i="13"/>
  <c r="B500" i="13" s="1"/>
  <c r="S9" i="15"/>
  <c r="B275" i="13"/>
  <c r="B409" i="13" s="1"/>
  <c r="AA108" i="15"/>
  <c r="B651" i="13"/>
  <c r="B792" i="13" s="1"/>
  <c r="AA23" i="15"/>
  <c r="B566" i="13"/>
  <c r="B707" i="13" s="1"/>
  <c r="AA19" i="15"/>
  <c r="B562" i="13"/>
  <c r="B703" i="13" s="1"/>
  <c r="AA77" i="15"/>
  <c r="B620" i="13"/>
  <c r="B761" i="13" s="1"/>
  <c r="AA73" i="15"/>
  <c r="B616" i="13"/>
  <c r="B757" i="13" s="1"/>
  <c r="AA68" i="15"/>
  <c r="B611" i="13"/>
  <c r="B752" i="13" s="1"/>
  <c r="AA63" i="15"/>
  <c r="B606" i="13"/>
  <c r="B747" i="13" s="1"/>
  <c r="AA59" i="15"/>
  <c r="B602" i="13"/>
  <c r="B743" i="13" s="1"/>
  <c r="AA55" i="15"/>
  <c r="B598" i="13"/>
  <c r="B739" i="13" s="1"/>
  <c r="AA51" i="15"/>
  <c r="B594" i="13"/>
  <c r="B735" i="13" s="1"/>
  <c r="AA47" i="15"/>
  <c r="B590" i="13"/>
  <c r="B731" i="13" s="1"/>
  <c r="AA42" i="15"/>
  <c r="B585" i="13"/>
  <c r="B726" i="13" s="1"/>
  <c r="AA37" i="15"/>
  <c r="B580" i="13"/>
  <c r="B721" i="13" s="1"/>
  <c r="AA33" i="15"/>
  <c r="B576" i="13"/>
  <c r="B717" i="13" s="1"/>
  <c r="AA29" i="15"/>
  <c r="B572" i="13"/>
  <c r="B713" i="13" s="1"/>
  <c r="AA25" i="15"/>
  <c r="B568" i="13"/>
  <c r="B709" i="13" s="1"/>
  <c r="AA98" i="15"/>
  <c r="B641" i="13"/>
  <c r="B782" i="13" s="1"/>
  <c r="AA94" i="15"/>
  <c r="B637" i="13"/>
  <c r="B778" i="13" s="1"/>
  <c r="AA90" i="15"/>
  <c r="B633" i="13"/>
  <c r="B774" i="13" s="1"/>
  <c r="AA86" i="15"/>
  <c r="B629" i="13"/>
  <c r="B770" i="13" s="1"/>
  <c r="AA82" i="15"/>
  <c r="B625" i="13"/>
  <c r="B766" i="13" s="1"/>
  <c r="AA78" i="15"/>
  <c r="B621" i="13"/>
  <c r="B762" i="13" s="1"/>
  <c r="AA103" i="15"/>
  <c r="B646" i="13"/>
  <c r="B787" i="13" s="1"/>
  <c r="AA8" i="15"/>
  <c r="B551" i="13"/>
  <c r="B692" i="13" s="1"/>
  <c r="AA102" i="15"/>
  <c r="B645" i="13"/>
  <c r="B786" i="13" s="1"/>
  <c r="AA107" i="15"/>
  <c r="B650" i="13"/>
  <c r="B791" i="13" s="1"/>
  <c r="AA22" i="15"/>
  <c r="B565" i="13"/>
  <c r="B706" i="13" s="1"/>
  <c r="AA18" i="15"/>
  <c r="B561" i="13"/>
  <c r="B702" i="13" s="1"/>
  <c r="AA76" i="15"/>
  <c r="B619" i="13"/>
  <c r="B760" i="13" s="1"/>
  <c r="AA71" i="15"/>
  <c r="B614" i="13"/>
  <c r="B755" i="13" s="1"/>
  <c r="AA67" i="15"/>
  <c r="B610" i="13"/>
  <c r="B751" i="13" s="1"/>
  <c r="AA62" i="15"/>
  <c r="B605" i="13"/>
  <c r="B746" i="13" s="1"/>
  <c r="AA58" i="15"/>
  <c r="B601" i="13"/>
  <c r="B742" i="13" s="1"/>
  <c r="AA54" i="15"/>
  <c r="B597" i="13"/>
  <c r="B738" i="13" s="1"/>
  <c r="AA50" i="15"/>
  <c r="B593" i="13"/>
  <c r="B734" i="13" s="1"/>
  <c r="AA46" i="15"/>
  <c r="B589" i="13"/>
  <c r="B730" i="13" s="1"/>
  <c r="AA40" i="15"/>
  <c r="B583" i="13"/>
  <c r="B724" i="13" s="1"/>
  <c r="AA36" i="15"/>
  <c r="B579" i="13"/>
  <c r="B720" i="13" s="1"/>
  <c r="AA32" i="15"/>
  <c r="B575" i="13"/>
  <c r="B716" i="13" s="1"/>
  <c r="AA28" i="15"/>
  <c r="B571" i="13"/>
  <c r="B712" i="13" s="1"/>
  <c r="AA101" i="15"/>
  <c r="B644" i="13"/>
  <c r="B785" i="13" s="1"/>
  <c r="AA97" i="15"/>
  <c r="B640" i="13"/>
  <c r="B781" i="13" s="1"/>
  <c r="AA93" i="15"/>
  <c r="B636" i="13"/>
  <c r="B777" i="13" s="1"/>
  <c r="AA89" i="15"/>
  <c r="B632" i="13"/>
  <c r="B773" i="13" s="1"/>
  <c r="AA85" i="15"/>
  <c r="B628" i="13"/>
  <c r="B769" i="13" s="1"/>
  <c r="AA81" i="15"/>
  <c r="B624" i="13"/>
  <c r="B765" i="13" s="1"/>
  <c r="AA106" i="15"/>
  <c r="B649" i="13"/>
  <c r="B790" i="13" s="1"/>
  <c r="AA7" i="15"/>
  <c r="B550" i="13"/>
  <c r="B691" i="13" s="1"/>
  <c r="AA110" i="15"/>
  <c r="B653" i="13"/>
  <c r="B794" i="13" s="1"/>
  <c r="AA15" i="15"/>
  <c r="B558" i="13"/>
  <c r="B699" i="13" s="1"/>
  <c r="AA21" i="15"/>
  <c r="B564" i="13"/>
  <c r="B705" i="13" s="1"/>
  <c r="AA17" i="15"/>
  <c r="B560" i="13"/>
  <c r="B701" i="13" s="1"/>
  <c r="AA75" i="15"/>
  <c r="B618" i="13"/>
  <c r="B759" i="13" s="1"/>
  <c r="AA70" i="15"/>
  <c r="B613" i="13"/>
  <c r="B754" i="13" s="1"/>
  <c r="AA66" i="15"/>
  <c r="B609" i="13"/>
  <c r="B750" i="13" s="1"/>
  <c r="AA61" i="15"/>
  <c r="B604" i="13"/>
  <c r="B745" i="13" s="1"/>
  <c r="AA57" i="15"/>
  <c r="B600" i="13"/>
  <c r="B741" i="13" s="1"/>
  <c r="AA53" i="15"/>
  <c r="B596" i="13"/>
  <c r="B737" i="13" s="1"/>
  <c r="AA49" i="15"/>
  <c r="B592" i="13"/>
  <c r="B733" i="13" s="1"/>
  <c r="AA45" i="15"/>
  <c r="B588" i="13"/>
  <c r="B729" i="13" s="1"/>
  <c r="AA39" i="15"/>
  <c r="B582" i="13"/>
  <c r="B723" i="13" s="1"/>
  <c r="AA35" i="15"/>
  <c r="B578" i="13"/>
  <c r="B719" i="13" s="1"/>
  <c r="AA31" i="15"/>
  <c r="B574" i="13"/>
  <c r="B715" i="13" s="1"/>
  <c r="AA27" i="15"/>
  <c r="B570" i="13"/>
  <c r="B711" i="13" s="1"/>
  <c r="AA100" i="15"/>
  <c r="B643" i="13"/>
  <c r="B784" i="13" s="1"/>
  <c r="AA96" i="15"/>
  <c r="B639" i="13"/>
  <c r="B780" i="13" s="1"/>
  <c r="AA92" i="15"/>
  <c r="B635" i="13"/>
  <c r="B776" i="13" s="1"/>
  <c r="AA88" i="15"/>
  <c r="B631" i="13"/>
  <c r="B772" i="13" s="1"/>
  <c r="AA84" i="15"/>
  <c r="B627" i="13"/>
  <c r="B768" i="13" s="1"/>
  <c r="AA80" i="15"/>
  <c r="B623" i="13"/>
  <c r="B764" i="13" s="1"/>
  <c r="AA105" i="15"/>
  <c r="B648" i="13"/>
  <c r="B789" i="13" s="1"/>
  <c r="AA6" i="15"/>
  <c r="B549" i="13"/>
  <c r="B690" i="13" s="1"/>
  <c r="AA10" i="15"/>
  <c r="B553" i="13"/>
  <c r="B694" i="13" s="1"/>
  <c r="AA109" i="15"/>
  <c r="B652" i="13"/>
  <c r="B793" i="13" s="1"/>
  <c r="AA24" i="15"/>
  <c r="B567" i="13"/>
  <c r="B708" i="13" s="1"/>
  <c r="AA20" i="15"/>
  <c r="B563" i="13"/>
  <c r="B704" i="13" s="1"/>
  <c r="AA16" i="15"/>
  <c r="B559" i="13"/>
  <c r="B700" i="13" s="1"/>
  <c r="AA74" i="15"/>
  <c r="B617" i="13"/>
  <c r="B758" i="13" s="1"/>
  <c r="AA69" i="15"/>
  <c r="B612" i="13"/>
  <c r="B753" i="13" s="1"/>
  <c r="AA64" i="15"/>
  <c r="B607" i="13"/>
  <c r="B748" i="13" s="1"/>
  <c r="AA60" i="15"/>
  <c r="B603" i="13"/>
  <c r="B744" i="13" s="1"/>
  <c r="AA56" i="15"/>
  <c r="B599" i="13"/>
  <c r="B740" i="13" s="1"/>
  <c r="AA52" i="15"/>
  <c r="B595" i="13"/>
  <c r="B736" i="13" s="1"/>
  <c r="AA48" i="15"/>
  <c r="B591" i="13"/>
  <c r="B732" i="13" s="1"/>
  <c r="AA44" i="15"/>
  <c r="B587" i="13"/>
  <c r="B728" i="13" s="1"/>
  <c r="AA38" i="15"/>
  <c r="B581" i="13"/>
  <c r="B722" i="13" s="1"/>
  <c r="AA34" i="15"/>
  <c r="B577" i="13"/>
  <c r="B718" i="13" s="1"/>
  <c r="AA30" i="15"/>
  <c r="B573" i="13"/>
  <c r="B714" i="13" s="1"/>
  <c r="AA26" i="15"/>
  <c r="B569" i="13"/>
  <c r="B710" i="13" s="1"/>
  <c r="AA99" i="15"/>
  <c r="B642" i="13"/>
  <c r="B783" i="13" s="1"/>
  <c r="AA95" i="15"/>
  <c r="B638" i="13"/>
  <c r="B779" i="13" s="1"/>
  <c r="AA91" i="15"/>
  <c r="B634" i="13"/>
  <c r="B775" i="13" s="1"/>
  <c r="AA87" i="15"/>
  <c r="B630" i="13"/>
  <c r="B771" i="13" s="1"/>
  <c r="AA83" i="15"/>
  <c r="B626" i="13"/>
  <c r="B767" i="13" s="1"/>
  <c r="AA79" i="15"/>
  <c r="B622" i="13"/>
  <c r="B763" i="13" s="1"/>
  <c r="AA104" i="15"/>
  <c r="B647" i="13"/>
  <c r="B788" i="13" s="1"/>
  <c r="AA11" i="15"/>
  <c r="B554" i="13"/>
  <c r="B695" i="13" s="1"/>
  <c r="AA9" i="15"/>
  <c r="B552" i="13"/>
  <c r="B693" i="13" s="1"/>
  <c r="E110" i="13"/>
  <c r="H244" i="13" s="1"/>
  <c r="H113" i="15"/>
  <c r="E106" i="13"/>
  <c r="H240" i="13" s="1"/>
  <c r="H109" i="15"/>
  <c r="E102" i="13"/>
  <c r="H236" i="13" s="1"/>
  <c r="H105" i="15"/>
  <c r="E98" i="13"/>
  <c r="H232" i="13" s="1"/>
  <c r="H101" i="15"/>
  <c r="E94" i="13"/>
  <c r="H228" i="13" s="1"/>
  <c r="H97" i="15"/>
  <c r="E90" i="13"/>
  <c r="H224" i="13" s="1"/>
  <c r="H93" i="15"/>
  <c r="E86" i="13"/>
  <c r="H220" i="13" s="1"/>
  <c r="H89" i="15"/>
  <c r="E82" i="13"/>
  <c r="H216" i="13" s="1"/>
  <c r="H85" i="15"/>
  <c r="E78" i="13"/>
  <c r="H212" i="13" s="1"/>
  <c r="H81" i="15"/>
  <c r="E74" i="13"/>
  <c r="H208" i="13" s="1"/>
  <c r="H77" i="15"/>
  <c r="E69" i="13"/>
  <c r="H203" i="13" s="1"/>
  <c r="H72" i="15"/>
  <c r="E65" i="13"/>
  <c r="H199" i="13" s="1"/>
  <c r="H68" i="15"/>
  <c r="E61" i="13"/>
  <c r="H195" i="13" s="1"/>
  <c r="H64" i="15"/>
  <c r="E55" i="13"/>
  <c r="H189" i="13" s="1"/>
  <c r="H58" i="15"/>
  <c r="E51" i="13"/>
  <c r="H185" i="13" s="1"/>
  <c r="H54" i="15"/>
  <c r="E47" i="13"/>
  <c r="H181" i="13" s="1"/>
  <c r="H50" i="15"/>
  <c r="E42" i="13"/>
  <c r="H176" i="13" s="1"/>
  <c r="H45" i="15"/>
  <c r="E38" i="13"/>
  <c r="H172" i="13" s="1"/>
  <c r="H41" i="15"/>
  <c r="E34" i="13"/>
  <c r="H168" i="13" s="1"/>
  <c r="H37" i="15"/>
  <c r="E30" i="13"/>
  <c r="H164" i="13" s="1"/>
  <c r="H33" i="15"/>
  <c r="E26" i="13"/>
  <c r="H160" i="13" s="1"/>
  <c r="H29" i="15"/>
  <c r="E22" i="13"/>
  <c r="H156" i="13" s="1"/>
  <c r="H25" i="15"/>
  <c r="E18" i="13"/>
  <c r="H152" i="13" s="1"/>
  <c r="H21" i="15"/>
  <c r="E14" i="13"/>
  <c r="H148" i="13" s="1"/>
  <c r="H17" i="15"/>
  <c r="H111" i="13"/>
  <c r="E245" i="13" s="1"/>
  <c r="L114" i="15"/>
  <c r="H107" i="13"/>
  <c r="E241" i="13" s="1"/>
  <c r="L110" i="15"/>
  <c r="H103" i="13"/>
  <c r="E237" i="13" s="1"/>
  <c r="L106" i="15"/>
  <c r="H99" i="13"/>
  <c r="E233" i="13" s="1"/>
  <c r="L102" i="15"/>
  <c r="H95" i="13"/>
  <c r="E229" i="13" s="1"/>
  <c r="L98" i="15"/>
  <c r="H91" i="13"/>
  <c r="E225" i="13" s="1"/>
  <c r="L94" i="15"/>
  <c r="H87" i="13"/>
  <c r="E221" i="13" s="1"/>
  <c r="L90" i="15"/>
  <c r="H83" i="13"/>
  <c r="E217" i="13" s="1"/>
  <c r="L86" i="15"/>
  <c r="H79" i="13"/>
  <c r="E213" i="13" s="1"/>
  <c r="L82" i="15"/>
  <c r="H75" i="13"/>
  <c r="E209" i="13" s="1"/>
  <c r="L78" i="15"/>
  <c r="H70" i="13"/>
  <c r="E204" i="13" s="1"/>
  <c r="L73" i="15"/>
  <c r="H66" i="13"/>
  <c r="E200" i="13" s="1"/>
  <c r="L69" i="15"/>
  <c r="H62" i="13"/>
  <c r="E196" i="13" s="1"/>
  <c r="L65" i="15"/>
  <c r="H56" i="13"/>
  <c r="E190" i="13" s="1"/>
  <c r="L59" i="15"/>
  <c r="H52" i="13"/>
  <c r="E186" i="13" s="1"/>
  <c r="L55" i="15"/>
  <c r="H48" i="13"/>
  <c r="E182" i="13" s="1"/>
  <c r="L51" i="15"/>
  <c r="H44" i="13"/>
  <c r="E178" i="13" s="1"/>
  <c r="L47" i="15"/>
  <c r="H39" i="13"/>
  <c r="E173" i="13" s="1"/>
  <c r="L42" i="15"/>
  <c r="H35" i="13"/>
  <c r="E169" i="13" s="1"/>
  <c r="L38" i="15"/>
  <c r="H31" i="13"/>
  <c r="E165" i="13" s="1"/>
  <c r="L34" i="15"/>
  <c r="H27" i="13"/>
  <c r="E161" i="13" s="1"/>
  <c r="L30" i="15"/>
  <c r="H23" i="13"/>
  <c r="E157" i="13" s="1"/>
  <c r="L26" i="15"/>
  <c r="H19" i="13"/>
  <c r="E153" i="13" s="1"/>
  <c r="L22" i="15"/>
  <c r="H15" i="13"/>
  <c r="E149" i="13" s="1"/>
  <c r="L18" i="15"/>
  <c r="H3" i="13"/>
  <c r="E137" i="13" s="1"/>
  <c r="L6" i="15"/>
  <c r="E374" i="13"/>
  <c r="H508" i="13" s="1"/>
  <c r="P108" i="15"/>
  <c r="E370" i="13"/>
  <c r="H504" i="13" s="1"/>
  <c r="P104" i="15"/>
  <c r="E366" i="13"/>
  <c r="H500" i="13" s="1"/>
  <c r="P100" i="15"/>
  <c r="E362" i="13"/>
  <c r="H496" i="13" s="1"/>
  <c r="P96" i="15"/>
  <c r="E358" i="13"/>
  <c r="H492" i="13" s="1"/>
  <c r="P92" i="15"/>
  <c r="E354" i="13"/>
  <c r="H488" i="13" s="1"/>
  <c r="P88" i="15"/>
  <c r="E350" i="13"/>
  <c r="H484" i="13" s="1"/>
  <c r="P84" i="15"/>
  <c r="E346" i="13"/>
  <c r="H480" i="13" s="1"/>
  <c r="P80" i="15"/>
  <c r="E342" i="13"/>
  <c r="H476" i="13" s="1"/>
  <c r="P76" i="15"/>
  <c r="E338" i="13"/>
  <c r="H472" i="13" s="1"/>
  <c r="P72" i="15"/>
  <c r="E333" i="13"/>
  <c r="H467" i="13" s="1"/>
  <c r="P67" i="15"/>
  <c r="E329" i="13"/>
  <c r="H463" i="13" s="1"/>
  <c r="P63" i="15"/>
  <c r="E324" i="13"/>
  <c r="H458" i="13" s="1"/>
  <c r="P58" i="15"/>
  <c r="E320" i="13"/>
  <c r="H454" i="13" s="1"/>
  <c r="P54" i="15"/>
  <c r="E316" i="13"/>
  <c r="H450" i="13" s="1"/>
  <c r="P50" i="15"/>
  <c r="E312" i="13"/>
  <c r="H446" i="13" s="1"/>
  <c r="P46" i="15"/>
  <c r="E305" i="13"/>
  <c r="H439" i="13" s="1"/>
  <c r="P39" i="15"/>
  <c r="E301" i="13"/>
  <c r="H435" i="13" s="1"/>
  <c r="P35" i="15"/>
  <c r="E297" i="13"/>
  <c r="H431" i="13" s="1"/>
  <c r="P31" i="15"/>
  <c r="E293" i="13"/>
  <c r="H427" i="13" s="1"/>
  <c r="P27" i="15"/>
  <c r="E289" i="13"/>
  <c r="H423" i="13" s="1"/>
  <c r="P23" i="15"/>
  <c r="E285" i="13"/>
  <c r="H419" i="13" s="1"/>
  <c r="P19" i="15"/>
  <c r="E281" i="13"/>
  <c r="H415" i="13" s="1"/>
  <c r="P15" i="15"/>
  <c r="H375" i="13"/>
  <c r="E509" i="13" s="1"/>
  <c r="T109" i="15"/>
  <c r="H371" i="13"/>
  <c r="E505" i="13" s="1"/>
  <c r="T105" i="15"/>
  <c r="H367" i="13"/>
  <c r="E501" i="13" s="1"/>
  <c r="T101" i="15"/>
  <c r="H363" i="13"/>
  <c r="E497" i="13" s="1"/>
  <c r="T97" i="15"/>
  <c r="H359" i="13"/>
  <c r="E493" i="13" s="1"/>
  <c r="T93" i="15"/>
  <c r="H355" i="13"/>
  <c r="E489" i="13" s="1"/>
  <c r="T89" i="15"/>
  <c r="H351" i="13"/>
  <c r="E485" i="13" s="1"/>
  <c r="T85" i="15"/>
  <c r="H347" i="13"/>
  <c r="E481" i="13" s="1"/>
  <c r="T81" i="15"/>
  <c r="H343" i="13"/>
  <c r="E477" i="13" s="1"/>
  <c r="T77" i="15"/>
  <c r="H339" i="13"/>
  <c r="E473" i="13" s="1"/>
  <c r="T73" i="15"/>
  <c r="H334" i="13"/>
  <c r="E468" i="13" s="1"/>
  <c r="T68" i="15"/>
  <c r="H330" i="13"/>
  <c r="E464" i="13" s="1"/>
  <c r="T64" i="15"/>
  <c r="H325" i="13"/>
  <c r="E459" i="13" s="1"/>
  <c r="T59" i="15"/>
  <c r="H321" i="13"/>
  <c r="E455" i="13" s="1"/>
  <c r="T55" i="15"/>
  <c r="H317" i="13"/>
  <c r="E451" i="13" s="1"/>
  <c r="T51" i="15"/>
  <c r="H313" i="13"/>
  <c r="E447" i="13" s="1"/>
  <c r="T47" i="15"/>
  <c r="H309" i="13"/>
  <c r="E443" i="13" s="1"/>
  <c r="T43" i="15"/>
  <c r="H302" i="13"/>
  <c r="E436" i="13" s="1"/>
  <c r="T36" i="15"/>
  <c r="H298" i="13"/>
  <c r="E432" i="13" s="1"/>
  <c r="T32" i="15"/>
  <c r="H294" i="13"/>
  <c r="E428" i="13" s="1"/>
  <c r="T28" i="15"/>
  <c r="H290" i="13"/>
  <c r="E424" i="13" s="1"/>
  <c r="T24" i="15"/>
  <c r="H286" i="13"/>
  <c r="E420" i="13" s="1"/>
  <c r="T20" i="15"/>
  <c r="H282" i="13"/>
  <c r="E416" i="13" s="1"/>
  <c r="T16" i="15"/>
  <c r="H272" i="13"/>
  <c r="E406" i="13" s="1"/>
  <c r="T6" i="15"/>
  <c r="E653" i="13"/>
  <c r="H794" i="13" s="1"/>
  <c r="X110" i="15"/>
  <c r="E649" i="13"/>
  <c r="H790" i="13" s="1"/>
  <c r="X106" i="15"/>
  <c r="E645" i="13"/>
  <c r="H786" i="13" s="1"/>
  <c r="X102" i="15"/>
  <c r="E641" i="13"/>
  <c r="H782" i="13" s="1"/>
  <c r="X98" i="15"/>
  <c r="E637" i="13"/>
  <c r="H778" i="13" s="1"/>
  <c r="X94" i="15"/>
  <c r="E633" i="13"/>
  <c r="H774" i="13" s="1"/>
  <c r="X90" i="15"/>
  <c r="E629" i="13"/>
  <c r="H770" i="13" s="1"/>
  <c r="X86" i="15"/>
  <c r="E625" i="13"/>
  <c r="H766" i="13" s="1"/>
  <c r="X82" i="15"/>
  <c r="E621" i="13"/>
  <c r="H762" i="13" s="1"/>
  <c r="X78" i="15"/>
  <c r="E617" i="13"/>
  <c r="H758" i="13" s="1"/>
  <c r="X74" i="15"/>
  <c r="E612" i="13"/>
  <c r="H753" i="13" s="1"/>
  <c r="X69" i="15"/>
  <c r="E607" i="13"/>
  <c r="H748" i="13" s="1"/>
  <c r="X64" i="15"/>
  <c r="E603" i="13"/>
  <c r="H744" i="13" s="1"/>
  <c r="X60" i="15"/>
  <c r="E599" i="13"/>
  <c r="H740" i="13" s="1"/>
  <c r="X56" i="15"/>
  <c r="E595" i="13"/>
  <c r="H736" i="13" s="1"/>
  <c r="X52" i="15"/>
  <c r="E591" i="13"/>
  <c r="H732" i="13" s="1"/>
  <c r="X48" i="15"/>
  <c r="E585" i="13"/>
  <c r="H726" i="13" s="1"/>
  <c r="X42" i="15"/>
  <c r="E580" i="13"/>
  <c r="H721" i="13" s="1"/>
  <c r="X37" i="15"/>
  <c r="E576" i="13"/>
  <c r="H717" i="13" s="1"/>
  <c r="X33" i="15"/>
  <c r="E572" i="13"/>
  <c r="H713" i="13" s="1"/>
  <c r="X29" i="15"/>
  <c r="E568" i="13"/>
  <c r="H709" i="13" s="1"/>
  <c r="X25" i="15"/>
  <c r="E564" i="13"/>
  <c r="H705" i="13" s="1"/>
  <c r="X21" i="15"/>
  <c r="E560" i="13"/>
  <c r="H701" i="13" s="1"/>
  <c r="X17" i="15"/>
  <c r="H651" i="13"/>
  <c r="E792" i="13" s="1"/>
  <c r="AB108" i="15"/>
  <c r="H647" i="13"/>
  <c r="E788" i="13" s="1"/>
  <c r="AB104" i="15"/>
  <c r="H643" i="13"/>
  <c r="E784" i="13" s="1"/>
  <c r="AB100" i="15"/>
  <c r="H639" i="13"/>
  <c r="E780" i="13" s="1"/>
  <c r="AB96" i="15"/>
  <c r="H635" i="13"/>
  <c r="E776" i="13" s="1"/>
  <c r="AB92" i="15"/>
  <c r="H631" i="13"/>
  <c r="E772" i="13" s="1"/>
  <c r="AB88" i="15"/>
  <c r="H627" i="13"/>
  <c r="E768" i="13" s="1"/>
  <c r="AB84" i="15"/>
  <c r="H623" i="13"/>
  <c r="E764" i="13" s="1"/>
  <c r="AB80" i="15"/>
  <c r="H619" i="13"/>
  <c r="E760" i="13" s="1"/>
  <c r="AB76" i="15"/>
  <c r="H614" i="13"/>
  <c r="E755" i="13" s="1"/>
  <c r="AB71" i="15"/>
  <c r="H610" i="13"/>
  <c r="E751" i="13" s="1"/>
  <c r="AB67" i="15"/>
  <c r="H605" i="13"/>
  <c r="E746" i="13" s="1"/>
  <c r="AB62" i="15"/>
  <c r="H601" i="13"/>
  <c r="E742" i="13" s="1"/>
  <c r="AB58" i="15"/>
  <c r="H597" i="13"/>
  <c r="E738" i="13" s="1"/>
  <c r="AB54" i="15"/>
  <c r="H593" i="13"/>
  <c r="E734" i="13" s="1"/>
  <c r="AB50" i="15"/>
  <c r="H589" i="13"/>
  <c r="E730" i="13" s="1"/>
  <c r="AB46" i="15"/>
  <c r="H583" i="13"/>
  <c r="E724" i="13" s="1"/>
  <c r="AB40" i="15"/>
  <c r="H579" i="13"/>
  <c r="E720" i="13" s="1"/>
  <c r="AB36" i="15"/>
  <c r="H575" i="13"/>
  <c r="E716" i="13" s="1"/>
  <c r="AB32" i="15"/>
  <c r="H571" i="13"/>
  <c r="E712" i="13" s="1"/>
  <c r="AB28" i="15"/>
  <c r="H567" i="13"/>
  <c r="E708" i="13" s="1"/>
  <c r="AB24" i="15"/>
  <c r="H563" i="13"/>
  <c r="E704" i="13" s="1"/>
  <c r="AB20" i="15"/>
  <c r="H559" i="13"/>
  <c r="E700" i="13" s="1"/>
  <c r="AB16" i="15"/>
  <c r="E275" i="13"/>
  <c r="H409" i="13" s="1"/>
  <c r="P9" i="15"/>
  <c r="H273" i="13"/>
  <c r="E407" i="13" s="1"/>
  <c r="T7" i="15"/>
  <c r="H10" i="13"/>
  <c r="E144" i="13" s="1"/>
  <c r="L13" i="15"/>
  <c r="E4" i="13"/>
  <c r="H138" i="13" s="1"/>
  <c r="H7" i="15"/>
  <c r="E109" i="13"/>
  <c r="H243" i="13" s="1"/>
  <c r="H112" i="15"/>
  <c r="E105" i="13"/>
  <c r="H239" i="13" s="1"/>
  <c r="H108" i="15"/>
  <c r="E101" i="13"/>
  <c r="H235" i="13" s="1"/>
  <c r="H104" i="15"/>
  <c r="E97" i="13"/>
  <c r="H231" i="13" s="1"/>
  <c r="H100" i="15"/>
  <c r="E93" i="13"/>
  <c r="H227" i="13" s="1"/>
  <c r="H96" i="15"/>
  <c r="E89" i="13"/>
  <c r="H223" i="13" s="1"/>
  <c r="H92" i="15"/>
  <c r="E85" i="13"/>
  <c r="H219" i="13" s="1"/>
  <c r="H88" i="15"/>
  <c r="E81" i="13"/>
  <c r="H215" i="13" s="1"/>
  <c r="H84" i="15"/>
  <c r="E77" i="13"/>
  <c r="H211" i="13" s="1"/>
  <c r="H80" i="15"/>
  <c r="E72" i="13"/>
  <c r="H206" i="13" s="1"/>
  <c r="H75" i="15"/>
  <c r="E68" i="13"/>
  <c r="H202" i="13" s="1"/>
  <c r="H71" i="15"/>
  <c r="E64" i="13"/>
  <c r="H198" i="13" s="1"/>
  <c r="H67" i="15"/>
  <c r="E60" i="13"/>
  <c r="H194" i="13" s="1"/>
  <c r="H63" i="15"/>
  <c r="E54" i="13"/>
  <c r="H188" i="13" s="1"/>
  <c r="H57" i="15"/>
  <c r="E50" i="13"/>
  <c r="H184" i="13" s="1"/>
  <c r="H53" i="15"/>
  <c r="E46" i="13"/>
  <c r="H180" i="13" s="1"/>
  <c r="H49" i="15"/>
  <c r="E41" i="13"/>
  <c r="H175" i="13" s="1"/>
  <c r="H44" i="15"/>
  <c r="E37" i="13"/>
  <c r="H171" i="13" s="1"/>
  <c r="H40" i="15"/>
  <c r="E33" i="13"/>
  <c r="H167" i="13" s="1"/>
  <c r="H36" i="15"/>
  <c r="E29" i="13"/>
  <c r="H163" i="13" s="1"/>
  <c r="H32" i="15"/>
  <c r="E25" i="13"/>
  <c r="H159" i="13" s="1"/>
  <c r="H28" i="15"/>
  <c r="E21" i="13"/>
  <c r="H155" i="13" s="1"/>
  <c r="H24" i="15"/>
  <c r="E17" i="13"/>
  <c r="H151" i="13" s="1"/>
  <c r="H20" i="15"/>
  <c r="E13" i="13"/>
  <c r="H147" i="13" s="1"/>
  <c r="H16" i="15"/>
  <c r="H110" i="13"/>
  <c r="E244" i="13" s="1"/>
  <c r="L113" i="15"/>
  <c r="H106" i="13"/>
  <c r="E240" i="13" s="1"/>
  <c r="L109" i="15"/>
  <c r="H102" i="13"/>
  <c r="E236" i="13" s="1"/>
  <c r="L105" i="15"/>
  <c r="H98" i="13"/>
  <c r="E232" i="13" s="1"/>
  <c r="L101" i="15"/>
  <c r="H94" i="13"/>
  <c r="E228" i="13" s="1"/>
  <c r="L97" i="15"/>
  <c r="H90" i="13"/>
  <c r="E224" i="13" s="1"/>
  <c r="L93" i="15"/>
  <c r="H86" i="13"/>
  <c r="E220" i="13" s="1"/>
  <c r="L89" i="15"/>
  <c r="H82" i="13"/>
  <c r="E216" i="13" s="1"/>
  <c r="L85" i="15"/>
  <c r="H78" i="13"/>
  <c r="E212" i="13" s="1"/>
  <c r="L81" i="15"/>
  <c r="H74" i="13"/>
  <c r="E208" i="13" s="1"/>
  <c r="L77" i="15"/>
  <c r="H69" i="13"/>
  <c r="E203" i="13" s="1"/>
  <c r="L72" i="15"/>
  <c r="H65" i="13"/>
  <c r="E199" i="13" s="1"/>
  <c r="L68" i="15"/>
  <c r="H61" i="13"/>
  <c r="E195" i="13" s="1"/>
  <c r="L64" i="15"/>
  <c r="H55" i="13"/>
  <c r="E189" i="13" s="1"/>
  <c r="L58" i="15"/>
  <c r="H51" i="13"/>
  <c r="E185" i="13" s="1"/>
  <c r="L54" i="15"/>
  <c r="H47" i="13"/>
  <c r="E181" i="13" s="1"/>
  <c r="L50" i="15"/>
  <c r="H42" i="13"/>
  <c r="E176" i="13" s="1"/>
  <c r="L45" i="15"/>
  <c r="H38" i="13"/>
  <c r="E172" i="13" s="1"/>
  <c r="L41" i="15"/>
  <c r="H34" i="13"/>
  <c r="E168" i="13" s="1"/>
  <c r="L37" i="15"/>
  <c r="H30" i="13"/>
  <c r="E164" i="13" s="1"/>
  <c r="L33" i="15"/>
  <c r="H26" i="13"/>
  <c r="E160" i="13" s="1"/>
  <c r="L29" i="15"/>
  <c r="H22" i="13"/>
  <c r="E156" i="13" s="1"/>
  <c r="L25" i="15"/>
  <c r="H18" i="13"/>
  <c r="E152" i="13" s="1"/>
  <c r="L21" i="15"/>
  <c r="H14" i="13"/>
  <c r="E148" i="13" s="1"/>
  <c r="L17" i="15"/>
  <c r="E373" i="13"/>
  <c r="H507" i="13" s="1"/>
  <c r="P107" i="15"/>
  <c r="E369" i="13"/>
  <c r="H503" i="13" s="1"/>
  <c r="P103" i="15"/>
  <c r="E365" i="13"/>
  <c r="H499" i="13" s="1"/>
  <c r="P99" i="15"/>
  <c r="E361" i="13"/>
  <c r="H495" i="13" s="1"/>
  <c r="P95" i="15"/>
  <c r="E357" i="13"/>
  <c r="H491" i="13" s="1"/>
  <c r="P91" i="15"/>
  <c r="E353" i="13"/>
  <c r="H487" i="13" s="1"/>
  <c r="P87" i="15"/>
  <c r="E349" i="13"/>
  <c r="H483" i="13" s="1"/>
  <c r="P83" i="15"/>
  <c r="E345" i="13"/>
  <c r="H479" i="13" s="1"/>
  <c r="P79" i="15"/>
  <c r="E341" i="13"/>
  <c r="H475" i="13" s="1"/>
  <c r="P75" i="15"/>
  <c r="E336" i="13"/>
  <c r="H470" i="13" s="1"/>
  <c r="P70" i="15"/>
  <c r="E332" i="13"/>
  <c r="H466" i="13" s="1"/>
  <c r="P66" i="15"/>
  <c r="E328" i="13"/>
  <c r="H462" i="13" s="1"/>
  <c r="P62" i="15"/>
  <c r="E323" i="13"/>
  <c r="H457" i="13" s="1"/>
  <c r="P57" i="15"/>
  <c r="E319" i="13"/>
  <c r="H453" i="13" s="1"/>
  <c r="P53" i="15"/>
  <c r="E315" i="13"/>
  <c r="H449" i="13" s="1"/>
  <c r="P49" i="15"/>
  <c r="E311" i="13"/>
  <c r="H445" i="13" s="1"/>
  <c r="P45" i="15"/>
  <c r="E304" i="13"/>
  <c r="H438" i="13" s="1"/>
  <c r="P38" i="15"/>
  <c r="E300" i="13"/>
  <c r="H434" i="13" s="1"/>
  <c r="P34" i="15"/>
  <c r="E296" i="13"/>
  <c r="H430" i="13" s="1"/>
  <c r="P30" i="15"/>
  <c r="E292" i="13"/>
  <c r="H426" i="13" s="1"/>
  <c r="P26" i="15"/>
  <c r="E288" i="13"/>
  <c r="H422" i="13" s="1"/>
  <c r="P22" i="15"/>
  <c r="E284" i="13"/>
  <c r="H418" i="13" s="1"/>
  <c r="P18" i="15"/>
  <c r="E280" i="13"/>
  <c r="H414" i="13" s="1"/>
  <c r="P14" i="15"/>
  <c r="H374" i="13"/>
  <c r="E508" i="13" s="1"/>
  <c r="T108" i="15"/>
  <c r="H370" i="13"/>
  <c r="E504" i="13" s="1"/>
  <c r="T104" i="15"/>
  <c r="H366" i="13"/>
  <c r="E500" i="13" s="1"/>
  <c r="T100" i="15"/>
  <c r="H362" i="13"/>
  <c r="E496" i="13" s="1"/>
  <c r="T96" i="15"/>
  <c r="H358" i="13"/>
  <c r="E492" i="13" s="1"/>
  <c r="T92" i="15"/>
  <c r="H354" i="13"/>
  <c r="E488" i="13" s="1"/>
  <c r="T88" i="15"/>
  <c r="H350" i="13"/>
  <c r="E484" i="13" s="1"/>
  <c r="T84" i="15"/>
  <c r="H346" i="13"/>
  <c r="E480" i="13" s="1"/>
  <c r="T80" i="15"/>
  <c r="H342" i="13"/>
  <c r="E476" i="13" s="1"/>
  <c r="T76" i="15"/>
  <c r="H338" i="13"/>
  <c r="E472" i="13" s="1"/>
  <c r="T72" i="15"/>
  <c r="H333" i="13"/>
  <c r="E467" i="13" s="1"/>
  <c r="T67" i="15"/>
  <c r="H329" i="13"/>
  <c r="E463" i="13" s="1"/>
  <c r="T63" i="15"/>
  <c r="H324" i="13"/>
  <c r="E458" i="13" s="1"/>
  <c r="T58" i="15"/>
  <c r="H320" i="13"/>
  <c r="E454" i="13" s="1"/>
  <c r="T54" i="15"/>
  <c r="H316" i="13"/>
  <c r="E450" i="13" s="1"/>
  <c r="T50" i="15"/>
  <c r="H312" i="13"/>
  <c r="E446" i="13" s="1"/>
  <c r="T46" i="15"/>
  <c r="H305" i="13"/>
  <c r="E439" i="13" s="1"/>
  <c r="T39" i="15"/>
  <c r="H301" i="13"/>
  <c r="E435" i="13" s="1"/>
  <c r="T35" i="15"/>
  <c r="H297" i="13"/>
  <c r="E431" i="13" s="1"/>
  <c r="T31" i="15"/>
  <c r="H293" i="13"/>
  <c r="E427" i="13" s="1"/>
  <c r="T27" i="15"/>
  <c r="H289" i="13"/>
  <c r="E423" i="13" s="1"/>
  <c r="T23" i="15"/>
  <c r="H285" i="13"/>
  <c r="E419" i="13" s="1"/>
  <c r="T19" i="15"/>
  <c r="H281" i="13"/>
  <c r="E415" i="13" s="1"/>
  <c r="T15" i="15"/>
  <c r="E652" i="13"/>
  <c r="H793" i="13" s="1"/>
  <c r="X109" i="15"/>
  <c r="E648" i="13"/>
  <c r="H789" i="13" s="1"/>
  <c r="X105" i="15"/>
  <c r="E644" i="13"/>
  <c r="H785" i="13" s="1"/>
  <c r="X101" i="15"/>
  <c r="E640" i="13"/>
  <c r="H781" i="13" s="1"/>
  <c r="X97" i="15"/>
  <c r="E636" i="13"/>
  <c r="H777" i="13" s="1"/>
  <c r="X93" i="15"/>
  <c r="E632" i="13"/>
  <c r="H773" i="13" s="1"/>
  <c r="X89" i="15"/>
  <c r="E628" i="13"/>
  <c r="H769" i="13" s="1"/>
  <c r="X85" i="15"/>
  <c r="E624" i="13"/>
  <c r="H765" i="13" s="1"/>
  <c r="X81" i="15"/>
  <c r="E620" i="13"/>
  <c r="H761" i="13" s="1"/>
  <c r="X77" i="15"/>
  <c r="E616" i="13"/>
  <c r="H757" i="13" s="1"/>
  <c r="X73" i="15"/>
  <c r="E606" i="13"/>
  <c r="H747" i="13" s="1"/>
  <c r="X63" i="15"/>
  <c r="E602" i="13"/>
  <c r="H743" i="13" s="1"/>
  <c r="X59" i="15"/>
  <c r="E598" i="13"/>
  <c r="H739" i="13" s="1"/>
  <c r="X55" i="15"/>
  <c r="E594" i="13"/>
  <c r="H735" i="13" s="1"/>
  <c r="X51" i="15"/>
  <c r="E590" i="13"/>
  <c r="H731" i="13" s="1"/>
  <c r="X47" i="15"/>
  <c r="E583" i="13"/>
  <c r="H724" i="13" s="1"/>
  <c r="X40" i="15"/>
  <c r="E579" i="13"/>
  <c r="H720" i="13" s="1"/>
  <c r="X36" i="15"/>
  <c r="E575" i="13"/>
  <c r="H716" i="13" s="1"/>
  <c r="X32" i="15"/>
  <c r="E571" i="13"/>
  <c r="H712" i="13" s="1"/>
  <c r="X28" i="15"/>
  <c r="E567" i="13"/>
  <c r="H708" i="13" s="1"/>
  <c r="X24" i="15"/>
  <c r="E563" i="13"/>
  <c r="H704" i="13" s="1"/>
  <c r="X20" i="15"/>
  <c r="E559" i="13"/>
  <c r="H700" i="13" s="1"/>
  <c r="X16" i="15"/>
  <c r="H650" i="13"/>
  <c r="E791" i="13" s="1"/>
  <c r="AB107" i="15"/>
  <c r="H646" i="13"/>
  <c r="E787" i="13" s="1"/>
  <c r="AB103" i="15"/>
  <c r="H642" i="13"/>
  <c r="E783" i="13" s="1"/>
  <c r="AB99" i="15"/>
  <c r="H638" i="13"/>
  <c r="E779" i="13" s="1"/>
  <c r="AB95" i="15"/>
  <c r="H634" i="13"/>
  <c r="E775" i="13" s="1"/>
  <c r="AB91" i="15"/>
  <c r="H630" i="13"/>
  <c r="E771" i="13" s="1"/>
  <c r="AB87" i="15"/>
  <c r="H626" i="13"/>
  <c r="E767" i="13" s="1"/>
  <c r="AB83" i="15"/>
  <c r="H622" i="13"/>
  <c r="E763" i="13" s="1"/>
  <c r="AB79" i="15"/>
  <c r="H618" i="13"/>
  <c r="E759" i="13" s="1"/>
  <c r="AB75" i="15"/>
  <c r="H613" i="13"/>
  <c r="E754" i="13" s="1"/>
  <c r="AB70" i="15"/>
  <c r="H609" i="13"/>
  <c r="E750" i="13" s="1"/>
  <c r="AB66" i="15"/>
  <c r="H604" i="13"/>
  <c r="E745" i="13" s="1"/>
  <c r="AB61" i="15"/>
  <c r="H600" i="13"/>
  <c r="E741" i="13" s="1"/>
  <c r="AB57" i="15"/>
  <c r="H596" i="13"/>
  <c r="E737" i="13" s="1"/>
  <c r="AB53" i="15"/>
  <c r="H592" i="13"/>
  <c r="E733" i="13" s="1"/>
  <c r="AB49" i="15"/>
  <c r="H588" i="13"/>
  <c r="E729" i="13" s="1"/>
  <c r="AB45" i="15"/>
  <c r="H578" i="13"/>
  <c r="E719" i="13" s="1"/>
  <c r="AB35" i="15"/>
  <c r="H574" i="13"/>
  <c r="E715" i="13" s="1"/>
  <c r="AB31" i="15"/>
  <c r="H570" i="13"/>
  <c r="E711" i="13" s="1"/>
  <c r="AB27" i="15"/>
  <c r="H566" i="13"/>
  <c r="E707" i="13" s="1"/>
  <c r="AB23" i="15"/>
  <c r="H562" i="13"/>
  <c r="E703" i="13" s="1"/>
  <c r="AB19" i="15"/>
  <c r="H558" i="13"/>
  <c r="E699" i="13" s="1"/>
  <c r="AB15" i="15"/>
  <c r="E278" i="13"/>
  <c r="H412" i="13" s="1"/>
  <c r="P12" i="15"/>
  <c r="H275" i="13"/>
  <c r="E409" i="13" s="1"/>
  <c r="T9" i="15"/>
  <c r="H8" i="13"/>
  <c r="E142" i="13" s="1"/>
  <c r="L11" i="15"/>
  <c r="H7" i="13"/>
  <c r="E141" i="13" s="1"/>
  <c r="L10" i="15"/>
  <c r="E108" i="13"/>
  <c r="H242" i="13" s="1"/>
  <c r="H111" i="15"/>
  <c r="E104" i="13"/>
  <c r="H238" i="13" s="1"/>
  <c r="H107" i="15"/>
  <c r="E100" i="13"/>
  <c r="H234" i="13" s="1"/>
  <c r="H103" i="15"/>
  <c r="E96" i="13"/>
  <c r="H230" i="13" s="1"/>
  <c r="H99" i="15"/>
  <c r="E92" i="13"/>
  <c r="H226" i="13" s="1"/>
  <c r="H95" i="15"/>
  <c r="E88" i="13"/>
  <c r="H222" i="13" s="1"/>
  <c r="H91" i="15"/>
  <c r="E84" i="13"/>
  <c r="H218" i="13" s="1"/>
  <c r="H87" i="15"/>
  <c r="E80" i="13"/>
  <c r="H214" i="13" s="1"/>
  <c r="H83" i="15"/>
  <c r="E76" i="13"/>
  <c r="H210" i="13" s="1"/>
  <c r="H79" i="15"/>
  <c r="E71" i="13"/>
  <c r="H205" i="13" s="1"/>
  <c r="H74" i="15"/>
  <c r="E67" i="13"/>
  <c r="H201" i="13" s="1"/>
  <c r="H70" i="15"/>
  <c r="E63" i="13"/>
  <c r="H197" i="13" s="1"/>
  <c r="H66" i="15"/>
  <c r="E59" i="13"/>
  <c r="H193" i="13" s="1"/>
  <c r="H62" i="15"/>
  <c r="E53" i="13"/>
  <c r="H187" i="13" s="1"/>
  <c r="H56" i="15"/>
  <c r="E49" i="13"/>
  <c r="H183" i="13" s="1"/>
  <c r="H52" i="15"/>
  <c r="E45" i="13"/>
  <c r="H179" i="13" s="1"/>
  <c r="H48" i="15"/>
  <c r="E40" i="13"/>
  <c r="H174" i="13" s="1"/>
  <c r="H43" i="15"/>
  <c r="E36" i="13"/>
  <c r="H170" i="13" s="1"/>
  <c r="H39" i="15"/>
  <c r="E32" i="13"/>
  <c r="H166" i="13" s="1"/>
  <c r="H35" i="15"/>
  <c r="E28" i="13"/>
  <c r="H162" i="13" s="1"/>
  <c r="H31" i="15"/>
  <c r="E24" i="13"/>
  <c r="H158" i="13" s="1"/>
  <c r="H27" i="15"/>
  <c r="E20" i="13"/>
  <c r="H154" i="13" s="1"/>
  <c r="H23" i="15"/>
  <c r="E16" i="13"/>
  <c r="H150" i="13" s="1"/>
  <c r="H19" i="15"/>
  <c r="E12" i="13"/>
  <c r="H146" i="13" s="1"/>
  <c r="H15" i="15"/>
  <c r="H109" i="13"/>
  <c r="E243" i="13" s="1"/>
  <c r="L112" i="15"/>
  <c r="H105" i="13"/>
  <c r="E239" i="13" s="1"/>
  <c r="L108" i="15"/>
  <c r="H101" i="13"/>
  <c r="E235" i="13" s="1"/>
  <c r="L104" i="15"/>
  <c r="H97" i="13"/>
  <c r="E231" i="13" s="1"/>
  <c r="L100" i="15"/>
  <c r="H93" i="13"/>
  <c r="E227" i="13" s="1"/>
  <c r="L96" i="15"/>
  <c r="H89" i="13"/>
  <c r="E223" i="13" s="1"/>
  <c r="L92" i="15"/>
  <c r="H85" i="13"/>
  <c r="E219" i="13" s="1"/>
  <c r="L88" i="15"/>
  <c r="H77" i="13"/>
  <c r="E211" i="13" s="1"/>
  <c r="L80" i="15"/>
  <c r="H72" i="13"/>
  <c r="E206" i="13" s="1"/>
  <c r="L75" i="15"/>
  <c r="H68" i="13"/>
  <c r="E202" i="13" s="1"/>
  <c r="L71" i="15"/>
  <c r="H64" i="13"/>
  <c r="E198" i="13" s="1"/>
  <c r="L67" i="15"/>
  <c r="H60" i="13"/>
  <c r="E194" i="13" s="1"/>
  <c r="L63" i="15"/>
  <c r="H54" i="13"/>
  <c r="E188" i="13" s="1"/>
  <c r="L57" i="15"/>
  <c r="H50" i="13"/>
  <c r="E184" i="13" s="1"/>
  <c r="L53" i="15"/>
  <c r="H46" i="13"/>
  <c r="E180" i="13" s="1"/>
  <c r="L49" i="15"/>
  <c r="H41" i="13"/>
  <c r="E175" i="13" s="1"/>
  <c r="L44" i="15"/>
  <c r="H37" i="13"/>
  <c r="E171" i="13" s="1"/>
  <c r="L40" i="15"/>
  <c r="H33" i="13"/>
  <c r="E167" i="13" s="1"/>
  <c r="L36" i="15"/>
  <c r="H29" i="13"/>
  <c r="E163" i="13" s="1"/>
  <c r="L32" i="15"/>
  <c r="H25" i="13"/>
  <c r="E159" i="13" s="1"/>
  <c r="L28" i="15"/>
  <c r="H21" i="13"/>
  <c r="E155" i="13" s="1"/>
  <c r="L24" i="15"/>
  <c r="H17" i="13"/>
  <c r="E151" i="13" s="1"/>
  <c r="L20" i="15"/>
  <c r="H13" i="13"/>
  <c r="E147" i="13" s="1"/>
  <c r="L16" i="15"/>
  <c r="E372" i="13"/>
  <c r="H506" i="13" s="1"/>
  <c r="P106" i="15"/>
  <c r="E368" i="13"/>
  <c r="H502" i="13" s="1"/>
  <c r="P102" i="15"/>
  <c r="E364" i="13"/>
  <c r="H498" i="13" s="1"/>
  <c r="P98" i="15"/>
  <c r="E360" i="13"/>
  <c r="H494" i="13" s="1"/>
  <c r="P94" i="15"/>
  <c r="E352" i="13"/>
  <c r="H486" i="13" s="1"/>
  <c r="P86" i="15"/>
  <c r="E348" i="13"/>
  <c r="H482" i="13" s="1"/>
  <c r="P82" i="15"/>
  <c r="E344" i="13"/>
  <c r="H478" i="13" s="1"/>
  <c r="P78" i="15"/>
  <c r="E340" i="13"/>
  <c r="H474" i="13" s="1"/>
  <c r="P74" i="15"/>
  <c r="E335" i="13"/>
  <c r="H469" i="13" s="1"/>
  <c r="P69" i="15"/>
  <c r="E331" i="13"/>
  <c r="H465" i="13" s="1"/>
  <c r="P65" i="15"/>
  <c r="E326" i="13"/>
  <c r="H460" i="13" s="1"/>
  <c r="P60" i="15"/>
  <c r="E322" i="13"/>
  <c r="H456" i="13" s="1"/>
  <c r="P56" i="15"/>
  <c r="E318" i="13"/>
  <c r="H452" i="13" s="1"/>
  <c r="P52" i="15"/>
  <c r="E314" i="13"/>
  <c r="H448" i="13" s="1"/>
  <c r="P48" i="15"/>
  <c r="E310" i="13"/>
  <c r="H444" i="13" s="1"/>
  <c r="P44" i="15"/>
  <c r="E303" i="13"/>
  <c r="H437" i="13" s="1"/>
  <c r="P37" i="15"/>
  <c r="E299" i="13"/>
  <c r="H433" i="13" s="1"/>
  <c r="P33" i="15"/>
  <c r="E295" i="13"/>
  <c r="H429" i="13" s="1"/>
  <c r="P29" i="15"/>
  <c r="E291" i="13"/>
  <c r="H425" i="13" s="1"/>
  <c r="P25" i="15"/>
  <c r="E287" i="13"/>
  <c r="H421" i="13" s="1"/>
  <c r="P21" i="15"/>
  <c r="E283" i="13"/>
  <c r="H417" i="13" s="1"/>
  <c r="P17" i="15"/>
  <c r="E279" i="13"/>
  <c r="H413" i="13" s="1"/>
  <c r="P13" i="15"/>
  <c r="H373" i="13"/>
  <c r="E507" i="13" s="1"/>
  <c r="T107" i="15"/>
  <c r="H369" i="13"/>
  <c r="E503" i="13" s="1"/>
  <c r="T103" i="15"/>
  <c r="H365" i="13"/>
  <c r="E499" i="13" s="1"/>
  <c r="T99" i="15"/>
  <c r="H361" i="13"/>
  <c r="E495" i="13" s="1"/>
  <c r="T95" i="15"/>
  <c r="H357" i="13"/>
  <c r="E491" i="13" s="1"/>
  <c r="T91" i="15"/>
  <c r="H353" i="13"/>
  <c r="E487" i="13" s="1"/>
  <c r="T87" i="15"/>
  <c r="H349" i="13"/>
  <c r="E483" i="13" s="1"/>
  <c r="T83" i="15"/>
  <c r="H341" i="13"/>
  <c r="E475" i="13" s="1"/>
  <c r="T75" i="15"/>
  <c r="H336" i="13"/>
  <c r="E470" i="13" s="1"/>
  <c r="T70" i="15"/>
  <c r="H332" i="13"/>
  <c r="E466" i="13" s="1"/>
  <c r="T66" i="15"/>
  <c r="H328" i="13"/>
  <c r="E462" i="13" s="1"/>
  <c r="T62" i="15"/>
  <c r="H323" i="13"/>
  <c r="E457" i="13" s="1"/>
  <c r="T57" i="15"/>
  <c r="H319" i="13"/>
  <c r="E453" i="13" s="1"/>
  <c r="T53" i="15"/>
  <c r="H315" i="13"/>
  <c r="E449" i="13" s="1"/>
  <c r="T49" i="15"/>
  <c r="H311" i="13"/>
  <c r="E445" i="13" s="1"/>
  <c r="T45" i="15"/>
  <c r="H304" i="13"/>
  <c r="E438" i="13" s="1"/>
  <c r="T38" i="15"/>
  <c r="H300" i="13"/>
  <c r="E434" i="13" s="1"/>
  <c r="T34" i="15"/>
  <c r="H296" i="13"/>
  <c r="E430" i="13" s="1"/>
  <c r="T30" i="15"/>
  <c r="H292" i="13"/>
  <c r="E426" i="13" s="1"/>
  <c r="T26" i="15"/>
  <c r="H288" i="13"/>
  <c r="E422" i="13" s="1"/>
  <c r="T22" i="15"/>
  <c r="H284" i="13"/>
  <c r="E418" i="13" s="1"/>
  <c r="T18" i="15"/>
  <c r="H280" i="13"/>
  <c r="E414" i="13" s="1"/>
  <c r="T14" i="15"/>
  <c r="E651" i="13"/>
  <c r="H792" i="13" s="1"/>
  <c r="X108" i="15"/>
  <c r="E647" i="13"/>
  <c r="H788" i="13" s="1"/>
  <c r="X104" i="15"/>
  <c r="E643" i="13"/>
  <c r="H784" i="13" s="1"/>
  <c r="X100" i="15"/>
  <c r="E639" i="13"/>
  <c r="H780" i="13" s="1"/>
  <c r="X96" i="15"/>
  <c r="E635" i="13"/>
  <c r="H776" i="13" s="1"/>
  <c r="X92" i="15"/>
  <c r="E631" i="13"/>
  <c r="H772" i="13" s="1"/>
  <c r="X88" i="15"/>
  <c r="E627" i="13"/>
  <c r="H768" i="13" s="1"/>
  <c r="X84" i="15"/>
  <c r="E623" i="13"/>
  <c r="H764" i="13" s="1"/>
  <c r="X80" i="15"/>
  <c r="E619" i="13"/>
  <c r="H760" i="13" s="1"/>
  <c r="X76" i="15"/>
  <c r="E614" i="13"/>
  <c r="H755" i="13" s="1"/>
  <c r="X71" i="15"/>
  <c r="E610" i="13"/>
  <c r="H751" i="13" s="1"/>
  <c r="X67" i="15"/>
  <c r="E605" i="13"/>
  <c r="H746" i="13" s="1"/>
  <c r="X62" i="15"/>
  <c r="E601" i="13"/>
  <c r="H742" i="13" s="1"/>
  <c r="X58" i="15"/>
  <c r="E597" i="13"/>
  <c r="H738" i="13" s="1"/>
  <c r="X54" i="15"/>
  <c r="E593" i="13"/>
  <c r="H734" i="13" s="1"/>
  <c r="X50" i="15"/>
  <c r="E589" i="13"/>
  <c r="H730" i="13" s="1"/>
  <c r="X46" i="15"/>
  <c r="E582" i="13"/>
  <c r="H723" i="13" s="1"/>
  <c r="X39" i="15"/>
  <c r="E578" i="13"/>
  <c r="H719" i="13" s="1"/>
  <c r="X35" i="15"/>
  <c r="E574" i="13"/>
  <c r="H715" i="13" s="1"/>
  <c r="X31" i="15"/>
  <c r="E570" i="13"/>
  <c r="H711" i="13" s="1"/>
  <c r="X27" i="15"/>
  <c r="E566" i="13"/>
  <c r="H707" i="13" s="1"/>
  <c r="X23" i="15"/>
  <c r="E562" i="13"/>
  <c r="H703" i="13" s="1"/>
  <c r="X19" i="15"/>
  <c r="E558" i="13"/>
  <c r="H699" i="13" s="1"/>
  <c r="X15" i="15"/>
  <c r="H653" i="13"/>
  <c r="E794" i="13" s="1"/>
  <c r="AB110" i="15"/>
  <c r="H649" i="13"/>
  <c r="E790" i="13" s="1"/>
  <c r="AB106" i="15"/>
  <c r="H645" i="13"/>
  <c r="E786" i="13" s="1"/>
  <c r="AB102" i="15"/>
  <c r="H641" i="13"/>
  <c r="E782" i="13" s="1"/>
  <c r="AB98" i="15"/>
  <c r="H637" i="13"/>
  <c r="E778" i="13" s="1"/>
  <c r="AB94" i="15"/>
  <c r="H633" i="13"/>
  <c r="E774" i="13" s="1"/>
  <c r="AB90" i="15"/>
  <c r="H629" i="13"/>
  <c r="E770" i="13" s="1"/>
  <c r="AB86" i="15"/>
  <c r="H625" i="13"/>
  <c r="E766" i="13" s="1"/>
  <c r="AB82" i="15"/>
  <c r="H621" i="13"/>
  <c r="E762" i="13" s="1"/>
  <c r="AB78" i="15"/>
  <c r="H617" i="13"/>
  <c r="E758" i="13" s="1"/>
  <c r="AB74" i="15"/>
  <c r="H612" i="13"/>
  <c r="E753" i="13" s="1"/>
  <c r="AB69" i="15"/>
  <c r="H607" i="13"/>
  <c r="E748" i="13" s="1"/>
  <c r="AB64" i="15"/>
  <c r="H603" i="13"/>
  <c r="E744" i="13" s="1"/>
  <c r="AB60" i="15"/>
  <c r="H599" i="13"/>
  <c r="E740" i="13" s="1"/>
  <c r="AB56" i="15"/>
  <c r="H595" i="13"/>
  <c r="E736" i="13" s="1"/>
  <c r="AB52" i="15"/>
  <c r="H591" i="13"/>
  <c r="E732" i="13" s="1"/>
  <c r="AB48" i="15"/>
  <c r="H587" i="13"/>
  <c r="E728" i="13" s="1"/>
  <c r="AB44" i="15"/>
  <c r="H581" i="13"/>
  <c r="E722" i="13" s="1"/>
  <c r="AB38" i="15"/>
  <c r="H577" i="13"/>
  <c r="E718" i="13" s="1"/>
  <c r="AB34" i="15"/>
  <c r="H573" i="13"/>
  <c r="E714" i="13" s="1"/>
  <c r="AB30" i="15"/>
  <c r="H569" i="13"/>
  <c r="E710" i="13" s="1"/>
  <c r="AB26" i="15"/>
  <c r="H565" i="13"/>
  <c r="E706" i="13" s="1"/>
  <c r="AB22" i="15"/>
  <c r="H561" i="13"/>
  <c r="E702" i="13" s="1"/>
  <c r="AB18" i="15"/>
  <c r="E10" i="13"/>
  <c r="H144" i="13" s="1"/>
  <c r="H13" i="15"/>
  <c r="E8" i="13"/>
  <c r="H142" i="13" s="1"/>
  <c r="H11" i="15"/>
  <c r="E7" i="13"/>
  <c r="H141" i="13" s="1"/>
  <c r="H10" i="15"/>
  <c r="E111" i="13"/>
  <c r="H245" i="13" s="1"/>
  <c r="H114" i="15"/>
  <c r="E107" i="13"/>
  <c r="H241" i="13" s="1"/>
  <c r="H110" i="15"/>
  <c r="E103" i="13"/>
  <c r="H237" i="13" s="1"/>
  <c r="H106" i="15"/>
  <c r="E99" i="13"/>
  <c r="H233" i="13" s="1"/>
  <c r="H102" i="15"/>
  <c r="E95" i="13"/>
  <c r="H229" i="13" s="1"/>
  <c r="H98" i="15"/>
  <c r="E91" i="13"/>
  <c r="H225" i="13" s="1"/>
  <c r="H94" i="15"/>
  <c r="E87" i="13"/>
  <c r="H221" i="13" s="1"/>
  <c r="H90" i="15"/>
  <c r="E83" i="13"/>
  <c r="H217" i="13" s="1"/>
  <c r="H86" i="15"/>
  <c r="E79" i="13"/>
  <c r="H213" i="13" s="1"/>
  <c r="H82" i="15"/>
  <c r="E75" i="13"/>
  <c r="H209" i="13" s="1"/>
  <c r="H78" i="15"/>
  <c r="E70" i="13"/>
  <c r="H204" i="13" s="1"/>
  <c r="H73" i="15"/>
  <c r="E66" i="13"/>
  <c r="H200" i="13" s="1"/>
  <c r="H69" i="15"/>
  <c r="E62" i="13"/>
  <c r="H196" i="13" s="1"/>
  <c r="H65" i="15"/>
  <c r="E56" i="13"/>
  <c r="H190" i="13" s="1"/>
  <c r="H59" i="15"/>
  <c r="E52" i="13"/>
  <c r="H186" i="13" s="1"/>
  <c r="H55" i="15"/>
  <c r="E48" i="13"/>
  <c r="H182" i="13" s="1"/>
  <c r="H51" i="15"/>
  <c r="E44" i="13"/>
  <c r="H178" i="13" s="1"/>
  <c r="H47" i="15"/>
  <c r="E39" i="13"/>
  <c r="H173" i="13" s="1"/>
  <c r="H42" i="15"/>
  <c r="E35" i="13"/>
  <c r="H169" i="13" s="1"/>
  <c r="H38" i="15"/>
  <c r="E31" i="13"/>
  <c r="H165" i="13" s="1"/>
  <c r="H34" i="15"/>
  <c r="E27" i="13"/>
  <c r="H161" i="13" s="1"/>
  <c r="H30" i="15"/>
  <c r="E23" i="13"/>
  <c r="H157" i="13" s="1"/>
  <c r="H26" i="15"/>
  <c r="E19" i="13"/>
  <c r="H153" i="13" s="1"/>
  <c r="H22" i="15"/>
  <c r="E15" i="13"/>
  <c r="H149" i="13" s="1"/>
  <c r="H18" i="15"/>
  <c r="E3" i="13"/>
  <c r="H137" i="13" s="1"/>
  <c r="H6" i="15"/>
  <c r="H108" i="13"/>
  <c r="E242" i="13" s="1"/>
  <c r="L111" i="15"/>
  <c r="H104" i="13"/>
  <c r="E238" i="13" s="1"/>
  <c r="L107" i="15"/>
  <c r="H100" i="13"/>
  <c r="E234" i="13" s="1"/>
  <c r="L103" i="15"/>
  <c r="H96" i="13"/>
  <c r="E230" i="13" s="1"/>
  <c r="L99" i="15"/>
  <c r="H92" i="13"/>
  <c r="E226" i="13" s="1"/>
  <c r="L95" i="15"/>
  <c r="H88" i="13"/>
  <c r="E222" i="13" s="1"/>
  <c r="L91" i="15"/>
  <c r="H84" i="13"/>
  <c r="E218" i="13" s="1"/>
  <c r="L87" i="15"/>
  <c r="H80" i="13"/>
  <c r="E214" i="13" s="1"/>
  <c r="L83" i="15"/>
  <c r="H76" i="13"/>
  <c r="E210" i="13" s="1"/>
  <c r="L79" i="15"/>
  <c r="H71" i="13"/>
  <c r="E205" i="13" s="1"/>
  <c r="L74" i="15"/>
  <c r="H67" i="13"/>
  <c r="E201" i="13" s="1"/>
  <c r="L70" i="15"/>
  <c r="H63" i="13"/>
  <c r="E197" i="13" s="1"/>
  <c r="L66" i="15"/>
  <c r="H59" i="13"/>
  <c r="E193" i="13" s="1"/>
  <c r="L62" i="15"/>
  <c r="H53" i="13"/>
  <c r="E187" i="13" s="1"/>
  <c r="L56" i="15"/>
  <c r="H49" i="13"/>
  <c r="E183" i="13" s="1"/>
  <c r="L52" i="15"/>
  <c r="H45" i="13"/>
  <c r="E179" i="13" s="1"/>
  <c r="L48" i="15"/>
  <c r="H40" i="13"/>
  <c r="E174" i="13" s="1"/>
  <c r="L43" i="15"/>
  <c r="H36" i="13"/>
  <c r="E170" i="13" s="1"/>
  <c r="L39" i="15"/>
  <c r="H28" i="13"/>
  <c r="E162" i="13" s="1"/>
  <c r="L31" i="15"/>
  <c r="H24" i="13"/>
  <c r="E158" i="13" s="1"/>
  <c r="L27" i="15"/>
  <c r="H20" i="13"/>
  <c r="E154" i="13" s="1"/>
  <c r="L23" i="15"/>
  <c r="H16" i="13"/>
  <c r="E150" i="13" s="1"/>
  <c r="L19" i="15"/>
  <c r="H12" i="13"/>
  <c r="E146" i="13" s="1"/>
  <c r="L15" i="15"/>
  <c r="E375" i="13"/>
  <c r="H509" i="13" s="1"/>
  <c r="P109" i="15"/>
  <c r="E371" i="13"/>
  <c r="H505" i="13" s="1"/>
  <c r="P105" i="15"/>
  <c r="E367" i="13"/>
  <c r="H501" i="13" s="1"/>
  <c r="P101" i="15"/>
  <c r="E363" i="13"/>
  <c r="H497" i="13" s="1"/>
  <c r="P97" i="15"/>
  <c r="E359" i="13"/>
  <c r="H493" i="13" s="1"/>
  <c r="P93" i="15"/>
  <c r="E355" i="13"/>
  <c r="H489" i="13" s="1"/>
  <c r="P89" i="15"/>
  <c r="E351" i="13"/>
  <c r="H485" i="13" s="1"/>
  <c r="P85" i="15"/>
  <c r="E347" i="13"/>
  <c r="H481" i="13" s="1"/>
  <c r="P81" i="15"/>
  <c r="E343" i="13"/>
  <c r="H477" i="13" s="1"/>
  <c r="P77" i="15"/>
  <c r="E339" i="13"/>
  <c r="H473" i="13" s="1"/>
  <c r="P73" i="15"/>
  <c r="E334" i="13"/>
  <c r="H468" i="13" s="1"/>
  <c r="P68" i="15"/>
  <c r="E330" i="13"/>
  <c r="H464" i="13" s="1"/>
  <c r="P64" i="15"/>
  <c r="E325" i="13"/>
  <c r="H459" i="13" s="1"/>
  <c r="P59" i="15"/>
  <c r="E321" i="13"/>
  <c r="H455" i="13" s="1"/>
  <c r="P55" i="15"/>
  <c r="E313" i="13"/>
  <c r="H447" i="13" s="1"/>
  <c r="P47" i="15"/>
  <c r="E309" i="13"/>
  <c r="H443" i="13" s="1"/>
  <c r="P43" i="15"/>
  <c r="E302" i="13"/>
  <c r="H436" i="13" s="1"/>
  <c r="P36" i="15"/>
  <c r="E298" i="13"/>
  <c r="H432" i="13" s="1"/>
  <c r="P32" i="15"/>
  <c r="E294" i="13"/>
  <c r="H428" i="13" s="1"/>
  <c r="P28" i="15"/>
  <c r="E290" i="13"/>
  <c r="H424" i="13" s="1"/>
  <c r="P24" i="15"/>
  <c r="E286" i="13"/>
  <c r="H420" i="13" s="1"/>
  <c r="P20" i="15"/>
  <c r="E282" i="13"/>
  <c r="H416" i="13" s="1"/>
  <c r="P16" i="15"/>
  <c r="E272" i="13"/>
  <c r="H406" i="13" s="1"/>
  <c r="P6" i="15"/>
  <c r="H372" i="13"/>
  <c r="E506" i="13" s="1"/>
  <c r="T106" i="15"/>
  <c r="H368" i="13"/>
  <c r="E502" i="13" s="1"/>
  <c r="T102" i="15"/>
  <c r="H364" i="13"/>
  <c r="E498" i="13" s="1"/>
  <c r="T98" i="15"/>
  <c r="H360" i="13"/>
  <c r="E494" i="13" s="1"/>
  <c r="T94" i="15"/>
  <c r="H356" i="13"/>
  <c r="E490" i="13" s="1"/>
  <c r="T90" i="15"/>
  <c r="H352" i="13"/>
  <c r="E486" i="13" s="1"/>
  <c r="T86" i="15"/>
  <c r="H348" i="13"/>
  <c r="E482" i="13" s="1"/>
  <c r="T82" i="15"/>
  <c r="H344" i="13"/>
  <c r="E478" i="13" s="1"/>
  <c r="T78" i="15"/>
  <c r="H340" i="13"/>
  <c r="E474" i="13" s="1"/>
  <c r="T74" i="15"/>
  <c r="H335" i="13"/>
  <c r="E469" i="13" s="1"/>
  <c r="T69" i="15"/>
  <c r="H331" i="13"/>
  <c r="E465" i="13" s="1"/>
  <c r="T65" i="15"/>
  <c r="H326" i="13"/>
  <c r="E460" i="13" s="1"/>
  <c r="T60" i="15"/>
  <c r="H318" i="13"/>
  <c r="E452" i="13" s="1"/>
  <c r="T52" i="15"/>
  <c r="H314" i="13"/>
  <c r="E448" i="13" s="1"/>
  <c r="T48" i="15"/>
  <c r="H310" i="13"/>
  <c r="E444" i="13" s="1"/>
  <c r="T44" i="15"/>
  <c r="H303" i="13"/>
  <c r="E437" i="13" s="1"/>
  <c r="T37" i="15"/>
  <c r="H299" i="13"/>
  <c r="E433" i="13" s="1"/>
  <c r="T33" i="15"/>
  <c r="H295" i="13"/>
  <c r="E429" i="13" s="1"/>
  <c r="T29" i="15"/>
  <c r="H291" i="13"/>
  <c r="E425" i="13" s="1"/>
  <c r="T25" i="15"/>
  <c r="H287" i="13"/>
  <c r="E421" i="13" s="1"/>
  <c r="T21" i="15"/>
  <c r="H283" i="13"/>
  <c r="E417" i="13" s="1"/>
  <c r="T17" i="15"/>
  <c r="H279" i="13"/>
  <c r="E413" i="13" s="1"/>
  <c r="T13" i="15"/>
  <c r="E650" i="13"/>
  <c r="H791" i="13" s="1"/>
  <c r="X107" i="15"/>
  <c r="E646" i="13"/>
  <c r="H787" i="13" s="1"/>
  <c r="X103" i="15"/>
  <c r="E642" i="13"/>
  <c r="H783" i="13" s="1"/>
  <c r="X99" i="15"/>
  <c r="E638" i="13"/>
  <c r="H779" i="13" s="1"/>
  <c r="X95" i="15"/>
  <c r="E630" i="13"/>
  <c r="H771" i="13" s="1"/>
  <c r="X87" i="15"/>
  <c r="E626" i="13"/>
  <c r="H767" i="13" s="1"/>
  <c r="X83" i="15"/>
  <c r="E622" i="13"/>
  <c r="H763" i="13" s="1"/>
  <c r="X79" i="15"/>
  <c r="E618" i="13"/>
  <c r="H759" i="13" s="1"/>
  <c r="X75" i="15"/>
  <c r="E613" i="13"/>
  <c r="H754" i="13" s="1"/>
  <c r="X70" i="15"/>
  <c r="E609" i="13"/>
  <c r="H750" i="13" s="1"/>
  <c r="X66" i="15"/>
  <c r="E604" i="13"/>
  <c r="H745" i="13" s="1"/>
  <c r="X61" i="15"/>
  <c r="E600" i="13"/>
  <c r="H741" i="13" s="1"/>
  <c r="X57" i="15"/>
  <c r="E596" i="13"/>
  <c r="H737" i="13" s="1"/>
  <c r="X53" i="15"/>
  <c r="E592" i="13"/>
  <c r="H733" i="13" s="1"/>
  <c r="X49" i="15"/>
  <c r="E588" i="13"/>
  <c r="H729" i="13" s="1"/>
  <c r="X45" i="15"/>
  <c r="E581" i="13"/>
  <c r="H722" i="13" s="1"/>
  <c r="X38" i="15"/>
  <c r="E577" i="13"/>
  <c r="H718" i="13" s="1"/>
  <c r="X34" i="15"/>
  <c r="E573" i="13"/>
  <c r="H714" i="13" s="1"/>
  <c r="X30" i="15"/>
  <c r="E569" i="13"/>
  <c r="H710" i="13" s="1"/>
  <c r="X26" i="15"/>
  <c r="E565" i="13"/>
  <c r="H706" i="13" s="1"/>
  <c r="X22" i="15"/>
  <c r="E561" i="13"/>
  <c r="H702" i="13" s="1"/>
  <c r="X18" i="15"/>
  <c r="H652" i="13"/>
  <c r="E793" i="13" s="1"/>
  <c r="AB109" i="15"/>
  <c r="H648" i="13"/>
  <c r="E789" i="13" s="1"/>
  <c r="AB105" i="15"/>
  <c r="H644" i="13"/>
  <c r="E785" i="13" s="1"/>
  <c r="AB101" i="15"/>
  <c r="H640" i="13"/>
  <c r="E781" i="13" s="1"/>
  <c r="AB97" i="15"/>
  <c r="H636" i="13"/>
  <c r="E777" i="13" s="1"/>
  <c r="AB93" i="15"/>
  <c r="H632" i="13"/>
  <c r="E773" i="13" s="1"/>
  <c r="AB89" i="15"/>
  <c r="H628" i="13"/>
  <c r="E769" i="13" s="1"/>
  <c r="AB85" i="15"/>
  <c r="H624" i="13"/>
  <c r="E765" i="13" s="1"/>
  <c r="AB81" i="15"/>
  <c r="H620" i="13"/>
  <c r="E761" i="13" s="1"/>
  <c r="AB77" i="15"/>
  <c r="H616" i="13"/>
  <c r="E757" i="13" s="1"/>
  <c r="AB73" i="15"/>
  <c r="H611" i="13"/>
  <c r="E752" i="13" s="1"/>
  <c r="AB68" i="15"/>
  <c r="H606" i="13"/>
  <c r="E747" i="13" s="1"/>
  <c r="AB63" i="15"/>
  <c r="H602" i="13"/>
  <c r="E743" i="13" s="1"/>
  <c r="AB59" i="15"/>
  <c r="H598" i="13"/>
  <c r="E739" i="13" s="1"/>
  <c r="AB55" i="15"/>
  <c r="H590" i="13"/>
  <c r="E731" i="13" s="1"/>
  <c r="AB47" i="15"/>
  <c r="H585" i="13"/>
  <c r="E726" i="13" s="1"/>
  <c r="AB42" i="15"/>
  <c r="H580" i="13"/>
  <c r="E721" i="13" s="1"/>
  <c r="AB37" i="15"/>
  <c r="H576" i="13"/>
  <c r="E717" i="13" s="1"/>
  <c r="AB33" i="15"/>
  <c r="H572" i="13"/>
  <c r="E713" i="13" s="1"/>
  <c r="AB29" i="15"/>
  <c r="H568" i="13"/>
  <c r="E709" i="13" s="1"/>
  <c r="AB25" i="15"/>
  <c r="H564" i="13"/>
  <c r="E705" i="13" s="1"/>
  <c r="AB21" i="15"/>
  <c r="H560" i="13"/>
  <c r="E701" i="13" s="1"/>
  <c r="AB17" i="15"/>
  <c r="E273" i="13"/>
  <c r="H407" i="13" s="1"/>
  <c r="P7" i="15"/>
  <c r="H4" i="13"/>
  <c r="E138" i="13" s="1"/>
  <c r="L7" i="15"/>
  <c r="E634" i="13"/>
  <c r="H775" i="13" s="1"/>
  <c r="X91" i="15"/>
  <c r="H582" i="13"/>
  <c r="E723" i="13" s="1"/>
  <c r="AB39" i="15"/>
  <c r="E611" i="13"/>
  <c r="H752" i="13" s="1"/>
  <c r="X68" i="15"/>
  <c r="H594" i="13"/>
  <c r="E735" i="13" s="1"/>
  <c r="AB51" i="15"/>
  <c r="E356" i="13"/>
  <c r="H490" i="13" s="1"/>
  <c r="P90" i="15"/>
  <c r="H322" i="13"/>
  <c r="E456" i="13" s="1"/>
  <c r="T56" i="15"/>
  <c r="H345" i="13"/>
  <c r="E479" i="13" s="1"/>
  <c r="T79" i="15"/>
  <c r="E317" i="13"/>
  <c r="H451" i="13" s="1"/>
  <c r="P51" i="15"/>
  <c r="H81" i="13"/>
  <c r="E215" i="13" s="1"/>
  <c r="L84" i="15"/>
  <c r="H32" i="13"/>
  <c r="E166" i="13" s="1"/>
  <c r="L35" i="15"/>
  <c r="A55" i="9"/>
  <c r="A55" i="8"/>
  <c r="A164" i="8"/>
  <c r="A158" i="9"/>
  <c r="A7" i="9"/>
  <c r="A7" i="8"/>
  <c r="A155" i="9"/>
  <c r="A161" i="8"/>
  <c r="A530" i="9"/>
  <c r="A532" i="8"/>
  <c r="A374" i="8"/>
  <c r="A380" i="9"/>
  <c r="A376" i="9"/>
  <c r="A370" i="8"/>
  <c r="A520" i="9"/>
  <c r="A522" i="8"/>
  <c r="A399" i="9"/>
  <c r="A393" i="8"/>
  <c r="A543" i="9"/>
  <c r="A545" i="8"/>
  <c r="A516" i="9"/>
  <c r="A518" i="8"/>
  <c r="A506" i="9"/>
  <c r="A508" i="8"/>
  <c r="A496" i="9"/>
  <c r="A498" i="8"/>
  <c r="A488" i="9"/>
  <c r="A490" i="8"/>
  <c r="A475" i="9"/>
  <c r="A477" i="8"/>
  <c r="A471" i="9"/>
  <c r="A473" i="8"/>
  <c r="A536" i="9"/>
  <c r="A538" i="8"/>
  <c r="A364" i="9"/>
  <c r="A358" i="8"/>
  <c r="A356" i="9"/>
  <c r="A350" i="8"/>
  <c r="A347" i="9"/>
  <c r="A341" i="8"/>
  <c r="A328" i="8"/>
  <c r="A334" i="9"/>
  <c r="A320" i="8"/>
  <c r="A326" i="9"/>
  <c r="A321" i="9"/>
  <c r="A315" i="8"/>
  <c r="A384" i="8"/>
  <c r="A390" i="9"/>
  <c r="A256" i="9"/>
  <c r="A262" i="8"/>
  <c r="A169" i="9"/>
  <c r="A175" i="8"/>
  <c r="A219" i="9"/>
  <c r="A225" i="8"/>
  <c r="A210" i="8"/>
  <c r="A204" i="9"/>
  <c r="A196" i="9"/>
  <c r="A202" i="8"/>
  <c r="A187" i="9"/>
  <c r="A193" i="8"/>
  <c r="A180" i="8"/>
  <c r="A174" i="9"/>
  <c r="A243" i="9"/>
  <c r="A249" i="8"/>
  <c r="A12" i="9"/>
  <c r="A12" i="8"/>
  <c r="A13" i="9"/>
  <c r="A13" i="8"/>
  <c r="A61" i="9"/>
  <c r="A61" i="8"/>
  <c r="A51" i="9"/>
  <c r="A51" i="8"/>
  <c r="A47" i="8"/>
  <c r="A47" i="9"/>
  <c r="A43" i="8"/>
  <c r="A43" i="9"/>
  <c r="A38" i="9"/>
  <c r="A38" i="8"/>
  <c r="A34" i="9"/>
  <c r="A34" i="8"/>
  <c r="A30" i="9"/>
  <c r="A30" i="8"/>
  <c r="A25" i="8"/>
  <c r="A25" i="9"/>
  <c r="A21" i="8"/>
  <c r="A21" i="9"/>
  <c r="A94" i="9"/>
  <c r="A94" i="8"/>
  <c r="A90" i="9"/>
  <c r="A90" i="8"/>
  <c r="A85" i="8"/>
  <c r="A85" i="9"/>
  <c r="A81" i="9"/>
  <c r="A81" i="8"/>
  <c r="A77" i="9"/>
  <c r="A77" i="8"/>
  <c r="A101" i="9"/>
  <c r="A101" i="8"/>
  <c r="A461" i="9"/>
  <c r="A463" i="8"/>
  <c r="A175" i="9"/>
  <c r="A181" i="8"/>
  <c r="A14" i="9"/>
  <c r="A14" i="8"/>
  <c r="A69" i="9"/>
  <c r="A69" i="8"/>
  <c r="A518" i="9"/>
  <c r="A520" i="8"/>
  <c r="A242" i="8"/>
  <c r="A236" i="9"/>
  <c r="A75" i="9"/>
  <c r="A75" i="8"/>
  <c r="A531" i="8"/>
  <c r="A529" i="9"/>
  <c r="A233" i="9"/>
  <c r="A239" i="8"/>
  <c r="A377" i="9"/>
  <c r="A371" i="8"/>
  <c r="A523" i="8"/>
  <c r="A521" i="9"/>
  <c r="A225" i="9"/>
  <c r="A231" i="8"/>
  <c r="A544" i="9"/>
  <c r="A546" i="8"/>
  <c r="A248" i="9"/>
  <c r="A254" i="8"/>
  <c r="A550" i="9"/>
  <c r="A552" i="8"/>
  <c r="A463" i="9"/>
  <c r="A465" i="8"/>
  <c r="A514" i="9"/>
  <c r="A516" i="8"/>
  <c r="A507" i="8"/>
  <c r="A505" i="9"/>
  <c r="A495" i="9"/>
  <c r="A497" i="8"/>
  <c r="A487" i="9"/>
  <c r="A489" i="8"/>
  <c r="A478" i="9"/>
  <c r="A480" i="8"/>
  <c r="A470" i="9"/>
  <c r="A472" i="8"/>
  <c r="A537" i="8"/>
  <c r="A535" i="9"/>
  <c r="A401" i="9"/>
  <c r="A395" i="8"/>
  <c r="A357" i="8"/>
  <c r="A363" i="9"/>
  <c r="A349" i="8"/>
  <c r="A355" i="9"/>
  <c r="A346" i="9"/>
  <c r="A340" i="8"/>
  <c r="A337" i="9"/>
  <c r="A331" i="8"/>
  <c r="A329" i="9"/>
  <c r="A323" i="8"/>
  <c r="A320" i="9"/>
  <c r="A314" i="8"/>
  <c r="A389" i="9"/>
  <c r="A383" i="8"/>
  <c r="A259" i="9"/>
  <c r="A265" i="8"/>
  <c r="A255" i="9"/>
  <c r="A261" i="8"/>
  <c r="A160" i="9"/>
  <c r="A166" i="8"/>
  <c r="A223" i="9"/>
  <c r="A229" i="8"/>
  <c r="A213" i="9"/>
  <c r="A219" i="8"/>
  <c r="A203" i="9"/>
  <c r="A209" i="8"/>
  <c r="A195" i="9"/>
  <c r="A201" i="8"/>
  <c r="A186" i="9"/>
  <c r="A192" i="8"/>
  <c r="A184" i="8"/>
  <c r="A178" i="9"/>
  <c r="A248" i="8"/>
  <c r="A242" i="9"/>
  <c r="A106" i="9"/>
  <c r="A106" i="8"/>
  <c r="A19" i="9"/>
  <c r="A19" i="8"/>
  <c r="A68" i="8"/>
  <c r="A68" i="9"/>
  <c r="A64" i="9"/>
  <c r="A64" i="8"/>
  <c r="A50" i="9"/>
  <c r="A50" i="8"/>
  <c r="A41" i="9"/>
  <c r="A41" i="8"/>
  <c r="A37" i="9"/>
  <c r="A37" i="8"/>
  <c r="A29" i="9"/>
  <c r="A29" i="8"/>
  <c r="A97" i="9"/>
  <c r="A97" i="8"/>
  <c r="A89" i="8"/>
  <c r="A89" i="9"/>
  <c r="A84" i="9"/>
  <c r="A84" i="8"/>
  <c r="A76" i="9"/>
  <c r="A76" i="8"/>
  <c r="A167" i="9"/>
  <c r="A173" i="8"/>
  <c r="A512" i="9"/>
  <c r="A514" i="8"/>
  <c r="A388" i="8"/>
  <c r="A394" i="9"/>
  <c r="A532" i="9"/>
  <c r="A534" i="8"/>
  <c r="A384" i="9"/>
  <c r="A378" i="8"/>
  <c r="A382" i="9"/>
  <c r="A376" i="8"/>
  <c r="A234" i="9"/>
  <c r="A240" i="8"/>
  <c r="A526" i="9"/>
  <c r="A528" i="8"/>
  <c r="A372" i="8"/>
  <c r="A378" i="9"/>
  <c r="A230" i="9"/>
  <c r="A236" i="8"/>
  <c r="A522" i="9"/>
  <c r="A524" i="8"/>
  <c r="A368" i="8"/>
  <c r="A374" i="9"/>
  <c r="A232" i="8"/>
  <c r="A226" i="9"/>
  <c r="A371" i="9"/>
  <c r="A365" i="8"/>
  <c r="A547" i="8"/>
  <c r="A545" i="9"/>
  <c r="A397" i="9"/>
  <c r="A391" i="8"/>
  <c r="A249" i="9"/>
  <c r="A255" i="8"/>
  <c r="A553" i="9"/>
  <c r="A555" i="8"/>
  <c r="A549" i="9"/>
  <c r="A551" i="8"/>
  <c r="A454" i="9"/>
  <c r="A456" i="8"/>
  <c r="A462" i="9"/>
  <c r="A464" i="8"/>
  <c r="A458" i="8"/>
  <c r="A456" i="9"/>
  <c r="A515" i="8"/>
  <c r="A513" i="9"/>
  <c r="A510" i="8"/>
  <c r="A508" i="9"/>
  <c r="A504" i="9"/>
  <c r="A506" i="8"/>
  <c r="A498" i="9"/>
  <c r="A500" i="8"/>
  <c r="A494" i="9"/>
  <c r="A496" i="8"/>
  <c r="A490" i="9"/>
  <c r="A492" i="8"/>
  <c r="A486" i="9"/>
  <c r="A488" i="8"/>
  <c r="A483" i="8"/>
  <c r="A481" i="9"/>
  <c r="A477" i="9"/>
  <c r="A479" i="8"/>
  <c r="A475" i="8"/>
  <c r="A473" i="9"/>
  <c r="A471" i="8"/>
  <c r="A469" i="9"/>
  <c r="A467" i="8"/>
  <c r="A465" i="9"/>
  <c r="A538" i="9"/>
  <c r="A540" i="8"/>
  <c r="A534" i="9"/>
  <c r="A536" i="8"/>
  <c r="A404" i="9"/>
  <c r="A398" i="8"/>
  <c r="A394" i="8"/>
  <c r="A400" i="9"/>
  <c r="A367" i="9"/>
  <c r="A361" i="8"/>
  <c r="A356" i="8"/>
  <c r="A362" i="9"/>
  <c r="A352" i="8"/>
  <c r="A358" i="9"/>
  <c r="A348" i="8"/>
  <c r="A354" i="9"/>
  <c r="A349" i="9"/>
  <c r="A343" i="8"/>
  <c r="A339" i="8"/>
  <c r="A345" i="9"/>
  <c r="A341" i="9"/>
  <c r="A335" i="8"/>
  <c r="A336" i="9"/>
  <c r="A330" i="8"/>
  <c r="A332" i="9"/>
  <c r="A326" i="8"/>
  <c r="A328" i="9"/>
  <c r="A322" i="8"/>
  <c r="A324" i="9"/>
  <c r="A318" i="8"/>
  <c r="A319" i="9"/>
  <c r="A313" i="8"/>
  <c r="A392" i="9"/>
  <c r="A386" i="8"/>
  <c r="A388" i="9"/>
  <c r="A382" i="8"/>
  <c r="A264" i="8"/>
  <c r="A258" i="9"/>
  <c r="A260" i="8"/>
  <c r="A254" i="9"/>
  <c r="A151" i="9"/>
  <c r="A157" i="8"/>
  <c r="A165" i="9"/>
  <c r="A171" i="8"/>
  <c r="A228" i="8"/>
  <c r="A222" i="9"/>
  <c r="A216" i="9"/>
  <c r="A222" i="8"/>
  <c r="A212" i="9"/>
  <c r="A218" i="8"/>
  <c r="A208" i="9"/>
  <c r="A214" i="8"/>
  <c r="A202" i="9"/>
  <c r="A208" i="8"/>
  <c r="A198" i="9"/>
  <c r="A204" i="8"/>
  <c r="A200" i="8"/>
  <c r="A194" i="9"/>
  <c r="A189" i="9"/>
  <c r="A195" i="8"/>
  <c r="A185" i="9"/>
  <c r="A191" i="8"/>
  <c r="A181" i="9"/>
  <c r="A187" i="8"/>
  <c r="A177" i="9"/>
  <c r="A183" i="8"/>
  <c r="A178" i="8"/>
  <c r="A172" i="9"/>
  <c r="A245" i="9"/>
  <c r="A251" i="8"/>
  <c r="A241" i="9"/>
  <c r="A247" i="8"/>
  <c r="A109" i="9"/>
  <c r="A109" i="8"/>
  <c r="A105" i="9"/>
  <c r="A105" i="8"/>
  <c r="A2" i="9"/>
  <c r="A2" i="8"/>
  <c r="A16" i="9"/>
  <c r="A16" i="8"/>
  <c r="A73" i="9"/>
  <c r="A73" i="8"/>
  <c r="A67" i="9"/>
  <c r="A67" i="8"/>
  <c r="A63" i="9"/>
  <c r="A63" i="8"/>
  <c r="A59" i="9"/>
  <c r="A59" i="8"/>
  <c r="A99" i="9"/>
  <c r="A99" i="8"/>
  <c r="A53" i="8"/>
  <c r="A53" i="9"/>
  <c r="A49" i="9"/>
  <c r="A49" i="8"/>
  <c r="A45" i="9"/>
  <c r="A45" i="8"/>
  <c r="A40" i="9"/>
  <c r="A40" i="8"/>
  <c r="A36" i="9"/>
  <c r="A36" i="8"/>
  <c r="A32" i="8"/>
  <c r="A32" i="9"/>
  <c r="A28" i="9"/>
  <c r="A28" i="8"/>
  <c r="A23" i="9"/>
  <c r="A23" i="8"/>
  <c r="A96" i="8"/>
  <c r="A96" i="9"/>
  <c r="A92" i="9"/>
  <c r="A92" i="8"/>
  <c r="A88" i="9"/>
  <c r="A88" i="8"/>
  <c r="A83" i="9"/>
  <c r="A83" i="8"/>
  <c r="A79" i="8"/>
  <c r="A79" i="9"/>
  <c r="A103" i="9"/>
  <c r="A103" i="8"/>
  <c r="A166" i="9"/>
  <c r="A172" i="8"/>
  <c r="A18" i="9"/>
  <c r="A18" i="8"/>
  <c r="A365" i="9"/>
  <c r="A359" i="8"/>
  <c r="A205" i="9"/>
  <c r="A211" i="8"/>
  <c r="A383" i="9"/>
  <c r="A377" i="8"/>
  <c r="A98" i="9"/>
  <c r="A98" i="8"/>
  <c r="A9" i="9"/>
  <c r="A9" i="8"/>
  <c r="A6" i="9"/>
  <c r="A6" i="8"/>
  <c r="A158" i="8"/>
  <c r="A152" i="9"/>
  <c r="A244" i="8"/>
  <c r="A238" i="9"/>
  <c r="A528" i="9"/>
  <c r="A530" i="8"/>
  <c r="A232" i="9"/>
  <c r="A238" i="8"/>
  <c r="A526" i="8"/>
  <c r="A524" i="9"/>
  <c r="A228" i="9"/>
  <c r="A234" i="8"/>
  <c r="A372" i="9"/>
  <c r="A366" i="8"/>
  <c r="A251" i="9"/>
  <c r="A257" i="8"/>
  <c r="A389" i="8"/>
  <c r="A395" i="9"/>
  <c r="A553" i="8"/>
  <c r="A551" i="9"/>
  <c r="A547" i="9"/>
  <c r="A549" i="8"/>
  <c r="A458" i="9"/>
  <c r="A460" i="8"/>
  <c r="A510" i="9"/>
  <c r="A512" i="8"/>
  <c r="A502" i="9"/>
  <c r="A504" i="8"/>
  <c r="A492" i="9"/>
  <c r="A494" i="8"/>
  <c r="A483" i="9"/>
  <c r="A485" i="8"/>
  <c r="A479" i="9"/>
  <c r="A481" i="8"/>
  <c r="A467" i="9"/>
  <c r="A469" i="8"/>
  <c r="A540" i="9"/>
  <c r="A542" i="8"/>
  <c r="A400" i="8"/>
  <c r="A406" i="9"/>
  <c r="A396" i="8"/>
  <c r="A402" i="9"/>
  <c r="A364" i="8"/>
  <c r="A370" i="9"/>
  <c r="A360" i="9"/>
  <c r="A354" i="8"/>
  <c r="A351" i="9"/>
  <c r="A345" i="8"/>
  <c r="A337" i="8"/>
  <c r="A343" i="9"/>
  <c r="A333" i="8"/>
  <c r="A339" i="9"/>
  <c r="A330" i="9"/>
  <c r="A324" i="8"/>
  <c r="A380" i="8"/>
  <c r="A386" i="9"/>
  <c r="A161" i="9"/>
  <c r="A167" i="8"/>
  <c r="A168" i="8"/>
  <c r="A162" i="9"/>
  <c r="A214" i="9"/>
  <c r="A220" i="8"/>
  <c r="A216" i="8"/>
  <c r="A210" i="9"/>
  <c r="A200" i="9"/>
  <c r="A206" i="8"/>
  <c r="A192" i="9"/>
  <c r="A198" i="8"/>
  <c r="A189" i="8"/>
  <c r="A183" i="9"/>
  <c r="A179" i="9"/>
  <c r="A185" i="8"/>
  <c r="A170" i="9"/>
  <c r="A176" i="8"/>
  <c r="A239" i="9"/>
  <c r="A245" i="8"/>
  <c r="A107" i="8"/>
  <c r="A107" i="9"/>
  <c r="A20" i="9"/>
  <c r="A20" i="8"/>
  <c r="A70" i="9"/>
  <c r="A70" i="8"/>
  <c r="A65" i="9"/>
  <c r="A65" i="8"/>
  <c r="A162" i="8"/>
  <c r="A156" i="9"/>
  <c r="A531" i="9"/>
  <c r="A533" i="8"/>
  <c r="A381" i="9"/>
  <c r="A375" i="8"/>
  <c r="A525" i="9"/>
  <c r="A527" i="8"/>
  <c r="A229" i="9"/>
  <c r="A235" i="8"/>
  <c r="A373" i="9"/>
  <c r="A367" i="8"/>
  <c r="A252" i="9"/>
  <c r="A258" i="8"/>
  <c r="A396" i="9"/>
  <c r="A390" i="8"/>
  <c r="A457" i="8"/>
  <c r="A455" i="9"/>
  <c r="A457" i="9"/>
  <c r="A459" i="8"/>
  <c r="A509" i="9"/>
  <c r="A511" i="8"/>
  <c r="A503" i="8"/>
  <c r="A501" i="9"/>
  <c r="A491" i="9"/>
  <c r="A493" i="8"/>
  <c r="A482" i="9"/>
  <c r="A484" i="8"/>
  <c r="A474" i="9"/>
  <c r="A476" i="8"/>
  <c r="A466" i="9"/>
  <c r="A468" i="8"/>
  <c r="A539" i="9"/>
  <c r="A541" i="8"/>
  <c r="A405" i="9"/>
  <c r="A399" i="8"/>
  <c r="A369" i="9"/>
  <c r="A363" i="8"/>
  <c r="A353" i="8"/>
  <c r="A359" i="9"/>
  <c r="A344" i="8"/>
  <c r="A350" i="9"/>
  <c r="A336" i="8"/>
  <c r="A342" i="9"/>
  <c r="A333" i="9"/>
  <c r="A327" i="8"/>
  <c r="A325" i="9"/>
  <c r="A319" i="8"/>
  <c r="A393" i="9"/>
  <c r="A387" i="8"/>
  <c r="A168" i="9"/>
  <c r="A174" i="8"/>
  <c r="A217" i="9"/>
  <c r="A223" i="8"/>
  <c r="A209" i="9"/>
  <c r="A215" i="8"/>
  <c r="A199" i="9"/>
  <c r="A205" i="8"/>
  <c r="A196" i="8"/>
  <c r="A190" i="9"/>
  <c r="A182" i="9"/>
  <c r="A188" i="8"/>
  <c r="A173" i="9"/>
  <c r="A179" i="8"/>
  <c r="A246" i="9"/>
  <c r="A252" i="8"/>
  <c r="A110" i="9"/>
  <c r="A110" i="8"/>
  <c r="A11" i="8"/>
  <c r="A11" i="9"/>
  <c r="A74" i="9"/>
  <c r="A74" i="8"/>
  <c r="A60" i="9"/>
  <c r="A60" i="8"/>
  <c r="A54" i="9"/>
  <c r="A54" i="8"/>
  <c r="A46" i="9"/>
  <c r="A46" i="8"/>
  <c r="A33" i="9"/>
  <c r="A33" i="8"/>
  <c r="A24" i="9"/>
  <c r="A24" i="8"/>
  <c r="A93" i="9"/>
  <c r="A93" i="8"/>
  <c r="A80" i="9"/>
  <c r="A80" i="8"/>
  <c r="A26" i="9"/>
  <c r="A26" i="8"/>
  <c r="A499" i="9"/>
  <c r="A501" i="8"/>
  <c r="A224" i="9"/>
  <c r="A230" i="8"/>
  <c r="A385" i="9"/>
  <c r="A379" i="8"/>
  <c r="A237" i="9"/>
  <c r="A243" i="8"/>
  <c r="A235" i="9"/>
  <c r="A241" i="8"/>
  <c r="A527" i="9"/>
  <c r="A529" i="8"/>
  <c r="A373" i="8"/>
  <c r="A379" i="9"/>
  <c r="A231" i="9"/>
  <c r="A237" i="8"/>
  <c r="A525" i="8"/>
  <c r="A523" i="9"/>
  <c r="A369" i="8"/>
  <c r="A375" i="9"/>
  <c r="A227" i="9"/>
  <c r="A233" i="8"/>
  <c r="A519" i="9"/>
  <c r="A521" i="8"/>
  <c r="A546" i="9"/>
  <c r="A548" i="8"/>
  <c r="A398" i="9"/>
  <c r="A392" i="8"/>
  <c r="A250" i="9"/>
  <c r="A256" i="8"/>
  <c r="A542" i="9"/>
  <c r="A544" i="8"/>
  <c r="A552" i="9"/>
  <c r="A554" i="8"/>
  <c r="A548" i="9"/>
  <c r="A550" i="8"/>
  <c r="A459" i="9"/>
  <c r="A461" i="8"/>
  <c r="A519" i="8"/>
  <c r="A517" i="9"/>
  <c r="A511" i="9"/>
  <c r="A513" i="8"/>
  <c r="A507" i="9"/>
  <c r="A509" i="8"/>
  <c r="A503" i="9"/>
  <c r="A505" i="8"/>
  <c r="A499" i="8"/>
  <c r="A497" i="9"/>
  <c r="A493" i="9"/>
  <c r="A495" i="8"/>
  <c r="A491" i="8"/>
  <c r="A489" i="9"/>
  <c r="A484" i="9"/>
  <c r="A486" i="8"/>
  <c r="A480" i="9"/>
  <c r="A482" i="8"/>
  <c r="A476" i="9"/>
  <c r="A478" i="8"/>
  <c r="A472" i="9"/>
  <c r="A474" i="8"/>
  <c r="A468" i="9"/>
  <c r="A470" i="8"/>
  <c r="A464" i="9"/>
  <c r="A466" i="8"/>
  <c r="A539" i="8"/>
  <c r="A537" i="9"/>
  <c r="A535" i="8"/>
  <c r="A533" i="9"/>
  <c r="A403" i="9"/>
  <c r="A397" i="8"/>
  <c r="A366" i="9"/>
  <c r="A360" i="8"/>
  <c r="A361" i="9"/>
  <c r="A355" i="8"/>
  <c r="A357" i="9"/>
  <c r="A351" i="8"/>
  <c r="A352" i="9"/>
  <c r="A346" i="8"/>
  <c r="A348" i="9"/>
  <c r="A342" i="8"/>
  <c r="A344" i="9"/>
  <c r="A338" i="8"/>
  <c r="A340" i="9"/>
  <c r="A334" i="8"/>
  <c r="A335" i="9"/>
  <c r="A329" i="8"/>
  <c r="A331" i="9"/>
  <c r="A325" i="8"/>
  <c r="A321" i="8"/>
  <c r="A327" i="9"/>
  <c r="A317" i="8"/>
  <c r="A323" i="9"/>
  <c r="A312" i="8"/>
  <c r="A318" i="9"/>
  <c r="A385" i="8"/>
  <c r="A391" i="9"/>
  <c r="A387" i="9"/>
  <c r="A381" i="8"/>
  <c r="A257" i="9"/>
  <c r="A263" i="8"/>
  <c r="A253" i="9"/>
  <c r="A259" i="8"/>
  <c r="A164" i="9"/>
  <c r="A170" i="8"/>
  <c r="A220" i="9"/>
  <c r="A226" i="8"/>
  <c r="A221" i="8"/>
  <c r="A215" i="9"/>
  <c r="A211" i="9"/>
  <c r="A217" i="8"/>
  <c r="A207" i="9"/>
  <c r="A213" i="8"/>
  <c r="A201" i="9"/>
  <c r="A207" i="8"/>
  <c r="A197" i="9"/>
  <c r="A203" i="8"/>
  <c r="A193" i="9"/>
  <c r="A199" i="8"/>
  <c r="A188" i="9"/>
  <c r="A194" i="8"/>
  <c r="A184" i="9"/>
  <c r="A190" i="8"/>
  <c r="A180" i="9"/>
  <c r="A186" i="8"/>
  <c r="A176" i="9"/>
  <c r="A182" i="8"/>
  <c r="A171" i="9"/>
  <c r="A177" i="8"/>
  <c r="A244" i="9"/>
  <c r="A250" i="8"/>
  <c r="A240" i="9"/>
  <c r="A246" i="8"/>
  <c r="A108" i="9"/>
  <c r="A108" i="8"/>
  <c r="A104" i="9"/>
  <c r="A104" i="8"/>
  <c r="A15" i="9"/>
  <c r="A15" i="8"/>
  <c r="A71" i="9"/>
  <c r="A71" i="8"/>
  <c r="A66" i="9"/>
  <c r="A66" i="8"/>
  <c r="A62" i="9"/>
  <c r="A62" i="8"/>
  <c r="A58" i="9"/>
  <c r="A58" i="8"/>
  <c r="A100" i="9"/>
  <c r="A100" i="8"/>
  <c r="A52" i="9"/>
  <c r="A52" i="8"/>
  <c r="A48" i="9"/>
  <c r="A48" i="8"/>
  <c r="A44" i="9"/>
  <c r="A44" i="8"/>
  <c r="A39" i="9"/>
  <c r="A39" i="8"/>
  <c r="A35" i="9"/>
  <c r="A35" i="8"/>
  <c r="A31" i="9"/>
  <c r="A31" i="8"/>
  <c r="A27" i="9"/>
  <c r="A27" i="8"/>
  <c r="A22" i="9"/>
  <c r="A22" i="8"/>
  <c r="A95" i="9"/>
  <c r="A95" i="8"/>
  <c r="A91" i="9"/>
  <c r="A91" i="8"/>
  <c r="A86" i="9"/>
  <c r="A86" i="8"/>
  <c r="A82" i="9"/>
  <c r="A82" i="8"/>
  <c r="A78" i="9"/>
  <c r="A78" i="8"/>
  <c r="A102" i="9"/>
  <c r="A102" i="8"/>
  <c r="A462" i="8"/>
  <c r="A460" i="9"/>
  <c r="A17" i="9"/>
  <c r="A17" i="8"/>
  <c r="A316" i="8"/>
  <c r="A322" i="9"/>
  <c r="A163" i="9"/>
  <c r="A169" i="8"/>
  <c r="A218" i="9"/>
  <c r="A224" i="8"/>
  <c r="A56" i="9"/>
  <c r="A56" i="8"/>
  <c r="A541" i="9"/>
  <c r="A543" i="8"/>
  <c r="A253" i="8"/>
  <c r="A247" i="9"/>
  <c r="A87" i="9"/>
  <c r="A87" i="8"/>
  <c r="A454" i="8"/>
  <c r="A452" i="9"/>
  <c r="A3" i="9"/>
  <c r="A3" i="8"/>
  <c r="A450" i="9"/>
  <c r="A452" i="8"/>
  <c r="A451" i="8"/>
  <c r="A449" i="9"/>
  <c r="A448" i="8"/>
  <c r="A446" i="9"/>
  <c r="A447" i="8"/>
  <c r="A445" i="9"/>
  <c r="AB107" i="6"/>
  <c r="AB103" i="6"/>
  <c r="AB108" i="6"/>
  <c r="AB104" i="6"/>
  <c r="AB106" i="6"/>
  <c r="AB102" i="6"/>
  <c r="AB109" i="6"/>
  <c r="AB105" i="6"/>
  <c r="AC109" i="6"/>
  <c r="Z109" i="6"/>
  <c r="X109" i="6"/>
  <c r="AC108" i="6"/>
  <c r="X108" i="6"/>
  <c r="Z108" i="6"/>
  <c r="AC107" i="6"/>
  <c r="X107" i="6"/>
  <c r="Z107" i="6"/>
  <c r="AC106" i="6"/>
  <c r="Z106" i="6"/>
  <c r="X106" i="6"/>
  <c r="AC105" i="6"/>
  <c r="Z105" i="6"/>
  <c r="X105" i="6"/>
  <c r="AC104" i="6"/>
  <c r="Z104" i="6"/>
  <c r="X104" i="6"/>
  <c r="AC103" i="6"/>
  <c r="X103" i="6"/>
  <c r="Z103" i="6"/>
  <c r="AC102" i="6"/>
  <c r="Z102" i="6"/>
  <c r="X102" i="6"/>
  <c r="A444" i="9"/>
  <c r="A311" i="8"/>
  <c r="A297" i="9"/>
  <c r="AB48" i="6"/>
  <c r="AB28" i="6"/>
  <c r="AB24" i="6"/>
  <c r="AB31" i="6"/>
  <c r="AB80" i="6"/>
  <c r="AB20" i="6"/>
  <c r="AB53" i="6"/>
  <c r="AB29" i="6"/>
  <c r="AB90" i="6"/>
  <c r="AB82" i="6"/>
  <c r="AB6" i="6"/>
  <c r="AB52" i="6"/>
  <c r="AB67" i="6"/>
  <c r="AB15" i="6"/>
  <c r="AB63" i="6"/>
  <c r="AB45" i="6"/>
  <c r="AB39" i="6"/>
  <c r="AB89" i="6"/>
  <c r="AB27" i="6"/>
  <c r="B548" i="13"/>
  <c r="B689" i="13" s="1"/>
  <c r="AB75" i="6"/>
  <c r="AB70" i="6"/>
  <c r="AB66" i="6"/>
  <c r="AB54" i="6"/>
  <c r="AB87" i="6"/>
  <c r="AB79" i="6"/>
  <c r="X77" i="6"/>
  <c r="X70" i="6"/>
  <c r="Z90" i="6"/>
  <c r="Z74" i="6"/>
  <c r="Z50" i="6"/>
  <c r="Z41" i="6"/>
  <c r="Z36" i="6"/>
  <c r="Z16" i="6"/>
  <c r="AC100" i="6"/>
  <c r="AC96" i="6"/>
  <c r="AC88" i="6"/>
  <c r="AC72" i="6"/>
  <c r="AC62" i="6"/>
  <c r="AC48" i="6"/>
  <c r="AC38" i="6"/>
  <c r="AC18" i="6"/>
  <c r="AC14" i="6"/>
  <c r="X18" i="6"/>
  <c r="Z56" i="6"/>
  <c r="Z39" i="6"/>
  <c r="Z24" i="6"/>
  <c r="AC37" i="6"/>
  <c r="AC30" i="6"/>
  <c r="X76" i="6"/>
  <c r="X101" i="6"/>
  <c r="X85" i="6"/>
  <c r="X59" i="6"/>
  <c r="X34" i="6"/>
  <c r="X21" i="6"/>
  <c r="Z80" i="6"/>
  <c r="Z76" i="6"/>
  <c r="Z72" i="6"/>
  <c r="Z67" i="6"/>
  <c r="Z58" i="6"/>
  <c r="Z48" i="6"/>
  <c r="Z44" i="6"/>
  <c r="Z38" i="6"/>
  <c r="AC86" i="6"/>
  <c r="AC74" i="6"/>
  <c r="AC65" i="6"/>
  <c r="AC46" i="6"/>
  <c r="AC36" i="6"/>
  <c r="AC32" i="6"/>
  <c r="AC25" i="6"/>
  <c r="AC20" i="6"/>
  <c r="AC16" i="6"/>
  <c r="Z86" i="6"/>
  <c r="Z69" i="6"/>
  <c r="Z46" i="6"/>
  <c r="Z32" i="6"/>
  <c r="Z20" i="6"/>
  <c r="AC67" i="6"/>
  <c r="AC58" i="6"/>
  <c r="AC52" i="6"/>
  <c r="AC27" i="6"/>
  <c r="Z35" i="6"/>
  <c r="Z23" i="6"/>
  <c r="Z15" i="6"/>
  <c r="AC33" i="6"/>
  <c r="X78" i="6"/>
  <c r="Z75" i="6"/>
  <c r="Z66" i="6"/>
  <c r="Z57" i="6"/>
  <c r="Z54" i="6"/>
  <c r="Z30" i="6"/>
  <c r="AC97" i="6"/>
  <c r="AC63" i="6"/>
  <c r="AC59" i="6"/>
  <c r="AC49" i="6"/>
  <c r="AC45" i="6"/>
  <c r="AC39" i="6"/>
  <c r="G57" i="3"/>
  <c r="C55" i="13" s="1"/>
  <c r="C189" i="13" s="1"/>
  <c r="G100" i="3"/>
  <c r="C98" i="13" s="1"/>
  <c r="C232" i="13" s="1"/>
  <c r="G39" i="3"/>
  <c r="C37" i="13" s="1"/>
  <c r="C171" i="13" s="1"/>
  <c r="AB47" i="6"/>
  <c r="S5" i="15"/>
  <c r="AB58" i="6"/>
  <c r="AB22" i="6"/>
  <c r="AB50" i="6"/>
  <c r="AB94" i="6"/>
  <c r="AB35" i="6"/>
  <c r="AB62" i="6"/>
  <c r="AB78" i="6"/>
  <c r="AB38" i="6"/>
  <c r="AB81" i="6"/>
  <c r="AB16" i="6"/>
  <c r="AB76" i="6"/>
  <c r="AB55" i="6"/>
  <c r="AB95" i="6"/>
  <c r="AB41" i="6"/>
  <c r="AB83" i="6"/>
  <c r="AB68" i="6"/>
  <c r="AB77" i="6"/>
  <c r="AB23" i="6"/>
  <c r="AB34" i="6"/>
  <c r="AB97" i="6"/>
  <c r="AB26" i="6"/>
  <c r="B2" i="13"/>
  <c r="B136" i="13" s="1"/>
  <c r="AB98" i="6"/>
  <c r="AB19" i="6"/>
  <c r="A1" i="9"/>
  <c r="AB84" i="6"/>
  <c r="AB25" i="6"/>
  <c r="AB101" i="6"/>
  <c r="AB9" i="6"/>
  <c r="AB57" i="6"/>
  <c r="AB10" i="6"/>
  <c r="AB21" i="6"/>
  <c r="AB17" i="6"/>
  <c r="AB33" i="6"/>
  <c r="AB60" i="6"/>
  <c r="AB36" i="6"/>
  <c r="AB91" i="6"/>
  <c r="AB14" i="6"/>
  <c r="AB18" i="6"/>
  <c r="AB65" i="6"/>
  <c r="AB72" i="6"/>
  <c r="AB59" i="6"/>
  <c r="AB88" i="6"/>
  <c r="AA5" i="15"/>
  <c r="AB73" i="6"/>
  <c r="AB69" i="6"/>
  <c r="AB85" i="6"/>
  <c r="AB46" i="6"/>
  <c r="AB99" i="6"/>
  <c r="AB100" i="6"/>
  <c r="AB96" i="6"/>
  <c r="AB92" i="6"/>
  <c r="AB74" i="6"/>
  <c r="AB61" i="6"/>
  <c r="AB51" i="6"/>
  <c r="AB43" i="6"/>
  <c r="AB37" i="6"/>
  <c r="AB7" i="6"/>
  <c r="AB8" i="6"/>
  <c r="A150" i="9"/>
  <c r="AC10" i="6"/>
  <c r="X7" i="6"/>
  <c r="X90" i="6"/>
  <c r="AC24" i="6"/>
  <c r="AC92" i="6"/>
  <c r="Z89" i="6"/>
  <c r="Z88" i="6"/>
  <c r="AC34" i="6"/>
  <c r="X37" i="6"/>
  <c r="AC76" i="6"/>
  <c r="AC28" i="6"/>
  <c r="Z45" i="6"/>
  <c r="Z68" i="6"/>
  <c r="X84" i="6"/>
  <c r="AC84" i="6"/>
  <c r="AC21" i="6"/>
  <c r="AC17" i="6"/>
  <c r="X74" i="6"/>
  <c r="X57" i="6"/>
  <c r="AC41" i="6"/>
  <c r="Z5" i="6"/>
  <c r="X69" i="6"/>
  <c r="X73" i="6"/>
  <c r="Z52" i="6"/>
  <c r="X46" i="6"/>
  <c r="AC75" i="6"/>
  <c r="G12" i="3"/>
  <c r="C10" i="13" s="1"/>
  <c r="C144" i="13" s="1"/>
  <c r="AC91" i="6"/>
  <c r="Z96" i="6"/>
  <c r="X16" i="6"/>
  <c r="X61" i="6"/>
  <c r="Z62" i="6"/>
  <c r="Z19" i="6"/>
  <c r="X22" i="6"/>
  <c r="AC6" i="6"/>
  <c r="Z26" i="6"/>
  <c r="Z53" i="6"/>
  <c r="X48" i="6"/>
  <c r="AC77" i="6"/>
  <c r="X47" i="6"/>
  <c r="X89" i="6"/>
  <c r="Z101" i="6"/>
  <c r="G19" i="3"/>
  <c r="C17" i="13" s="1"/>
  <c r="C151" i="13" s="1"/>
  <c r="X30" i="6"/>
  <c r="Z100" i="6"/>
  <c r="X41" i="6"/>
  <c r="Z84" i="6"/>
  <c r="X36" i="6"/>
  <c r="X33" i="6"/>
  <c r="X26" i="6"/>
  <c r="X66" i="6"/>
  <c r="G50" i="3"/>
  <c r="C48" i="13" s="1"/>
  <c r="C182" i="13" s="1"/>
  <c r="G34" i="3"/>
  <c r="C32" i="13" s="1"/>
  <c r="C166" i="13" s="1"/>
  <c r="Z81" i="6"/>
  <c r="Z85" i="6"/>
  <c r="AB5" i="15"/>
  <c r="X58" i="6"/>
  <c r="AC80" i="6"/>
  <c r="X51" i="6"/>
  <c r="X54" i="6"/>
  <c r="G32" i="3"/>
  <c r="C30" i="13" s="1"/>
  <c r="C164" i="13" s="1"/>
  <c r="Z97" i="6"/>
  <c r="X62" i="6"/>
  <c r="H548" i="13"/>
  <c r="E689" i="13" s="1"/>
  <c r="AC55" i="6"/>
  <c r="X17" i="6"/>
  <c r="G52" i="3"/>
  <c r="C50" i="13" s="1"/>
  <c r="C184" i="13" s="1"/>
  <c r="X27" i="6"/>
  <c r="Z49" i="6"/>
  <c r="X31" i="6"/>
  <c r="Z93" i="6"/>
  <c r="G14" i="3"/>
  <c r="C12" i="13" s="1"/>
  <c r="C146" i="13" s="1"/>
  <c r="G63" i="3"/>
  <c r="C61" i="13" s="1"/>
  <c r="C195" i="13" s="1"/>
  <c r="G68" i="3"/>
  <c r="C66" i="13" s="1"/>
  <c r="C200" i="13" s="1"/>
  <c r="G36" i="3"/>
  <c r="C34" i="13" s="1"/>
  <c r="C168" i="13" s="1"/>
  <c r="G56" i="3"/>
  <c r="C54" i="13" s="1"/>
  <c r="C188" i="13" s="1"/>
  <c r="G72" i="3"/>
  <c r="C70" i="13" s="1"/>
  <c r="C204" i="13" s="1"/>
  <c r="X96" i="6"/>
  <c r="X25" i="6"/>
  <c r="Z27" i="6"/>
  <c r="AC82" i="6"/>
  <c r="X87" i="6"/>
  <c r="X81" i="6"/>
  <c r="AC98" i="6"/>
  <c r="G103" i="3"/>
  <c r="C101" i="13" s="1"/>
  <c r="C235" i="13" s="1"/>
  <c r="AC60" i="6"/>
  <c r="X94" i="6"/>
  <c r="X14" i="6"/>
  <c r="G10" i="3"/>
  <c r="C8" i="13" s="1"/>
  <c r="C142" i="13" s="1"/>
  <c r="AC101" i="6"/>
  <c r="X9" i="6"/>
  <c r="Z21" i="6"/>
  <c r="Z78" i="6"/>
  <c r="Z82" i="6"/>
  <c r="X55" i="6"/>
  <c r="AC93" i="6"/>
  <c r="X10" i="6"/>
  <c r="X52" i="6"/>
  <c r="AC73" i="6"/>
  <c r="G21" i="3"/>
  <c r="C19" i="13" s="1"/>
  <c r="C153" i="13" s="1"/>
  <c r="G17" i="3"/>
  <c r="C15" i="13" s="1"/>
  <c r="C149" i="13" s="1"/>
  <c r="E2" i="13"/>
  <c r="H136" i="13" s="1"/>
  <c r="G24" i="3"/>
  <c r="C22" i="13" s="1"/>
  <c r="C156" i="13" s="1"/>
  <c r="G31" i="3"/>
  <c r="C29" i="13" s="1"/>
  <c r="C163" i="13" s="1"/>
  <c r="X98" i="6"/>
  <c r="G66" i="3"/>
  <c r="C64" i="13" s="1"/>
  <c r="C198" i="13" s="1"/>
  <c r="G62" i="3"/>
  <c r="C60" i="13" s="1"/>
  <c r="C194" i="13" s="1"/>
  <c r="X95" i="6"/>
  <c r="X82" i="6"/>
  <c r="G15" i="3"/>
  <c r="C13" i="13" s="1"/>
  <c r="C147" i="13" s="1"/>
  <c r="X99" i="6"/>
  <c r="G20" i="3"/>
  <c r="C18" i="13" s="1"/>
  <c r="C152" i="13" s="1"/>
  <c r="G5" i="3"/>
  <c r="C3" i="13" s="1"/>
  <c r="C137" i="13" s="1"/>
  <c r="AC95" i="6"/>
  <c r="AC87" i="6"/>
  <c r="AC83" i="6"/>
  <c r="AC70" i="6"/>
  <c r="AC66" i="6"/>
  <c r="AC61" i="6"/>
  <c r="AC57" i="6"/>
  <c r="AC54" i="6"/>
  <c r="AC51" i="6"/>
  <c r="AC47" i="6"/>
  <c r="AC43" i="6"/>
  <c r="AC31" i="6"/>
  <c r="AC15" i="6"/>
  <c r="X6" i="6"/>
  <c r="G89" i="3"/>
  <c r="C87" i="13" s="1"/>
  <c r="C221" i="13" s="1"/>
  <c r="G91" i="3"/>
  <c r="C89" i="13" s="1"/>
  <c r="C223" i="13" s="1"/>
  <c r="G53" i="3"/>
  <c r="C51" i="13" s="1"/>
  <c r="C185" i="13" s="1"/>
  <c r="G49" i="3"/>
  <c r="C47" i="13" s="1"/>
  <c r="C181" i="13" s="1"/>
  <c r="G33" i="3"/>
  <c r="C31" i="13" s="1"/>
  <c r="C165" i="13" s="1"/>
  <c r="G26" i="3"/>
  <c r="C24" i="13" s="1"/>
  <c r="C158" i="13" s="1"/>
  <c r="X65" i="6"/>
  <c r="X45" i="6"/>
  <c r="X39" i="6"/>
  <c r="X32" i="6"/>
  <c r="X15" i="6"/>
  <c r="Z99" i="6"/>
  <c r="Z95" i="6"/>
  <c r="Z61" i="6"/>
  <c r="Z51" i="6"/>
  <c r="Z43" i="6"/>
  <c r="Z37" i="6"/>
  <c r="Z31" i="6"/>
  <c r="Z22" i="6"/>
  <c r="Z14" i="6"/>
  <c r="G16" i="3"/>
  <c r="C14" i="13" s="1"/>
  <c r="C148" i="13" s="1"/>
  <c r="X100" i="6"/>
  <c r="X93" i="6"/>
  <c r="X68" i="6"/>
  <c r="AC99" i="6"/>
  <c r="X49" i="6"/>
  <c r="G9" i="3"/>
  <c r="C7" i="13" s="1"/>
  <c r="C141" i="13" s="1"/>
  <c r="Z91" i="6"/>
  <c r="X35" i="6"/>
  <c r="X24" i="6"/>
  <c r="AB32" i="6"/>
  <c r="AB44" i="6"/>
  <c r="AB56" i="6"/>
  <c r="AB86" i="6"/>
  <c r="AB93" i="6"/>
  <c r="AB49" i="6"/>
  <c r="AB30" i="6"/>
  <c r="AB5" i="6"/>
  <c r="G51" i="3"/>
  <c r="C49" i="13" s="1"/>
  <c r="C183" i="13" s="1"/>
  <c r="G28" i="3"/>
  <c r="C26" i="13" s="1"/>
  <c r="C160" i="13" s="1"/>
  <c r="E271" i="13"/>
  <c r="H405" i="13" s="1"/>
  <c r="P5" i="15"/>
  <c r="X92" i="6"/>
  <c r="X63" i="6"/>
  <c r="X60" i="6"/>
  <c r="Z70" i="6"/>
  <c r="Z55" i="6"/>
  <c r="AC89" i="6"/>
  <c r="G105" i="3"/>
  <c r="C103" i="13" s="1"/>
  <c r="C237" i="13" s="1"/>
  <c r="X72" i="6"/>
  <c r="G23" i="3"/>
  <c r="C21" i="13" s="1"/>
  <c r="C155" i="13" s="1"/>
  <c r="AC81" i="6"/>
  <c r="Z83" i="6"/>
  <c r="H2" i="13"/>
  <c r="E136" i="13" s="1"/>
  <c r="L5" i="15"/>
  <c r="G104" i="3"/>
  <c r="C102" i="13" s="1"/>
  <c r="C236" i="13" s="1"/>
  <c r="G43" i="3"/>
  <c r="C41" i="13" s="1"/>
  <c r="C175" i="13" s="1"/>
  <c r="G22" i="3"/>
  <c r="C20" i="13" s="1"/>
  <c r="C154" i="13" s="1"/>
  <c r="X91" i="6"/>
  <c r="X88" i="6"/>
  <c r="X83" i="6"/>
  <c r="X75" i="6"/>
  <c r="X29" i="6"/>
  <c r="X5" i="6"/>
  <c r="Z47" i="6"/>
  <c r="Z34" i="6"/>
  <c r="Z28" i="6"/>
  <c r="Z17" i="6"/>
  <c r="AC68" i="6"/>
  <c r="AC56" i="6"/>
  <c r="AC35" i="6"/>
  <c r="AC85" i="6"/>
  <c r="G35" i="3"/>
  <c r="C33" i="13" s="1"/>
  <c r="C167" i="13" s="1"/>
  <c r="AC26" i="6"/>
  <c r="X20" i="6"/>
  <c r="AC23" i="6"/>
  <c r="Z79" i="6"/>
  <c r="G25" i="3"/>
  <c r="C23" i="13" s="1"/>
  <c r="C157" i="13" s="1"/>
  <c r="Z92" i="6"/>
  <c r="Z77" i="6"/>
  <c r="AC79" i="6"/>
  <c r="G37" i="3"/>
  <c r="C35" i="13" s="1"/>
  <c r="C169" i="13" s="1"/>
  <c r="T5" i="15"/>
  <c r="H271" i="13"/>
  <c r="E405" i="13" s="1"/>
  <c r="X97" i="6"/>
  <c r="AC94" i="6"/>
  <c r="G6" i="3"/>
  <c r="C4" i="13" s="1"/>
  <c r="C138" i="13" s="1"/>
  <c r="X8" i="6"/>
  <c r="X86" i="6"/>
  <c r="X80" i="6"/>
  <c r="G4" i="3"/>
  <c r="C2" i="13" s="1"/>
  <c r="C136" i="13" s="1"/>
  <c r="F5" i="15"/>
  <c r="G81" i="3"/>
  <c r="C79" i="13" s="1"/>
  <c r="C213" i="13" s="1"/>
  <c r="G74" i="3"/>
  <c r="C72" i="13" s="1"/>
  <c r="C206" i="13" s="1"/>
  <c r="G65" i="3"/>
  <c r="C63" i="13" s="1"/>
  <c r="C197" i="13" s="1"/>
  <c r="Z7" i="6"/>
  <c r="AC9" i="6"/>
  <c r="G41" i="3"/>
  <c r="C39" i="13" s="1"/>
  <c r="C173" i="13" s="1"/>
  <c r="G61" i="3"/>
  <c r="C59" i="13" s="1"/>
  <c r="C193" i="13" s="1"/>
  <c r="Z59" i="6"/>
  <c r="G67" i="3"/>
  <c r="C65" i="13" s="1"/>
  <c r="C199" i="13" s="1"/>
  <c r="G30" i="3"/>
  <c r="C28" i="13" s="1"/>
  <c r="C162" i="13" s="1"/>
  <c r="Z98" i="6"/>
  <c r="Z94" i="6"/>
  <c r="AC90" i="6"/>
  <c r="AC53" i="6"/>
  <c r="AC50" i="6"/>
  <c r="AC19" i="6"/>
  <c r="G88" i="3"/>
  <c r="C86" i="13" s="1"/>
  <c r="C220" i="13" s="1"/>
  <c r="G48" i="3"/>
  <c r="C46" i="13" s="1"/>
  <c r="C180" i="13" s="1"/>
  <c r="G46" i="3"/>
  <c r="C44" i="13" s="1"/>
  <c r="C178" i="13" s="1"/>
  <c r="Z63" i="6"/>
  <c r="G70" i="3"/>
  <c r="C68" i="13" s="1"/>
  <c r="C202" i="13" s="1"/>
  <c r="G54" i="3"/>
  <c r="C52" i="13" s="1"/>
  <c r="C186" i="13" s="1"/>
  <c r="G27" i="3"/>
  <c r="C25" i="13" s="1"/>
  <c r="C159" i="13" s="1"/>
  <c r="G38" i="3"/>
  <c r="C36" i="13" s="1"/>
  <c r="C170" i="13" s="1"/>
  <c r="X67" i="6"/>
  <c r="X53" i="6"/>
  <c r="X43" i="6"/>
  <c r="X23" i="6"/>
  <c r="X19" i="6"/>
  <c r="G82" i="3"/>
  <c r="C80" i="13" s="1"/>
  <c r="C214" i="13" s="1"/>
  <c r="G47" i="3"/>
  <c r="C45" i="13" s="1"/>
  <c r="C179" i="13" s="1"/>
  <c r="AC29" i="6"/>
  <c r="Z10" i="6"/>
  <c r="AC8" i="6"/>
  <c r="AC22" i="6"/>
  <c r="E548" i="13"/>
  <c r="H689" i="13" s="1"/>
  <c r="X5" i="15"/>
  <c r="G64" i="3"/>
  <c r="C62" i="13" s="1"/>
  <c r="C196" i="13" s="1"/>
  <c r="X79" i="6"/>
  <c r="Z73" i="6"/>
  <c r="Z60" i="6"/>
  <c r="Z33" i="6"/>
  <c r="Z29" i="6"/>
  <c r="AC69" i="6"/>
  <c r="G44" i="3"/>
  <c r="C42" i="13" s="1"/>
  <c r="C176" i="13" s="1"/>
  <c r="X44" i="6"/>
  <c r="X28" i="6"/>
  <c r="G71" i="3"/>
  <c r="C69" i="13" s="1"/>
  <c r="C203" i="13" s="1"/>
  <c r="G55" i="3"/>
  <c r="C53" i="13" s="1"/>
  <c r="C187" i="13" s="1"/>
  <c r="G42" i="3"/>
  <c r="C40" i="13" s="1"/>
  <c r="C174" i="13" s="1"/>
  <c r="G18" i="3"/>
  <c r="C16" i="13" s="1"/>
  <c r="C150" i="13" s="1"/>
  <c r="G69" i="3"/>
  <c r="C67" i="13" s="1"/>
  <c r="C201" i="13" s="1"/>
  <c r="G58" i="3"/>
  <c r="C56" i="13" s="1"/>
  <c r="C190" i="13" s="1"/>
  <c r="G40" i="3"/>
  <c r="C38" i="13" s="1"/>
  <c r="C172" i="13" s="1"/>
  <c r="X56" i="6"/>
  <c r="X50" i="6"/>
  <c r="Z65" i="6"/>
  <c r="Z25" i="6"/>
  <c r="Z18" i="6"/>
  <c r="AC78" i="6"/>
  <c r="AC44" i="6"/>
  <c r="G29" i="3"/>
  <c r="C27" i="13" s="1"/>
  <c r="C161" i="13" s="1"/>
  <c r="G73" i="3"/>
  <c r="C71" i="13" s="1"/>
  <c r="C205" i="13" s="1"/>
  <c r="X38" i="6"/>
  <c r="X4" i="6"/>
  <c r="Z87" i="6"/>
  <c r="Z9" i="6"/>
  <c r="U64" i="6" l="1"/>
  <c r="T64" i="6"/>
  <c r="R64" i="6"/>
  <c r="S64" i="6"/>
  <c r="T60" i="5"/>
  <c r="U60" i="5"/>
  <c r="R60" i="5"/>
  <c r="S60" i="5"/>
  <c r="T9" i="5"/>
  <c r="U9" i="5"/>
  <c r="S9" i="5"/>
  <c r="R9" i="5"/>
  <c r="T10" i="5"/>
  <c r="S10" i="5"/>
  <c r="U10" i="5"/>
  <c r="R10" i="5"/>
  <c r="R127" i="5"/>
  <c r="T126" i="5"/>
  <c r="S127" i="5"/>
  <c r="R135" i="5"/>
  <c r="U125" i="5"/>
  <c r="U132" i="5"/>
  <c r="T134" i="5"/>
  <c r="R128" i="5"/>
  <c r="R134" i="5"/>
  <c r="R130" i="5"/>
  <c r="S134" i="5"/>
  <c r="U135" i="5"/>
  <c r="U131" i="5"/>
  <c r="U126" i="5"/>
  <c r="T133" i="5"/>
  <c r="T129" i="5"/>
  <c r="U128" i="5"/>
  <c r="T128" i="5"/>
  <c r="S126" i="5"/>
  <c r="S129" i="5"/>
  <c r="R133" i="5"/>
  <c r="R129" i="5"/>
  <c r="S132" i="5"/>
  <c r="U134" i="5"/>
  <c r="U130" i="5"/>
  <c r="T125" i="5"/>
  <c r="T132" i="5"/>
  <c r="S128" i="5"/>
  <c r="S133" i="5"/>
  <c r="R131" i="5"/>
  <c r="U127" i="5"/>
  <c r="T130" i="5"/>
  <c r="S131" i="5"/>
  <c r="S130" i="6"/>
  <c r="U131" i="6"/>
  <c r="U132" i="6"/>
  <c r="U133" i="6"/>
  <c r="S135" i="6"/>
  <c r="S136" i="6"/>
  <c r="S137" i="6"/>
  <c r="T138" i="6"/>
  <c r="T139" i="6"/>
  <c r="T140" i="6"/>
  <c r="R124" i="6"/>
  <c r="R127" i="6"/>
  <c r="S126" i="6"/>
  <c r="T130" i="6"/>
  <c r="R131" i="6"/>
  <c r="R132" i="6"/>
  <c r="R133" i="6"/>
  <c r="R134" i="6"/>
  <c r="T135" i="6"/>
  <c r="T136" i="6"/>
  <c r="T137" i="6"/>
  <c r="U138" i="6"/>
  <c r="U139" i="6"/>
  <c r="U140" i="6"/>
  <c r="R121" i="6"/>
  <c r="R125" i="6"/>
  <c r="S127" i="6"/>
  <c r="T131" i="6"/>
  <c r="T133" i="6"/>
  <c r="R136" i="6"/>
  <c r="R137" i="6"/>
  <c r="S139" i="6"/>
  <c r="R123" i="6"/>
  <c r="S131" i="6"/>
  <c r="S132" i="6"/>
  <c r="S133" i="6"/>
  <c r="S134" i="6"/>
  <c r="U135" i="6"/>
  <c r="U136" i="6"/>
  <c r="R138" i="6"/>
  <c r="R139" i="6"/>
  <c r="R140" i="6"/>
  <c r="R122" i="6"/>
  <c r="R126" i="6"/>
  <c r="R128" i="6"/>
  <c r="R130" i="6"/>
  <c r="T132" i="6"/>
  <c r="R135" i="6"/>
  <c r="S138" i="6"/>
  <c r="S140" i="6"/>
  <c r="R129" i="6"/>
  <c r="S122" i="6"/>
  <c r="S121" i="6"/>
  <c r="S128" i="6"/>
  <c r="U137" i="6"/>
  <c r="S129" i="6"/>
  <c r="U134" i="6"/>
  <c r="T134" i="6"/>
  <c r="U130" i="6"/>
  <c r="S124" i="6"/>
  <c r="S123" i="6"/>
  <c r="S125" i="6"/>
  <c r="R125" i="5"/>
  <c r="S125" i="5"/>
  <c r="S135" i="5"/>
  <c r="R126" i="5"/>
  <c r="R132" i="5"/>
  <c r="T127" i="5"/>
  <c r="S130" i="5"/>
  <c r="U133" i="5"/>
  <c r="U129" i="5"/>
  <c r="T135" i="5"/>
  <c r="T131" i="5"/>
  <c r="S109" i="5"/>
  <c r="R111" i="5"/>
  <c r="U112" i="5"/>
  <c r="U113" i="5"/>
  <c r="R114" i="5"/>
  <c r="T115" i="5"/>
  <c r="R117" i="5"/>
  <c r="R118" i="5"/>
  <c r="T119" i="5"/>
  <c r="U120" i="5"/>
  <c r="U121" i="5"/>
  <c r="U122" i="5"/>
  <c r="U123" i="5"/>
  <c r="U124" i="5"/>
  <c r="S110" i="5"/>
  <c r="S111" i="5"/>
  <c r="R113" i="5"/>
  <c r="S114" i="5"/>
  <c r="U115" i="5"/>
  <c r="S117" i="5"/>
  <c r="S118" i="5"/>
  <c r="U119" i="5"/>
  <c r="R121" i="5"/>
  <c r="R122" i="5"/>
  <c r="R123" i="5"/>
  <c r="R124" i="5"/>
  <c r="T110" i="5"/>
  <c r="T111" i="5"/>
  <c r="S113" i="5"/>
  <c r="T114" i="5"/>
  <c r="R116" i="5"/>
  <c r="T117" i="5"/>
  <c r="T118" i="5"/>
  <c r="R120" i="5"/>
  <c r="S121" i="5"/>
  <c r="S122" i="5"/>
  <c r="S123" i="5"/>
  <c r="S124" i="5"/>
  <c r="U110" i="5"/>
  <c r="U111" i="5"/>
  <c r="T113" i="5"/>
  <c r="R115" i="5"/>
  <c r="U116" i="5"/>
  <c r="U117" i="5"/>
  <c r="R119" i="5"/>
  <c r="T120" i="5"/>
  <c r="T121" i="5"/>
  <c r="T122" i="5"/>
  <c r="T123" i="5"/>
  <c r="T124" i="5"/>
  <c r="T109" i="5"/>
  <c r="S119" i="5"/>
  <c r="U118" i="5"/>
  <c r="U109" i="5"/>
  <c r="R109" i="5"/>
  <c r="S112" i="5"/>
  <c r="R112" i="5"/>
  <c r="S120" i="5"/>
  <c r="R110" i="5"/>
  <c r="S116" i="5"/>
  <c r="S115" i="5"/>
  <c r="U114" i="5"/>
  <c r="T112" i="5"/>
  <c r="T116" i="5"/>
  <c r="U110" i="6"/>
  <c r="S112" i="6"/>
  <c r="S113" i="6"/>
  <c r="U114" i="6"/>
  <c r="R116" i="6"/>
  <c r="R118" i="6"/>
  <c r="R119" i="6"/>
  <c r="T120" i="6"/>
  <c r="T121" i="6"/>
  <c r="T122" i="6"/>
  <c r="T123" i="6"/>
  <c r="T124" i="6"/>
  <c r="U125" i="6"/>
  <c r="U126" i="6"/>
  <c r="U127" i="6"/>
  <c r="U128" i="6"/>
  <c r="R110" i="6"/>
  <c r="R111" i="6"/>
  <c r="T112" i="6"/>
  <c r="U113" i="6"/>
  <c r="R115" i="6"/>
  <c r="S116" i="6"/>
  <c r="S118" i="6"/>
  <c r="S119" i="6"/>
  <c r="U120" i="6"/>
  <c r="U121" i="6"/>
  <c r="U122" i="6"/>
  <c r="U123" i="6"/>
  <c r="S110" i="6"/>
  <c r="S111" i="6"/>
  <c r="U112" i="6"/>
  <c r="R114" i="6"/>
  <c r="S115" i="6"/>
  <c r="T116" i="6"/>
  <c r="R117" i="6"/>
  <c r="T118" i="6"/>
  <c r="R120" i="6"/>
  <c r="T110" i="6"/>
  <c r="R112" i="6"/>
  <c r="R113" i="6"/>
  <c r="S114" i="6"/>
  <c r="U115" i="6"/>
  <c r="S117" i="6"/>
  <c r="U118" i="6"/>
  <c r="S120" i="6"/>
  <c r="T125" i="6"/>
  <c r="T126" i="6"/>
  <c r="T127" i="6"/>
  <c r="T128" i="6"/>
  <c r="T129" i="6"/>
  <c r="T111" i="6"/>
  <c r="U124" i="6"/>
  <c r="U129" i="6"/>
  <c r="T115" i="6"/>
  <c r="U119" i="6"/>
  <c r="U117" i="6"/>
  <c r="T117" i="6"/>
  <c r="U111" i="6"/>
  <c r="U116" i="6"/>
  <c r="T119" i="6"/>
  <c r="T114" i="6"/>
  <c r="T113" i="6"/>
  <c r="U7" i="5"/>
  <c r="T41" i="5"/>
  <c r="S7" i="5"/>
  <c r="R7" i="5"/>
  <c r="R41" i="5"/>
  <c r="U41" i="5"/>
  <c r="S41" i="5"/>
  <c r="S40" i="5"/>
  <c r="U39" i="5"/>
  <c r="T40" i="5"/>
  <c r="U40" i="5"/>
  <c r="R40" i="5"/>
  <c r="T39" i="5"/>
  <c r="R39" i="5"/>
  <c r="S39" i="5"/>
  <c r="U42" i="6"/>
  <c r="R42" i="6"/>
  <c r="T42" i="6"/>
  <c r="S42" i="6"/>
  <c r="R40" i="6"/>
  <c r="T40" i="6"/>
  <c r="U40" i="6"/>
  <c r="S40" i="6"/>
  <c r="T7" i="5"/>
  <c r="S11" i="6"/>
  <c r="U11" i="6"/>
  <c r="U12" i="6"/>
  <c r="R13" i="6"/>
  <c r="R12" i="6"/>
  <c r="S13" i="6"/>
  <c r="T13" i="6"/>
  <c r="T11" i="6"/>
  <c r="R11" i="6"/>
  <c r="U13" i="6"/>
  <c r="T12" i="6"/>
  <c r="S12" i="6"/>
  <c r="R11" i="5"/>
  <c r="S71" i="6"/>
  <c r="R71" i="6"/>
  <c r="R70" i="5"/>
  <c r="T71" i="6"/>
  <c r="S70" i="5"/>
  <c r="U71" i="6"/>
  <c r="T70" i="5"/>
  <c r="U70" i="5"/>
  <c r="R95" i="5"/>
  <c r="R107" i="5"/>
  <c r="R101" i="5"/>
  <c r="R93" i="5"/>
  <c r="S84" i="5"/>
  <c r="R72" i="5"/>
  <c r="R53" i="5"/>
  <c r="R102" i="5"/>
  <c r="R94" i="5"/>
  <c r="R84" i="5"/>
  <c r="S73" i="5"/>
  <c r="R63" i="5"/>
  <c r="S96" i="5"/>
  <c r="R80" i="5"/>
  <c r="S66" i="5"/>
  <c r="R32" i="5"/>
  <c r="S107" i="5"/>
  <c r="S101" i="5"/>
  <c r="S93" i="5"/>
  <c r="R83" i="5"/>
  <c r="R74" i="5"/>
  <c r="R28" i="5"/>
  <c r="R89" i="5"/>
  <c r="R81" i="5"/>
  <c r="R73" i="5"/>
  <c r="R64" i="5"/>
  <c r="R56" i="5"/>
  <c r="R48" i="5"/>
  <c r="R38" i="5"/>
  <c r="R31" i="5"/>
  <c r="R26" i="5"/>
  <c r="S19" i="5"/>
  <c r="S62" i="5"/>
  <c r="S58" i="5"/>
  <c r="S54" i="5"/>
  <c r="S50" i="5"/>
  <c r="S47" i="5"/>
  <c r="S43" i="5"/>
  <c r="S36" i="5"/>
  <c r="S24" i="5"/>
  <c r="S22" i="5"/>
  <c r="S12" i="5"/>
  <c r="R18" i="5"/>
  <c r="R14" i="5"/>
  <c r="R8" i="5"/>
  <c r="T17" i="5"/>
  <c r="S4" i="5"/>
  <c r="S92" i="5"/>
  <c r="R106" i="5"/>
  <c r="S98" i="5"/>
  <c r="S91" i="5"/>
  <c r="R79" i="5"/>
  <c r="R69" i="5"/>
  <c r="R46" i="5"/>
  <c r="S18" i="5"/>
  <c r="S99" i="5"/>
  <c r="R91" i="5"/>
  <c r="R82" i="5"/>
  <c r="S71" i="5"/>
  <c r="R55" i="5"/>
  <c r="R25" i="5"/>
  <c r="R87" i="5"/>
  <c r="S76" i="5"/>
  <c r="R57" i="5"/>
  <c r="R27" i="5"/>
  <c r="S106" i="5"/>
  <c r="R100" i="5"/>
  <c r="R92" i="5"/>
  <c r="S81" i="5"/>
  <c r="S72" i="5"/>
  <c r="R51" i="5"/>
  <c r="S86" i="5"/>
  <c r="S78" i="5"/>
  <c r="S69" i="5"/>
  <c r="R62" i="5"/>
  <c r="R54" i="5"/>
  <c r="R47" i="5"/>
  <c r="R36" i="5"/>
  <c r="R24" i="5"/>
  <c r="R22" i="5"/>
  <c r="R23" i="5"/>
  <c r="S15" i="5"/>
  <c r="S61" i="5"/>
  <c r="S57" i="5"/>
  <c r="S53" i="5"/>
  <c r="S49" i="5"/>
  <c r="S46" i="5"/>
  <c r="S42" i="5"/>
  <c r="S35" i="5"/>
  <c r="S32" i="5"/>
  <c r="S30" i="5"/>
  <c r="S27" i="5"/>
  <c r="S21" i="5"/>
  <c r="S5" i="5"/>
  <c r="R17" i="5"/>
  <c r="R13" i="5"/>
  <c r="R6" i="5"/>
  <c r="R103" i="5"/>
  <c r="R78" i="5"/>
  <c r="R105" i="5"/>
  <c r="R97" i="5"/>
  <c r="R88" i="5"/>
  <c r="S77" i="5"/>
  <c r="S67" i="5"/>
  <c r="R35" i="5"/>
  <c r="R4" i="5"/>
  <c r="R98" i="5"/>
  <c r="S89" i="5"/>
  <c r="S80" i="5"/>
  <c r="R67" i="5"/>
  <c r="S104" i="5"/>
  <c r="S85" i="5"/>
  <c r="R71" i="5"/>
  <c r="R49" i="5"/>
  <c r="S8" i="5"/>
  <c r="S105" i="5"/>
  <c r="S97" i="5"/>
  <c r="R90" i="5"/>
  <c r="S79" i="5"/>
  <c r="R66" i="5"/>
  <c r="R44" i="5"/>
  <c r="S14" i="5"/>
  <c r="R85" i="5"/>
  <c r="R77" i="5"/>
  <c r="R68" i="5"/>
  <c r="R59" i="5"/>
  <c r="R52" i="5"/>
  <c r="R45" i="5"/>
  <c r="R34" i="5"/>
  <c r="R29" i="5"/>
  <c r="S17" i="5"/>
  <c r="R21" i="5"/>
  <c r="S11" i="5"/>
  <c r="S59" i="5"/>
  <c r="S56" i="5"/>
  <c r="S52" i="5"/>
  <c r="S48" i="5"/>
  <c r="S45" i="5"/>
  <c r="S38" i="5"/>
  <c r="S34" i="5"/>
  <c r="S31" i="5"/>
  <c r="S29" i="5"/>
  <c r="S26" i="5"/>
  <c r="S20" i="5"/>
  <c r="R20" i="5"/>
  <c r="R16" i="5"/>
  <c r="R12" i="5"/>
  <c r="R5" i="5"/>
  <c r="S100" i="5"/>
  <c r="R108" i="5"/>
  <c r="S102" i="5"/>
  <c r="S94" i="5"/>
  <c r="R86" i="5"/>
  <c r="S75" i="5"/>
  <c r="R61" i="5"/>
  <c r="R30" i="5"/>
  <c r="S103" i="5"/>
  <c r="S95" i="5"/>
  <c r="S87" i="5"/>
  <c r="R75" i="5"/>
  <c r="R65" i="5"/>
  <c r="R37" i="5"/>
  <c r="R99" i="5"/>
  <c r="S83" i="5"/>
  <c r="S68" i="5"/>
  <c r="R42" i="5"/>
  <c r="S108" i="5"/>
  <c r="R104" i="5"/>
  <c r="R96" i="5"/>
  <c r="S88" i="5"/>
  <c r="R76" i="5"/>
  <c r="S64" i="5"/>
  <c r="R33" i="5"/>
  <c r="S90" i="5"/>
  <c r="S82" i="5"/>
  <c r="S74" i="5"/>
  <c r="S65" i="5"/>
  <c r="R58" i="5"/>
  <c r="R50" i="5"/>
  <c r="R43" i="5"/>
  <c r="S6" i="5"/>
  <c r="S13" i="5"/>
  <c r="S63" i="5"/>
  <c r="S55" i="5"/>
  <c r="S51" i="5"/>
  <c r="S44" i="5"/>
  <c r="S37" i="5"/>
  <c r="S33" i="5"/>
  <c r="S28" i="5"/>
  <c r="S25" i="5"/>
  <c r="S23" i="5"/>
  <c r="S16" i="5"/>
  <c r="R19" i="5"/>
  <c r="R15" i="5"/>
  <c r="U4" i="5"/>
  <c r="U80" i="5"/>
  <c r="U65" i="5"/>
  <c r="U107" i="5"/>
  <c r="U85" i="5"/>
  <c r="U52" i="5"/>
  <c r="T11" i="5"/>
  <c r="U28" i="5"/>
  <c r="U94" i="5"/>
  <c r="U46" i="5"/>
  <c r="U79" i="5"/>
  <c r="T8" i="5"/>
  <c r="T97" i="5"/>
  <c r="T89" i="5"/>
  <c r="T81" i="5"/>
  <c r="T73" i="5"/>
  <c r="T64" i="5"/>
  <c r="T56" i="5"/>
  <c r="T48" i="5"/>
  <c r="T38" i="5"/>
  <c r="T31" i="5"/>
  <c r="T26" i="5"/>
  <c r="U6" i="5"/>
  <c r="U8" i="5"/>
  <c r="R5" i="6"/>
  <c r="R6" i="6"/>
  <c r="R7" i="6"/>
  <c r="R8" i="6"/>
  <c r="R9" i="6"/>
  <c r="R10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1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S5" i="6"/>
  <c r="S6" i="6"/>
  <c r="S7" i="6"/>
  <c r="S8" i="6"/>
  <c r="S9" i="6"/>
  <c r="S10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1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5" i="6"/>
  <c r="S66" i="6"/>
  <c r="S67" i="6"/>
  <c r="S68" i="6"/>
  <c r="S69" i="6"/>
  <c r="T5" i="6"/>
  <c r="T7" i="6"/>
  <c r="T9" i="6"/>
  <c r="T15" i="6"/>
  <c r="T17" i="6"/>
  <c r="T19" i="6"/>
  <c r="T21" i="6"/>
  <c r="T23" i="6"/>
  <c r="T24" i="6"/>
  <c r="T26" i="6"/>
  <c r="T28" i="6"/>
  <c r="T30" i="6"/>
  <c r="T33" i="6"/>
  <c r="T34" i="6"/>
  <c r="T36" i="6"/>
  <c r="T38" i="6"/>
  <c r="T41" i="6"/>
  <c r="T44" i="6"/>
  <c r="T46" i="6"/>
  <c r="T48" i="6"/>
  <c r="T50" i="6"/>
  <c r="T52" i="6"/>
  <c r="T53" i="6"/>
  <c r="T55" i="6"/>
  <c r="T58" i="6"/>
  <c r="T60" i="6"/>
  <c r="U61" i="6"/>
  <c r="R63" i="6"/>
  <c r="T65" i="6"/>
  <c r="U66" i="6"/>
  <c r="R68" i="6"/>
  <c r="T69" i="6"/>
  <c r="T70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U5" i="6"/>
  <c r="U7" i="6"/>
  <c r="U9" i="6"/>
  <c r="U15" i="6"/>
  <c r="U17" i="6"/>
  <c r="U19" i="6"/>
  <c r="U21" i="6"/>
  <c r="U23" i="6"/>
  <c r="U24" i="6"/>
  <c r="U26" i="6"/>
  <c r="U28" i="6"/>
  <c r="U30" i="6"/>
  <c r="U33" i="6"/>
  <c r="U34" i="6"/>
  <c r="U36" i="6"/>
  <c r="U38" i="6"/>
  <c r="U41" i="6"/>
  <c r="U44" i="6"/>
  <c r="U46" i="6"/>
  <c r="U48" i="6"/>
  <c r="U50" i="6"/>
  <c r="U52" i="6"/>
  <c r="U53" i="6"/>
  <c r="U55" i="6"/>
  <c r="U58" i="6"/>
  <c r="U60" i="6"/>
  <c r="R62" i="6"/>
  <c r="T63" i="6"/>
  <c r="U65" i="6"/>
  <c r="R67" i="6"/>
  <c r="T68" i="6"/>
  <c r="U69" i="6"/>
  <c r="U70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R4" i="6"/>
  <c r="T6" i="6"/>
  <c r="T10" i="6"/>
  <c r="T14" i="6"/>
  <c r="T18" i="6"/>
  <c r="T22" i="6"/>
  <c r="T27" i="6"/>
  <c r="T31" i="6"/>
  <c r="T37" i="6"/>
  <c r="T43" i="6"/>
  <c r="T47" i="6"/>
  <c r="T51" i="6"/>
  <c r="T54" i="6"/>
  <c r="T57" i="6"/>
  <c r="R61" i="6"/>
  <c r="U63" i="6"/>
  <c r="T67" i="6"/>
  <c r="R70" i="6"/>
  <c r="R73" i="6"/>
  <c r="R75" i="6"/>
  <c r="R77" i="6"/>
  <c r="R79" i="6"/>
  <c r="R81" i="6"/>
  <c r="R83" i="6"/>
  <c r="R85" i="6"/>
  <c r="R87" i="6"/>
  <c r="R89" i="6"/>
  <c r="R91" i="6"/>
  <c r="R93" i="6"/>
  <c r="R95" i="6"/>
  <c r="R97" i="6"/>
  <c r="R99" i="6"/>
  <c r="R101" i="6"/>
  <c r="R103" i="6"/>
  <c r="R105" i="6"/>
  <c r="R107" i="6"/>
  <c r="R109" i="6"/>
  <c r="S4" i="6"/>
  <c r="U6" i="6"/>
  <c r="U10" i="6"/>
  <c r="U14" i="6"/>
  <c r="U18" i="6"/>
  <c r="U22" i="6"/>
  <c r="U27" i="6"/>
  <c r="U31" i="6"/>
  <c r="U37" i="6"/>
  <c r="U43" i="6"/>
  <c r="U47" i="6"/>
  <c r="U51" i="6"/>
  <c r="U54" i="6"/>
  <c r="U57" i="6"/>
  <c r="T61" i="6"/>
  <c r="R65" i="6"/>
  <c r="U67" i="6"/>
  <c r="S70" i="6"/>
  <c r="S73" i="6"/>
  <c r="S75" i="6"/>
  <c r="S77" i="6"/>
  <c r="S79" i="6"/>
  <c r="S81" i="6"/>
  <c r="S83" i="6"/>
  <c r="S85" i="6"/>
  <c r="S87" i="6"/>
  <c r="S89" i="6"/>
  <c r="S91" i="6"/>
  <c r="S93" i="6"/>
  <c r="S95" i="6"/>
  <c r="S97" i="6"/>
  <c r="S99" i="6"/>
  <c r="S101" i="6"/>
  <c r="S103" i="6"/>
  <c r="S105" i="6"/>
  <c r="S107" i="6"/>
  <c r="S109" i="6"/>
  <c r="T8" i="6"/>
  <c r="T16" i="6"/>
  <c r="T29" i="6"/>
  <c r="T35" i="6"/>
  <c r="T45" i="6"/>
  <c r="T59" i="6"/>
  <c r="R66" i="6"/>
  <c r="R72" i="6"/>
  <c r="R76" i="6"/>
  <c r="R80" i="6"/>
  <c r="R84" i="6"/>
  <c r="R88" i="6"/>
  <c r="R92" i="6"/>
  <c r="R96" i="6"/>
  <c r="R100" i="6"/>
  <c r="R104" i="6"/>
  <c r="R108" i="6"/>
  <c r="U4" i="6"/>
  <c r="T20" i="6"/>
  <c r="T25" i="6"/>
  <c r="T32" i="6"/>
  <c r="T39" i="6"/>
  <c r="T49" i="6"/>
  <c r="T56" i="6"/>
  <c r="T62" i="6"/>
  <c r="U68" i="6"/>
  <c r="R74" i="6"/>
  <c r="R78" i="6"/>
  <c r="R82" i="6"/>
  <c r="R86" i="6"/>
  <c r="R90" i="6"/>
  <c r="R94" i="6"/>
  <c r="R98" i="6"/>
  <c r="R102" i="6"/>
  <c r="R106" i="6"/>
  <c r="U8" i="6"/>
  <c r="U35" i="6"/>
  <c r="T66" i="6"/>
  <c r="S76" i="6"/>
  <c r="S84" i="6"/>
  <c r="S92" i="6"/>
  <c r="S100" i="6"/>
  <c r="S108" i="6"/>
  <c r="T4" i="6"/>
  <c r="U25" i="6"/>
  <c r="U39" i="6"/>
  <c r="U56" i="6"/>
  <c r="R69" i="6"/>
  <c r="S78" i="6"/>
  <c r="S86" i="6"/>
  <c r="S94" i="6"/>
  <c r="S102" i="6"/>
  <c r="U16" i="6"/>
  <c r="U29" i="6"/>
  <c r="U45" i="6"/>
  <c r="U59" i="6"/>
  <c r="S72" i="6"/>
  <c r="S80" i="6"/>
  <c r="S88" i="6"/>
  <c r="S96" i="6"/>
  <c r="S104" i="6"/>
  <c r="U20" i="6"/>
  <c r="U32" i="6"/>
  <c r="U49" i="6"/>
  <c r="U62" i="6"/>
  <c r="S74" i="6"/>
  <c r="S82" i="6"/>
  <c r="S90" i="6"/>
  <c r="S98" i="6"/>
  <c r="S106" i="6"/>
  <c r="U103" i="5"/>
  <c r="U43" i="5"/>
  <c r="U96" i="5"/>
  <c r="U68" i="5"/>
  <c r="U49" i="5"/>
  <c r="U29" i="5"/>
  <c r="U93" i="5"/>
  <c r="U33" i="5"/>
  <c r="U86" i="5"/>
  <c r="U31" i="5"/>
  <c r="U83" i="5"/>
  <c r="U19" i="5"/>
  <c r="T104" i="5"/>
  <c r="T96" i="5"/>
  <c r="T88" i="5"/>
  <c r="T80" i="5"/>
  <c r="T72" i="5"/>
  <c r="T63" i="5"/>
  <c r="T51" i="5"/>
  <c r="T44" i="5"/>
  <c r="T33" i="5"/>
  <c r="T28" i="5"/>
  <c r="T23" i="5"/>
  <c r="T5" i="5"/>
  <c r="U14" i="5"/>
  <c r="T6" i="5"/>
  <c r="U88" i="5"/>
  <c r="U50" i="5"/>
  <c r="U37" i="5"/>
  <c r="U105" i="5"/>
  <c r="U100" i="5"/>
  <c r="U57" i="5"/>
  <c r="U34" i="5"/>
  <c r="U27" i="5"/>
  <c r="U21" i="5"/>
  <c r="U101" i="5"/>
  <c r="U90" i="5"/>
  <c r="U81" i="5"/>
  <c r="U72" i="5"/>
  <c r="U64" i="5"/>
  <c r="U54" i="5"/>
  <c r="U44" i="5"/>
  <c r="U24" i="5"/>
  <c r="T15" i="5"/>
  <c r="U102" i="5"/>
  <c r="U84" i="5"/>
  <c r="U77" i="5"/>
  <c r="U69" i="5"/>
  <c r="U61" i="5"/>
  <c r="U38" i="5"/>
  <c r="U30" i="5"/>
  <c r="U5" i="5"/>
  <c r="U87" i="5"/>
  <c r="U71" i="5"/>
  <c r="U15" i="5"/>
  <c r="T103" i="5"/>
  <c r="T99" i="5"/>
  <c r="T95" i="5"/>
  <c r="T91" i="5"/>
  <c r="T87" i="5"/>
  <c r="T83" i="5"/>
  <c r="T79" i="5"/>
  <c r="T75" i="5"/>
  <c r="T71" i="5"/>
  <c r="T66" i="5"/>
  <c r="T62" i="5"/>
  <c r="T58" i="5"/>
  <c r="T54" i="5"/>
  <c r="T50" i="5"/>
  <c r="T47" i="5"/>
  <c r="T43" i="5"/>
  <c r="T36" i="5"/>
  <c r="T24" i="5"/>
  <c r="T22" i="5"/>
  <c r="U17" i="5"/>
  <c r="T12" i="5"/>
  <c r="U18" i="5"/>
  <c r="T13" i="5"/>
  <c r="T105" i="5"/>
  <c r="U99" i="5"/>
  <c r="U73" i="5"/>
  <c r="U55" i="5"/>
  <c r="U25" i="5"/>
  <c r="U92" i="5"/>
  <c r="U78" i="5"/>
  <c r="U42" i="5"/>
  <c r="T106" i="5"/>
  <c r="U36" i="5"/>
  <c r="T4" i="5"/>
  <c r="U56" i="5"/>
  <c r="U26" i="5"/>
  <c r="T19" i="5"/>
  <c r="U11" i="5"/>
  <c r="T101" i="5"/>
  <c r="T93" i="5"/>
  <c r="T85" i="5"/>
  <c r="T77" i="5"/>
  <c r="T68" i="5"/>
  <c r="T59" i="5"/>
  <c r="T52" i="5"/>
  <c r="T45" i="5"/>
  <c r="T34" i="5"/>
  <c r="T29" i="5"/>
  <c r="T20" i="5"/>
  <c r="U63" i="5"/>
  <c r="U12" i="5"/>
  <c r="U106" i="5"/>
  <c r="U76" i="5"/>
  <c r="U59" i="5"/>
  <c r="U74" i="5"/>
  <c r="U47" i="5"/>
  <c r="U20" i="5"/>
  <c r="U98" i="5"/>
  <c r="U53" i="5"/>
  <c r="U66" i="5"/>
  <c r="T18" i="5"/>
  <c r="T100" i="5"/>
  <c r="T92" i="5"/>
  <c r="T84" i="5"/>
  <c r="T76" i="5"/>
  <c r="T67" i="5"/>
  <c r="T55" i="5"/>
  <c r="T37" i="5"/>
  <c r="T25" i="5"/>
  <c r="U13" i="5"/>
  <c r="T107" i="5"/>
  <c r="U97" i="5"/>
  <c r="U95" i="5"/>
  <c r="U89" i="5"/>
  <c r="U82" i="5"/>
  <c r="U58" i="5"/>
  <c r="U22" i="5"/>
  <c r="U108" i="5"/>
  <c r="U104" i="5"/>
  <c r="U45" i="5"/>
  <c r="U32" i="5"/>
  <c r="U16" i="5"/>
  <c r="T108" i="5"/>
  <c r="U62" i="5"/>
  <c r="U51" i="5"/>
  <c r="U67" i="5"/>
  <c r="U48" i="5"/>
  <c r="U35" i="5"/>
  <c r="U23" i="5"/>
  <c r="U91" i="5"/>
  <c r="U75" i="5"/>
  <c r="T14" i="5"/>
  <c r="T102" i="5"/>
  <c r="T98" i="5"/>
  <c r="T94" i="5"/>
  <c r="T90" i="5"/>
  <c r="T86" i="5"/>
  <c r="T82" i="5"/>
  <c r="T78" i="5"/>
  <c r="T74" i="5"/>
  <c r="T69" i="5"/>
  <c r="T65" i="5"/>
  <c r="T61" i="5"/>
  <c r="T57" i="5"/>
  <c r="T53" i="5"/>
  <c r="T49" i="5"/>
  <c r="T46" i="5"/>
  <c r="T42" i="5"/>
  <c r="T35" i="5"/>
  <c r="T32" i="5"/>
  <c r="T30" i="5"/>
  <c r="T27" i="5"/>
  <c r="T21" i="5"/>
  <c r="T16" i="5"/>
  <c r="B41" i="5" l="1"/>
  <c r="N42" i="15" s="1"/>
  <c r="B8" i="3"/>
  <c r="G13" i="6"/>
  <c r="C557" i="13" s="1"/>
  <c r="C698" i="13" s="1"/>
  <c r="B40" i="5"/>
  <c r="N41" i="15" s="1"/>
  <c r="G40" i="6"/>
  <c r="C584" i="13" s="1"/>
  <c r="C725" i="13" s="1"/>
  <c r="B70" i="5"/>
  <c r="N71" i="15" s="1"/>
  <c r="G39" i="5"/>
  <c r="C306" i="13" s="1"/>
  <c r="C440" i="13" s="1"/>
  <c r="V75" i="6"/>
  <c r="B40" i="6"/>
  <c r="G41" i="5"/>
  <c r="C308" i="13" s="1"/>
  <c r="C442" i="13" s="1"/>
  <c r="B13" i="6"/>
  <c r="V83" i="5"/>
  <c r="B7" i="5"/>
  <c r="N8" i="15" s="1"/>
  <c r="B75" i="3"/>
  <c r="F76" i="15" s="1"/>
  <c r="B13" i="3"/>
  <c r="W11" i="5"/>
  <c r="V21" i="6"/>
  <c r="V40" i="6"/>
  <c r="V41" i="5"/>
  <c r="W28" i="5"/>
  <c r="W58" i="5"/>
  <c r="V27" i="6"/>
  <c r="W28" i="6"/>
  <c r="V58" i="5"/>
  <c r="S102" i="3"/>
  <c r="B85" i="3"/>
  <c r="B106" i="3"/>
  <c r="F107" i="15" s="1"/>
  <c r="S94" i="3"/>
  <c r="S105" i="3"/>
  <c r="B78" i="3"/>
  <c r="F79" i="15" s="1"/>
  <c r="B110" i="3"/>
  <c r="F111" i="15" s="1"/>
  <c r="B93" i="3"/>
  <c r="F94" i="15" s="1"/>
  <c r="R96" i="3"/>
  <c r="R87" i="3"/>
  <c r="B84" i="3"/>
  <c r="F85" i="15" s="1"/>
  <c r="R106" i="3"/>
  <c r="S93" i="3"/>
  <c r="S77" i="3"/>
  <c r="S84" i="3"/>
  <c r="S80" i="3"/>
  <c r="S88" i="3"/>
  <c r="R107" i="3"/>
  <c r="R113" i="3"/>
  <c r="S97" i="3"/>
  <c r="B96" i="3"/>
  <c r="F97" i="15" s="1"/>
  <c r="B79" i="3"/>
  <c r="F80" i="15" s="1"/>
  <c r="B76" i="3"/>
  <c r="F77" i="15" s="1"/>
  <c r="B98" i="3"/>
  <c r="F99" i="15" s="1"/>
  <c r="B113" i="3"/>
  <c r="B112" i="3"/>
  <c r="F113" i="15" s="1"/>
  <c r="S100" i="3"/>
  <c r="S106" i="3"/>
  <c r="S104" i="3"/>
  <c r="B87" i="3"/>
  <c r="F88" i="15" s="1"/>
  <c r="S99" i="3"/>
  <c r="S113" i="3"/>
  <c r="S87" i="3"/>
  <c r="B80" i="3"/>
  <c r="F81" i="15" s="1"/>
  <c r="R111" i="3"/>
  <c r="R102" i="3"/>
  <c r="B107" i="3"/>
  <c r="F108" i="15" s="1"/>
  <c r="B95" i="3"/>
  <c r="F96" i="15" s="1"/>
  <c r="B102" i="3"/>
  <c r="F103" i="15" s="1"/>
  <c r="R108" i="3"/>
  <c r="S101" i="3"/>
  <c r="R90" i="3"/>
  <c r="B108" i="3"/>
  <c r="F109" i="15" s="1"/>
  <c r="B111" i="3"/>
  <c r="F112" i="15" s="1"/>
  <c r="R112" i="3"/>
  <c r="S112" i="3"/>
  <c r="R85" i="3"/>
  <c r="S96" i="3"/>
  <c r="S83" i="3"/>
  <c r="G13" i="3" l="1"/>
  <c r="C11" i="13" s="1"/>
  <c r="C145" i="13" s="1"/>
  <c r="F14" i="15"/>
  <c r="X13" i="6"/>
  <c r="V14" i="15"/>
  <c r="G85" i="3"/>
  <c r="C83" i="13" s="1"/>
  <c r="C217" i="13" s="1"/>
  <c r="F86" i="15"/>
  <c r="G8" i="3"/>
  <c r="C6" i="13" s="1"/>
  <c r="C140" i="13" s="1"/>
  <c r="F9" i="15"/>
  <c r="G113" i="3"/>
  <c r="C111" i="13" s="1"/>
  <c r="C245" i="13" s="1"/>
  <c r="F114" i="15"/>
  <c r="X40" i="6"/>
  <c r="V41" i="15"/>
  <c r="G111" i="3"/>
  <c r="C109" i="13" s="1"/>
  <c r="C243" i="13" s="1"/>
  <c r="G108" i="3"/>
  <c r="C106" i="13" s="1"/>
  <c r="C240" i="13" s="1"/>
  <c r="G87" i="3"/>
  <c r="C85" i="13" s="1"/>
  <c r="C219" i="13" s="1"/>
  <c r="G112" i="3"/>
  <c r="C110" i="13" s="1"/>
  <c r="C244" i="13" s="1"/>
  <c r="G98" i="3"/>
  <c r="C96" i="13" s="1"/>
  <c r="C230" i="13" s="1"/>
  <c r="G102" i="3"/>
  <c r="C100" i="13" s="1"/>
  <c r="C234" i="13" s="1"/>
  <c r="G76" i="3"/>
  <c r="C74" i="13" s="1"/>
  <c r="C208" i="13" s="1"/>
  <c r="G96" i="3"/>
  <c r="C94" i="13" s="1"/>
  <c r="C228" i="13" s="1"/>
  <c r="G95" i="3"/>
  <c r="C93" i="13" s="1"/>
  <c r="C227" i="13" s="1"/>
  <c r="G107" i="3"/>
  <c r="C105" i="13" s="1"/>
  <c r="C239" i="13" s="1"/>
  <c r="G80" i="3"/>
  <c r="C78" i="13" s="1"/>
  <c r="C212" i="13" s="1"/>
  <c r="G79" i="3"/>
  <c r="C77" i="13" s="1"/>
  <c r="C211" i="13" s="1"/>
  <c r="B86" i="3"/>
  <c r="F87" i="15" s="1"/>
  <c r="B5" i="15"/>
  <c r="G93" i="3"/>
  <c r="C91" i="13" s="1"/>
  <c r="C225" i="13" s="1"/>
  <c r="G110" i="3"/>
  <c r="C108" i="13" s="1"/>
  <c r="C242" i="13" s="1"/>
  <c r="G78" i="3"/>
  <c r="C76" i="13" s="1"/>
  <c r="C210" i="13" s="1"/>
  <c r="B97" i="3"/>
  <c r="F98" i="15" s="1"/>
  <c r="B92" i="3"/>
  <c r="F93" i="15" s="1"/>
  <c r="B90" i="3"/>
  <c r="F91" i="15" s="1"/>
  <c r="B99" i="3"/>
  <c r="F100" i="15" s="1"/>
  <c r="G75" i="3"/>
  <c r="C73" i="13" s="1"/>
  <c r="C207" i="13" s="1"/>
  <c r="G84" i="3"/>
  <c r="C82" i="13" s="1"/>
  <c r="C216" i="13" s="1"/>
  <c r="B83" i="3"/>
  <c r="F84" i="15" s="1"/>
  <c r="G106" i="3"/>
  <c r="C104" i="13" s="1"/>
  <c r="C238" i="13" s="1"/>
  <c r="B101" i="3"/>
  <c r="F102" i="15" s="1"/>
  <c r="B77" i="3"/>
  <c r="F78" i="15" s="1"/>
  <c r="B109" i="3"/>
  <c r="F110" i="15" s="1"/>
  <c r="B94" i="3"/>
  <c r="F95" i="15" s="1"/>
  <c r="G83" i="3" l="1"/>
  <c r="C81" i="13" s="1"/>
  <c r="C215" i="13" s="1"/>
  <c r="G101" i="3"/>
  <c r="C99" i="13" s="1"/>
  <c r="C233" i="13" s="1"/>
  <c r="G99" i="3"/>
  <c r="C97" i="13" s="1"/>
  <c r="C231" i="13" s="1"/>
  <c r="G90" i="3"/>
  <c r="C88" i="13" s="1"/>
  <c r="C222" i="13" s="1"/>
  <c r="G86" i="3"/>
  <c r="C84" i="13" s="1"/>
  <c r="C218" i="13" s="1"/>
  <c r="G94" i="3"/>
  <c r="C92" i="13" s="1"/>
  <c r="C226" i="13" s="1"/>
  <c r="G92" i="3"/>
  <c r="C90" i="13" s="1"/>
  <c r="C224" i="13" s="1"/>
  <c r="G109" i="3"/>
  <c r="C107" i="13" s="1"/>
  <c r="C241" i="13" s="1"/>
  <c r="G77" i="3"/>
  <c r="C75" i="13" s="1"/>
  <c r="C209" i="13" s="1"/>
  <c r="G97" i="3"/>
  <c r="C95" i="13" s="1"/>
  <c r="C229" i="13" s="1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<sst xmlns="http://schemas.openxmlformats.org/spreadsheetml/2006/main" count="10741" uniqueCount="2372">
  <si>
    <t>Count of Game No</t>
  </si>
  <si>
    <t>Count of Team No</t>
  </si>
  <si>
    <t>anton@aabequipment.com.au</t>
  </si>
  <si>
    <t>Ballz Hangin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</si>
  <si>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</si>
  <si>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</si>
  <si>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</si>
  <si>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</si>
  <si>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</si>
  <si>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</si>
  <si>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</si>
  <si>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</si>
  <si>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</si>
  <si>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</si>
  <si>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</si>
  <si>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</si>
  <si>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</si>
  <si>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</si>
  <si>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Woody's Rejects</t>
  </si>
  <si>
    <t>glenn.butler74@hotmail.com</t>
  </si>
  <si>
    <t>11 FBI</t>
  </si>
  <si>
    <t>Pyne</t>
  </si>
  <si>
    <t>Stephen</t>
  </si>
  <si>
    <t>Geoff</t>
  </si>
  <si>
    <t>Sweaty Munters Club</t>
  </si>
  <si>
    <t>Gallagher</t>
  </si>
  <si>
    <t>Landrigan</t>
  </si>
  <si>
    <t>0411 072 433</t>
  </si>
  <si>
    <t>wayne.landrigan@wulguru.com</t>
  </si>
  <si>
    <t>PO Box 1453</t>
  </si>
  <si>
    <t>Farfromsober</t>
  </si>
  <si>
    <t>Oonoonba</t>
  </si>
  <si>
    <t>4788 1164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</si>
  <si>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</si>
  <si>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</si>
  <si>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</si>
  <si>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</si>
  <si>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</si>
  <si>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</si>
  <si>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Cleveland Bay Bandits</t>
  </si>
  <si>
    <t>Herbert River</t>
  </si>
  <si>
    <t>Balls Hangin</t>
  </si>
  <si>
    <t>Croydon Carneys</t>
  </si>
  <si>
    <t>42A Monash Way</t>
  </si>
  <si>
    <t>Shaggers XI</t>
  </si>
  <si>
    <t>Fitzgerald</t>
  </si>
  <si>
    <t>Corfield</t>
  </si>
  <si>
    <t>Gone Fishin'</t>
  </si>
  <si>
    <t>Dots Lot</t>
  </si>
  <si>
    <t>Fry</t>
  </si>
  <si>
    <t>0427 617 316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</si>
  <si>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</si>
  <si>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</si>
  <si>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</si>
  <si>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</si>
  <si>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</si>
  <si>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</si>
  <si>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</si>
  <si>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</si>
  <si>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The Causaties</t>
  </si>
  <si>
    <t>Mounain Men B2</t>
  </si>
  <si>
    <t>Damian</t>
  </si>
  <si>
    <t>Benauds Boys</t>
  </si>
  <si>
    <t>Sledgers XI</t>
  </si>
  <si>
    <t>Good as Gold</t>
  </si>
  <si>
    <t>sjobrien75@bigpond.com</t>
  </si>
  <si>
    <t>Nevilles Nomads</t>
  </si>
  <si>
    <t>Wanderers</t>
  </si>
  <si>
    <t>Wanderers (1)</t>
  </si>
  <si>
    <t>Betezy Boyz</t>
  </si>
  <si>
    <t>McNelley</t>
  </si>
  <si>
    <t>4787 2018</t>
  </si>
  <si>
    <t>XXXX Floor Beers</t>
  </si>
  <si>
    <t>Gleeson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</si>
  <si>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</si>
  <si>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</si>
  <si>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</si>
  <si>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</si>
  <si>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</si>
  <si>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</si>
  <si>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</si>
  <si>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</si>
  <si>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</si>
  <si>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</si>
  <si>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Harrington</t>
  </si>
  <si>
    <t>PO Box 1223</t>
  </si>
  <si>
    <t>0408 193 005</t>
  </si>
  <si>
    <t>ejh296@bigpond.com</t>
  </si>
  <si>
    <t>Beerabong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</si>
  <si>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</si>
  <si>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</si>
  <si>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</si>
  <si>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</si>
  <si>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</si>
  <si>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</si>
  <si>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</si>
  <si>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</si>
  <si>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</si>
  <si>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</si>
  <si>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</si>
  <si>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</si>
  <si>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</si>
  <si>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</si>
  <si>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</si>
  <si>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</si>
  <si>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</si>
  <si>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</si>
  <si>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</si>
  <si>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</si>
  <si>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</si>
  <si>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</si>
  <si>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</si>
  <si>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</si>
  <si>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</si>
  <si>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</si>
  <si>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</si>
  <si>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</si>
  <si>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</si>
  <si>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</si>
  <si>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</si>
  <si>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</si>
  <si>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</si>
  <si>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</si>
  <si>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</si>
  <si>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</si>
  <si>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</si>
  <si>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</si>
  <si>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</si>
  <si>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</si>
  <si>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</si>
  <si>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</si>
  <si>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</si>
  <si>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</si>
  <si>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</si>
  <si>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</si>
  <si>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</si>
  <si>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</si>
  <si>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</si>
  <si>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</si>
  <si>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</si>
  <si>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</si>
  <si>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</si>
  <si>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</si>
  <si>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</si>
  <si>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</si>
  <si>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</si>
  <si>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</si>
  <si>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</si>
  <si>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Craig</t>
  </si>
  <si>
    <t>drinkastubbie@hotmail.com</t>
  </si>
  <si>
    <t>A Fish Called Wanda</t>
  </si>
  <si>
    <t>Darren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</si>
  <si>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</si>
  <si>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</si>
  <si>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</si>
  <si>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</si>
  <si>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</si>
  <si>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</si>
  <si>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</si>
  <si>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</si>
  <si>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</si>
  <si>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</si>
  <si>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</si>
  <si>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</si>
  <si>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</si>
  <si>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</si>
  <si>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</si>
  <si>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</si>
  <si>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</si>
  <si>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</si>
  <si>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</si>
  <si>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</si>
  <si>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</si>
  <si>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</si>
  <si>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</si>
  <si>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</si>
  <si>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</si>
  <si>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Polinelli</t>
  </si>
  <si>
    <t>Maccarone</t>
  </si>
  <si>
    <t>Carol</t>
  </si>
  <si>
    <t>Delaney</t>
  </si>
  <si>
    <t>0439 775 439</t>
  </si>
  <si>
    <t>Butler</t>
  </si>
  <si>
    <t>Guldbransen</t>
  </si>
  <si>
    <t>O'Brien</t>
  </si>
  <si>
    <t>PO Box 2265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</si>
  <si>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</si>
  <si>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</si>
  <si>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</si>
  <si>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</si>
  <si>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</si>
  <si>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</si>
  <si>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</si>
  <si>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</si>
  <si>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</si>
  <si>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</si>
  <si>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</si>
  <si>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</si>
  <si>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Clark</t>
  </si>
  <si>
    <t>Brazier</t>
  </si>
  <si>
    <t>32 Bluff Road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</si>
  <si>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</si>
  <si>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</si>
  <si>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</si>
  <si>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</si>
  <si>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</si>
  <si>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</si>
  <si>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</si>
  <si>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PO Box 1608</t>
  </si>
  <si>
    <t>Brett</t>
  </si>
  <si>
    <t>Ken</t>
  </si>
  <si>
    <t>Linton</t>
  </si>
  <si>
    <t>PO Box 602</t>
  </si>
  <si>
    <t>4782 0012</t>
  </si>
  <si>
    <t>0427 820 012</t>
  </si>
  <si>
    <t>Farmer</t>
  </si>
  <si>
    <t>Rhodes</t>
  </si>
  <si>
    <t>Debbie</t>
  </si>
  <si>
    <t>Camp</t>
  </si>
  <si>
    <t>0417 626 283</t>
  </si>
  <si>
    <t>0408 606 726</t>
  </si>
  <si>
    <t>4723 2399</t>
  </si>
  <si>
    <t>Pugh</t>
  </si>
  <si>
    <t>4789 3307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</si>
  <si>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</si>
  <si>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</si>
  <si>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</si>
  <si>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</si>
  <si>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</si>
  <si>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</si>
  <si>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</si>
  <si>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</si>
  <si>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</si>
  <si>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</si>
  <si>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</si>
  <si>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</si>
  <si>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</si>
  <si>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</si>
  <si>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</si>
  <si>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</si>
  <si>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</si>
  <si>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</si>
  <si>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</si>
  <si>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</si>
  <si>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</si>
  <si>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</si>
  <si>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</si>
  <si>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</si>
  <si>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</si>
  <si>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</si>
  <si>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</si>
  <si>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</si>
  <si>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</si>
  <si>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</si>
  <si>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</si>
  <si>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</si>
  <si>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</si>
  <si>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</si>
  <si>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</si>
  <si>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</si>
  <si>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</si>
  <si>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</si>
  <si>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</si>
  <si>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</si>
  <si>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</si>
  <si>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</si>
  <si>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</si>
  <si>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</si>
  <si>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</si>
  <si>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John</t>
  </si>
  <si>
    <t>Dimbulah Rugby Club</t>
  </si>
  <si>
    <t>Mareeba</t>
  </si>
  <si>
    <t>Cairns</t>
  </si>
  <si>
    <t>Townsville</t>
  </si>
  <si>
    <t>Backers XI</t>
  </si>
  <si>
    <t>Smith</t>
  </si>
  <si>
    <t>Mossman</t>
  </si>
  <si>
    <t>Andrew</t>
  </si>
  <si>
    <t>Pentland</t>
  </si>
  <si>
    <t>Weipa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</si>
  <si>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</si>
  <si>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</si>
  <si>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</si>
  <si>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</si>
  <si>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</si>
  <si>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</si>
  <si>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</si>
  <si>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</si>
  <si>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Cunning Stumpz</t>
  </si>
  <si>
    <t>Brown</t>
  </si>
  <si>
    <t>Hughenden</t>
  </si>
  <si>
    <t>Dirty Dogs</t>
  </si>
  <si>
    <t>Dirty Dozen</t>
  </si>
  <si>
    <t>Dreaded Creeping Bumrash</t>
  </si>
  <si>
    <t>Finn</t>
  </si>
  <si>
    <t>Fruit Pies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</si>
  <si>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</si>
  <si>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</si>
  <si>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</si>
  <si>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</si>
  <si>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</si>
  <si>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</si>
  <si>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</si>
  <si>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</si>
  <si>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</si>
  <si>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</si>
  <si>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</si>
  <si>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</si>
  <si>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</si>
  <si>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</si>
  <si>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</si>
  <si>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</si>
  <si>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</si>
  <si>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</si>
  <si>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</si>
  <si>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</si>
  <si>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</si>
  <si>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</si>
  <si>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</si>
  <si>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</si>
  <si>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</si>
  <si>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</si>
  <si>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</si>
  <si>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</si>
  <si>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</si>
  <si>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</si>
  <si>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</si>
  <si>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</si>
  <si>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</si>
  <si>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</si>
  <si>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</si>
  <si>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</si>
  <si>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</si>
  <si>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</si>
  <si>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</si>
  <si>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</si>
  <si>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</si>
  <si>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</si>
  <si>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</si>
  <si>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</si>
  <si>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</si>
  <si>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</si>
  <si>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</si>
  <si>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</si>
  <si>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</si>
  <si>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</si>
  <si>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</si>
  <si>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</si>
  <si>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</si>
  <si>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</si>
  <si>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</si>
  <si>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</si>
  <si>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Joe</t>
  </si>
  <si>
    <t>Moores Eleven</t>
  </si>
  <si>
    <t>Coffison's Block</t>
  </si>
  <si>
    <t>Electric Butchers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</si>
  <si>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</si>
  <si>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</si>
  <si>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</si>
  <si>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</si>
  <si>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</si>
  <si>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</si>
  <si>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</si>
  <si>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</si>
  <si>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Outcasts</t>
  </si>
  <si>
    <t>Team Ramrod</t>
  </si>
  <si>
    <t>Thuringowa Bulldogs</t>
  </si>
  <si>
    <t>Western Star Pickets</t>
  </si>
  <si>
    <t>Description</t>
  </si>
  <si>
    <t>Played Before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</si>
  <si>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</si>
  <si>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</si>
  <si>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</si>
  <si>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</si>
  <si>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</si>
  <si>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</si>
  <si>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</si>
  <si>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</si>
  <si>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</si>
  <si>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</si>
  <si>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</si>
  <si>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</si>
  <si>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</si>
  <si>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</si>
  <si>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</si>
  <si>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</si>
  <si>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</si>
  <si>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</si>
  <si>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</si>
  <si>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</si>
  <si>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</si>
  <si>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</si>
  <si>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</si>
  <si>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</si>
  <si>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</si>
  <si>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</si>
  <si>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</si>
  <si>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</si>
  <si>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</si>
  <si>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</si>
  <si>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</si>
  <si>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</si>
  <si>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</si>
  <si>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</si>
  <si>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</si>
  <si>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</si>
  <si>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</si>
  <si>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</si>
  <si>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</si>
  <si>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</si>
  <si>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</si>
  <si>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</si>
  <si>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</si>
  <si>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</si>
  <si>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</si>
  <si>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</si>
  <si>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</si>
  <si>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</si>
  <si>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</si>
  <si>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</si>
  <si>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</si>
  <si>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</si>
  <si>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</si>
  <si>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</si>
  <si>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Black</t>
  </si>
  <si>
    <t>0414 784 555</t>
  </si>
  <si>
    <t>Bohle Plains</t>
  </si>
  <si>
    <t>4755 1671</t>
  </si>
  <si>
    <t>Showuzya</t>
  </si>
  <si>
    <t>Melvin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</si>
  <si>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</si>
  <si>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</si>
  <si>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</si>
  <si>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</si>
  <si>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</si>
  <si>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</si>
  <si>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</si>
  <si>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</si>
  <si>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</si>
  <si>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</si>
  <si>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</si>
  <si>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</si>
  <si>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Glenn</t>
  </si>
  <si>
    <t>Ted</t>
  </si>
  <si>
    <t>Rollinson</t>
  </si>
  <si>
    <t>Johnson</t>
  </si>
  <si>
    <t>PO Box 345</t>
  </si>
  <si>
    <t>0429 699 169</t>
  </si>
  <si>
    <t>Master Batters</t>
  </si>
  <si>
    <t>Allan</t>
  </si>
  <si>
    <t>McGovern</t>
  </si>
  <si>
    <t>The Silver Chickens</t>
  </si>
  <si>
    <t>Ducken Useless</t>
  </si>
  <si>
    <t>Kelso</t>
  </si>
  <si>
    <t>Hookers</t>
  </si>
  <si>
    <t>Michael</t>
  </si>
  <si>
    <t>Roots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</si>
  <si>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</si>
  <si>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</si>
  <si>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</si>
  <si>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</si>
  <si>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</si>
  <si>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</si>
  <si>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</si>
  <si>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</si>
  <si>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</si>
  <si>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</si>
  <si>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</si>
  <si>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</si>
  <si>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</si>
  <si>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</si>
  <si>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</si>
  <si>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</si>
  <si>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</si>
  <si>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Matthew</t>
  </si>
  <si>
    <t>0437 704 326</t>
  </si>
  <si>
    <t>Coen Heroes</t>
  </si>
  <si>
    <t>Grandstanders</t>
  </si>
  <si>
    <t>4094 1176</t>
  </si>
  <si>
    <t>Norstate Nympho's</t>
  </si>
  <si>
    <t>Seriously Pist</t>
  </si>
  <si>
    <t>Simpson Desert Alpine Ski</t>
  </si>
  <si>
    <t>Townsville 1/2 Carton</t>
  </si>
  <si>
    <t>U.N. Top Dogs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</si>
  <si>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</si>
  <si>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</si>
  <si>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</si>
  <si>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</si>
  <si>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</si>
  <si>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</si>
  <si>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</si>
  <si>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</si>
  <si>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</si>
  <si>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</si>
  <si>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</si>
  <si>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</si>
  <si>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</si>
  <si>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</si>
  <si>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</si>
  <si>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</si>
  <si>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</si>
  <si>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</si>
  <si>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</si>
  <si>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</si>
  <si>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</si>
  <si>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</si>
  <si>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</si>
  <si>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</si>
  <si>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</si>
  <si>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</si>
  <si>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</si>
  <si>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</si>
  <si>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</si>
  <si>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</si>
  <si>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</si>
  <si>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</si>
  <si>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</si>
  <si>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</si>
  <si>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</si>
  <si>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</si>
  <si>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</si>
  <si>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</si>
  <si>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</si>
  <si>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</si>
  <si>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</si>
  <si>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</si>
  <si>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</si>
  <si>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</si>
  <si>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</si>
  <si>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</si>
  <si>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</si>
  <si>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</si>
  <si>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</si>
  <si>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</si>
  <si>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</si>
  <si>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</si>
  <si>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</si>
  <si>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</si>
  <si>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</si>
  <si>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</si>
  <si>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</si>
  <si>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</si>
  <si>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</si>
  <si>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</si>
  <si>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</si>
  <si>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</si>
  <si>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</si>
  <si>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Riley</t>
  </si>
  <si>
    <t>0432 495 355</t>
  </si>
  <si>
    <t>PO Box 718</t>
  </si>
  <si>
    <t>Lewis</t>
  </si>
  <si>
    <t>PO Box 689</t>
  </si>
  <si>
    <t>Bivawackers</t>
  </si>
  <si>
    <t>Ormondes</t>
  </si>
  <si>
    <t>Will Run 4 Beer</t>
  </si>
  <si>
    <t>A</t>
  </si>
  <si>
    <t>Private</t>
  </si>
  <si>
    <t>Ingham</t>
  </si>
  <si>
    <t>Pacey's Wests</t>
  </si>
  <si>
    <t>Sadler</t>
  </si>
  <si>
    <t>36 Bayswater Terrace</t>
  </si>
  <si>
    <t>4779 8867</t>
  </si>
  <si>
    <t>0400 798 869</t>
  </si>
  <si>
    <t>Garbutt</t>
  </si>
  <si>
    <t>beg98@bigpond.com</t>
  </si>
  <si>
    <t>Doggers</t>
  </si>
  <si>
    <t xml:space="preserve">Wayne </t>
  </si>
  <si>
    <t>11 Macdonald Street</t>
  </si>
  <si>
    <t>Wanderers 1</t>
  </si>
  <si>
    <t>Wanderers 2</t>
  </si>
  <si>
    <t>Mount Isa</t>
  </si>
  <si>
    <t>Adam</t>
  </si>
  <si>
    <t>0499 740 900</t>
  </si>
  <si>
    <t>rhodes.russellj@police.qld.gov.au</t>
  </si>
  <si>
    <t>7 Kosciusko Way</t>
  </si>
  <si>
    <t>JLU (NQ) Cluden Drive</t>
  </si>
  <si>
    <t>Lavarack Barracks</t>
  </si>
  <si>
    <t>Luck Beats Skill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</si>
  <si>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</si>
  <si>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</si>
  <si>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</si>
  <si>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</si>
  <si>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</si>
  <si>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</si>
  <si>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</si>
  <si>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0428 226 839</t>
  </si>
  <si>
    <t>floydys.time@hotmail.com</t>
  </si>
  <si>
    <t>Aitkenvale MC</t>
  </si>
  <si>
    <t>Home Field</t>
  </si>
  <si>
    <t>Furnell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</si>
  <si>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</si>
  <si>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</si>
  <si>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</si>
  <si>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</si>
  <si>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</si>
  <si>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</si>
  <si>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</si>
  <si>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</si>
  <si>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melza_tick@bigpond.com</t>
  </si>
  <si>
    <t>Kellie</t>
  </si>
  <si>
    <t>4787 1494</t>
  </si>
  <si>
    <t>0407 909 974</t>
  </si>
  <si>
    <t>Happy Chappy's</t>
  </si>
  <si>
    <t>Mad Hatta's</t>
  </si>
  <si>
    <t>Mongrel Mob</t>
  </si>
  <si>
    <t>Moore's 11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</si>
  <si>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</si>
  <si>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</si>
  <si>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</si>
  <si>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</si>
  <si>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</si>
  <si>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</si>
  <si>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</si>
  <si>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</si>
  <si>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>Right Hand Side as driving in</t>
  </si>
  <si>
    <t>Tuggers  1</t>
  </si>
  <si>
    <t>Tuggers  2</t>
  </si>
  <si>
    <t>Closest field to Trade Centre</t>
  </si>
  <si>
    <t>PM GAMES</t>
  </si>
  <si>
    <t>LADIES</t>
  </si>
  <si>
    <t>11km Alfords Road on Milchester Road</t>
  </si>
  <si>
    <t>Carl,s 11</t>
  </si>
  <si>
    <t>Laid Back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</si>
  <si>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</si>
  <si>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</si>
  <si>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</si>
  <si>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</si>
  <si>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</si>
  <si>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</si>
  <si>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</si>
  <si>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</si>
  <si>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</si>
  <si>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</si>
  <si>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</si>
  <si>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</si>
  <si>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</si>
  <si>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Mick</t>
  </si>
  <si>
    <t>Reldas Homegrown XI</t>
  </si>
  <si>
    <t>All AM games</t>
  </si>
  <si>
    <t>0417 015 119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</si>
  <si>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</si>
  <si>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</si>
  <si>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</si>
  <si>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</si>
  <si>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</si>
  <si>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</si>
  <si>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</si>
  <si>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</si>
  <si>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</si>
  <si>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School of Distane Education</t>
  </si>
  <si>
    <t>Popatop XI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</si>
  <si>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</si>
  <si>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</si>
  <si>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</si>
  <si>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</si>
  <si>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</si>
  <si>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</si>
  <si>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</si>
  <si>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</si>
  <si>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</si>
  <si>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</si>
  <si>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</si>
  <si>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</si>
  <si>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</si>
  <si>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</si>
  <si>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</si>
  <si>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PO Box 673</t>
  </si>
  <si>
    <t>Boonie's Disciples</t>
  </si>
  <si>
    <t>C- PO</t>
  </si>
  <si>
    <t>Gibby's Greenants</t>
  </si>
  <si>
    <t>Ashley</t>
  </si>
  <si>
    <t>Scuds 11</t>
  </si>
  <si>
    <t>6 Millet Street</t>
  </si>
  <si>
    <t>Landmark</t>
  </si>
  <si>
    <t>Mills</t>
  </si>
  <si>
    <t>PO Box 99</t>
  </si>
  <si>
    <t>0429 470 952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</si>
  <si>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</si>
  <si>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</si>
  <si>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</si>
  <si>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</si>
  <si>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</si>
  <si>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</si>
  <si>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</si>
  <si>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</si>
  <si>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</si>
  <si>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</si>
  <si>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Cleveland Bay Bandit</t>
  </si>
  <si>
    <t>Crawley</t>
  </si>
  <si>
    <t>4723 8939</t>
  </si>
  <si>
    <t>0428 742 757</t>
  </si>
  <si>
    <t>Civic Beer Hounds</t>
  </si>
  <si>
    <t>Ibis Creek Stn</t>
  </si>
  <si>
    <t>via Collinsville</t>
  </si>
  <si>
    <t>Nick 'n' Balls</t>
  </si>
  <si>
    <t>Golf Club</t>
  </si>
  <si>
    <t>Big Micks Finns XI</t>
  </si>
  <si>
    <t>Charters Towers PCYC</t>
  </si>
  <si>
    <t>Tomahawk  Raiders</t>
  </si>
  <si>
    <t>Beerabong XI</t>
  </si>
  <si>
    <t>Idalia</t>
  </si>
  <si>
    <t>shanecovo@gmail.com</t>
  </si>
  <si>
    <t>Jungle Patrol One</t>
  </si>
  <si>
    <t>Barry's XI</t>
  </si>
  <si>
    <t>Bivouac Junction</t>
  </si>
  <si>
    <t>Thirsty Rhinos</t>
  </si>
  <si>
    <t>Grazed Anatomy</t>
  </si>
  <si>
    <t xml:space="preserve">Dylan 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</si>
  <si>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</si>
  <si>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</si>
  <si>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</si>
  <si>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</si>
  <si>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</si>
  <si>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</si>
  <si>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</si>
  <si>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</si>
  <si>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</si>
  <si>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</si>
  <si>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</si>
  <si>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</si>
  <si>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</si>
  <si>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</si>
  <si>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</si>
  <si>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Here for the Beer</t>
  </si>
  <si>
    <t>Desert Ice</t>
  </si>
  <si>
    <t>Vincent</t>
  </si>
  <si>
    <t>Carl's XI</t>
  </si>
  <si>
    <t>Carl M.</t>
  </si>
  <si>
    <t>428 Duncan Road</t>
  </si>
  <si>
    <t>Tambo Upper</t>
  </si>
  <si>
    <t>Wulguru Steel "Weekenders"</t>
  </si>
  <si>
    <t>352 Stuart Drive</t>
  </si>
  <si>
    <t>Ormonde</t>
  </si>
  <si>
    <t>PO Box 1115</t>
  </si>
  <si>
    <t>Bivowackers</t>
  </si>
  <si>
    <t>Full Pelt</t>
  </si>
  <si>
    <t>262 Queen Street</t>
  </si>
  <si>
    <t>Crowdey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</si>
  <si>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</si>
  <si>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</si>
  <si>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</si>
  <si>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</si>
  <si>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</si>
  <si>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</si>
  <si>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</si>
  <si>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</si>
  <si>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</si>
  <si>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</si>
  <si>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Jodie &amp; Paul</t>
  </si>
  <si>
    <t>1 Gilmore Street</t>
  </si>
  <si>
    <t>Whipper Snippers</t>
  </si>
  <si>
    <t>Lamos 11</t>
  </si>
  <si>
    <t>0408 796 858</t>
  </si>
  <si>
    <t>Bigger than Jesus</t>
  </si>
  <si>
    <t>Napoleons Knights</t>
  </si>
  <si>
    <t>Stout</t>
  </si>
  <si>
    <t>PO Box 1205</t>
  </si>
  <si>
    <t>All games PM at Eventide Field</t>
  </si>
  <si>
    <t>Sampson</t>
  </si>
  <si>
    <t xml:space="preserve">Black Bream  </t>
  </si>
  <si>
    <t>Steven</t>
  </si>
  <si>
    <t>Davidson</t>
  </si>
  <si>
    <t>Queenton Papershop/Foodworks 11</t>
  </si>
  <si>
    <t>mickmelvin@bigpond.com</t>
  </si>
  <si>
    <t>0427 573 814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</si>
  <si>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</si>
  <si>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</si>
  <si>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</si>
  <si>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</si>
  <si>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</si>
  <si>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</si>
  <si>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</si>
  <si>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</si>
  <si>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</si>
  <si>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</si>
  <si>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</si>
  <si>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Urquhart</t>
  </si>
  <si>
    <t>PO Box 1517</t>
  </si>
  <si>
    <t>Home field</t>
  </si>
  <si>
    <t>Channel Country Kings</t>
  </si>
  <si>
    <t>Ravenswood River Rats</t>
  </si>
  <si>
    <t>Stuart</t>
  </si>
  <si>
    <t>Turner</t>
  </si>
  <si>
    <t>10 Neill Street</t>
  </si>
  <si>
    <t>0400 236 368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</si>
  <si>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</si>
  <si>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</si>
  <si>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</si>
  <si>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</si>
  <si>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</si>
  <si>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</si>
  <si>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</si>
  <si>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</si>
  <si>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</si>
  <si>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</si>
  <si>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</si>
  <si>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</si>
  <si>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Walker</t>
  </si>
  <si>
    <t>4787 1323</t>
  </si>
  <si>
    <t>glenmel08@bigpond.com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</si>
  <si>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</si>
  <si>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</si>
  <si>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</si>
  <si>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</si>
  <si>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</si>
  <si>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</si>
  <si>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</si>
  <si>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</si>
  <si>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</si>
  <si>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</si>
  <si>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</si>
  <si>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</si>
  <si>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</si>
  <si>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</si>
  <si>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</si>
  <si>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</si>
  <si>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</si>
  <si>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</si>
  <si>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>Erratic 11</t>
  </si>
  <si>
    <t>The Minions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</si>
  <si>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</si>
  <si>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</si>
  <si>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</si>
  <si>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</si>
  <si>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</si>
  <si>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</si>
  <si>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</si>
  <si>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</si>
  <si>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</si>
  <si>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</si>
  <si>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0455 074 565</t>
  </si>
  <si>
    <t>Custards Cricket</t>
  </si>
  <si>
    <t>Sebastian</t>
  </si>
  <si>
    <t>Sproats</t>
  </si>
  <si>
    <t xml:space="preserve">Potbellie's </t>
  </si>
  <si>
    <t>PO Box 423</t>
  </si>
  <si>
    <t>lillcfreeman@hotmail.com</t>
  </si>
  <si>
    <t>FBI</t>
  </si>
  <si>
    <t>Bev</t>
  </si>
  <si>
    <t xml:space="preserve">Peters </t>
  </si>
  <si>
    <t>0401 507 612</t>
  </si>
  <si>
    <t>10 Robino Close</t>
  </si>
  <si>
    <t>bruce.mcnelley@bigpond.com</t>
  </si>
  <si>
    <t>Eventide AM games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</si>
  <si>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</si>
  <si>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</si>
  <si>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</si>
  <si>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</si>
  <si>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</si>
  <si>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</si>
  <si>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Sugar Daddies</t>
  </si>
  <si>
    <t>Bradford</t>
  </si>
  <si>
    <t>PO Box 1120</t>
  </si>
  <si>
    <t>0438 145 581</t>
  </si>
  <si>
    <t>matt@mtestmackay.com</t>
  </si>
  <si>
    <t>Dufflebags</t>
  </si>
  <si>
    <t xml:space="preserve">All Blacks  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</si>
  <si>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</si>
  <si>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</si>
  <si>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</si>
  <si>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</si>
  <si>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</si>
  <si>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</si>
  <si>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</si>
  <si>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</si>
  <si>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</si>
  <si>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</si>
  <si>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</si>
  <si>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</si>
  <si>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Bryant</t>
  </si>
  <si>
    <t>PO Box 502</t>
  </si>
  <si>
    <t>0437 647 469</t>
  </si>
  <si>
    <t>Ty</t>
  </si>
  <si>
    <t>4776 2021</t>
  </si>
  <si>
    <t>wade@reldas.com.au</t>
  </si>
  <si>
    <t xml:space="preserve">Antonino 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</si>
  <si>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</si>
  <si>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</si>
  <si>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</si>
  <si>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</si>
  <si>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</si>
  <si>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</si>
  <si>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</si>
  <si>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</si>
  <si>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Shaw</t>
  </si>
  <si>
    <t>Brookshire Bandits</t>
  </si>
  <si>
    <t>Mendi's Mob</t>
  </si>
  <si>
    <t>0438 107 134</t>
  </si>
  <si>
    <t>The Herd XI</t>
  </si>
  <si>
    <t>Patrick</t>
  </si>
  <si>
    <t>Quamby Rodeo</t>
  </si>
  <si>
    <t>The Great Normanton Cricket Company</t>
  </si>
  <si>
    <t>s.b.r.electrical@bigpond.com</t>
  </si>
  <si>
    <t>joannewalker7@bigpond.com</t>
  </si>
  <si>
    <t>24 Hammond Street</t>
  </si>
  <si>
    <t>Mysterton</t>
  </si>
  <si>
    <t>Western Star Pickets 2</t>
  </si>
  <si>
    <t>Jonathan</t>
  </si>
  <si>
    <t>5 Milgate Crescent</t>
  </si>
  <si>
    <t>Western Star Pickets 1</t>
  </si>
  <si>
    <t>Feral Fix</t>
  </si>
  <si>
    <t>gmpetersen@y7mail.com</t>
  </si>
  <si>
    <t>Royal Private Hotel</t>
  </si>
  <si>
    <t>mendi385@gmail.com</t>
  </si>
  <si>
    <t>The Tricky Tossers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</si>
  <si>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</si>
  <si>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</si>
  <si>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</si>
  <si>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</si>
  <si>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</si>
  <si>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</si>
  <si>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</si>
  <si>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</si>
  <si>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N.F.I.</t>
  </si>
  <si>
    <t>NACL Pop Mac's 11</t>
  </si>
  <si>
    <t>Yogi's Eleven</t>
  </si>
  <si>
    <t>15 Jenkins Street</t>
  </si>
  <si>
    <t>Pedracini</t>
  </si>
  <si>
    <t>PMB222</t>
  </si>
  <si>
    <t>Lornevale Station</t>
  </si>
  <si>
    <t>Georgetown</t>
  </si>
  <si>
    <t>lornevalestation@activ8.net.au</t>
  </si>
  <si>
    <t>Jacque &amp; Some Meat</t>
  </si>
  <si>
    <t>darrenland83@gmail.com</t>
  </si>
  <si>
    <t>Not Chad Champs</t>
  </si>
  <si>
    <t>4 Manners Street</t>
  </si>
  <si>
    <t>All Souls Grandstanders</t>
  </si>
  <si>
    <t xml:space="preserve">Anton </t>
  </si>
  <si>
    <t>Haz Beanz</t>
  </si>
  <si>
    <t>Starkey</t>
  </si>
  <si>
    <t>New Harbourline</t>
  </si>
  <si>
    <t>4063 2999</t>
  </si>
  <si>
    <t>Cobb &amp; KT's XI</t>
  </si>
  <si>
    <t>27 Brookhurst Avenue</t>
  </si>
  <si>
    <t>Game of Runs</t>
  </si>
  <si>
    <t>Whoomp There It Is</t>
  </si>
  <si>
    <t>Tiahna</t>
  </si>
  <si>
    <t>Stockwell</t>
  </si>
  <si>
    <t>0427 802 501</t>
  </si>
  <si>
    <t>tiahna.stockwell@outlook.com</t>
  </si>
  <si>
    <t>PO Box 1375</t>
  </si>
  <si>
    <t>Expendaballs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</si>
  <si>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</si>
  <si>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</si>
  <si>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</si>
  <si>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</si>
  <si>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</si>
  <si>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</si>
  <si>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</si>
  <si>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</si>
  <si>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</si>
  <si>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0499 778 528</t>
  </si>
  <si>
    <t>Peta</t>
  </si>
  <si>
    <t>The Revolution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</si>
  <si>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</si>
  <si>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</si>
  <si>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</si>
  <si>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</si>
  <si>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</si>
  <si>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</si>
  <si>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</si>
  <si>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</si>
  <si>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</si>
  <si>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</si>
  <si>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</si>
  <si>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</si>
  <si>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</si>
  <si>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</si>
  <si>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</si>
  <si>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</si>
  <si>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</si>
  <si>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</si>
  <si>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</si>
  <si>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Hvam</t>
  </si>
  <si>
    <t>eric.hvam@ergon.com.au</t>
  </si>
  <si>
    <t>Unbeerlievable</t>
  </si>
  <si>
    <t>Duck Eyed</t>
  </si>
  <si>
    <t>Kurt</t>
  </si>
  <si>
    <t>Langham</t>
  </si>
  <si>
    <t>0424 453 571</t>
  </si>
  <si>
    <t>Hughenden Deadset Balltearers</t>
  </si>
  <si>
    <t>Oak Valley</t>
  </si>
  <si>
    <t>0467 647 345</t>
  </si>
  <si>
    <t>teresergreen@gmail.com</t>
  </si>
  <si>
    <t>Reggy's Buck's Bashers</t>
  </si>
  <si>
    <t>Ando's Bar Flyz</t>
  </si>
  <si>
    <t>Alan</t>
  </si>
  <si>
    <t>0410 477 142</t>
  </si>
  <si>
    <t>You Know (U No)</t>
  </si>
  <si>
    <t>CT 4 x 4 Muddy Ducks</t>
  </si>
  <si>
    <t>Fine Legs</t>
  </si>
  <si>
    <t>Scared Hitless</t>
  </si>
  <si>
    <t>More Ass than Class</t>
  </si>
  <si>
    <t>20 Twenty First Avenue</t>
  </si>
  <si>
    <t>Burlo's's Light Brigade</t>
  </si>
  <si>
    <t>28 Marsland Road</t>
  </si>
  <si>
    <t>0457 974 583</t>
  </si>
  <si>
    <t>To Pay</t>
  </si>
  <si>
    <t>0438 246 478</t>
  </si>
  <si>
    <t>zamplumb@bigpond.net.au</t>
  </si>
  <si>
    <t>0437 871 323</t>
  </si>
  <si>
    <t>Sons of Pitches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</si>
  <si>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</si>
  <si>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</si>
  <si>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</si>
  <si>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</si>
  <si>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</si>
  <si>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</si>
  <si>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</si>
  <si>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</si>
  <si>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</si>
  <si>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</si>
  <si>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</si>
  <si>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</si>
  <si>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</si>
  <si>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shaneherschfield@bigpond.com</t>
  </si>
  <si>
    <t>Scott Minto XI</t>
  </si>
  <si>
    <t>Holznagel</t>
  </si>
  <si>
    <t>12 Courtney Street</t>
  </si>
  <si>
    <t>0413 008 188</t>
  </si>
  <si>
    <t>Crakacan</t>
  </si>
  <si>
    <t>Stainkey</t>
  </si>
  <si>
    <t>PO Box 912</t>
  </si>
  <si>
    <t>0459 906 822</t>
  </si>
  <si>
    <t>Terry</t>
  </si>
  <si>
    <t>Legarde</t>
  </si>
  <si>
    <t>PO Box 1137</t>
  </si>
  <si>
    <t>dylanknuth16@hotmail.com</t>
  </si>
  <si>
    <t>jop@activ8.net.au</t>
  </si>
  <si>
    <t>PO Box 1207</t>
  </si>
  <si>
    <t>Burlo's XI</t>
  </si>
  <si>
    <t>Tree Boys XI</t>
  </si>
  <si>
    <t>Joseph</t>
  </si>
  <si>
    <t>Williams</t>
  </si>
  <si>
    <t>94 Airdmillan Road</t>
  </si>
  <si>
    <t>0407 125 448</t>
  </si>
  <si>
    <t>Deadset Ball Tearers</t>
  </si>
  <si>
    <t>Endeavour XI</t>
  </si>
  <si>
    <t>52 Roosevelt Loop</t>
  </si>
  <si>
    <t>Scorgasms</t>
  </si>
  <si>
    <t>Lee-anne</t>
  </si>
  <si>
    <t>Gabbana</t>
  </si>
  <si>
    <t>23C Baker Street</t>
  </si>
  <si>
    <t>Gum Flats</t>
  </si>
  <si>
    <t>Kris</t>
  </si>
  <si>
    <t>34 Ireland Street</t>
  </si>
  <si>
    <t>0409 597 159</t>
  </si>
  <si>
    <t>kris.farmer@hotmail.com</t>
  </si>
  <si>
    <t>0467 621 140</t>
  </si>
  <si>
    <t xml:space="preserve">Peter </t>
  </si>
  <si>
    <t>Mount Low</t>
  </si>
  <si>
    <t>0418 729 874</t>
  </si>
  <si>
    <t>peter.walker@suncorp.com.au</t>
  </si>
  <si>
    <t>dan@townearth.com.au</t>
  </si>
  <si>
    <t>Kevin</t>
  </si>
  <si>
    <t>Gordon</t>
  </si>
  <si>
    <t>0421 074 310</t>
  </si>
  <si>
    <t>Air Cadets complex</t>
  </si>
  <si>
    <t>0432 274 375</t>
  </si>
  <si>
    <t>Mosman Mangoes</t>
  </si>
  <si>
    <t>Joanne</t>
  </si>
  <si>
    <t>31 Country Road</t>
  </si>
  <si>
    <t>4778 8327</t>
  </si>
  <si>
    <t>#Nailedit</t>
  </si>
  <si>
    <t>Naomi</t>
  </si>
  <si>
    <t>McDonald</t>
  </si>
  <si>
    <t>0400 184 482</t>
  </si>
  <si>
    <t>macca_1986@hotmail.com</t>
  </si>
  <si>
    <t>Breen</t>
  </si>
  <si>
    <t>2 Raven Crescent</t>
  </si>
  <si>
    <t>0422 573 410</t>
  </si>
  <si>
    <t>danbradford14@gmail.com</t>
  </si>
  <si>
    <t>Hits &amp; Missus</t>
  </si>
  <si>
    <t>paterson71@dodo.com.au</t>
  </si>
  <si>
    <t>Tuggers 1</t>
  </si>
  <si>
    <t>Uno (You Know)</t>
  </si>
  <si>
    <t>116 Greenwood Drive</t>
  </si>
  <si>
    <t>0439 758 834</t>
  </si>
  <si>
    <t>Condon</t>
  </si>
  <si>
    <t>Wallabies</t>
  </si>
  <si>
    <t>Day 3 - AM game</t>
  </si>
  <si>
    <t>robbrimble@iprimus.com.au</t>
  </si>
  <si>
    <t>PO Box 6233</t>
  </si>
  <si>
    <t>Upper Mt Gravatt</t>
  </si>
  <si>
    <t>Homan</t>
  </si>
  <si>
    <t>78 Poinsettia Drive</t>
  </si>
  <si>
    <t>0412 091 346</t>
  </si>
  <si>
    <t>homan87@hotmail.com</t>
  </si>
  <si>
    <t>Keith</t>
  </si>
  <si>
    <t>0448 010 148</t>
  </si>
  <si>
    <t>AM games</t>
  </si>
  <si>
    <t>9 Highgrove Avenue</t>
  </si>
  <si>
    <t>4774 4506</t>
  </si>
  <si>
    <t>darren@lontrans.com</t>
  </si>
  <si>
    <t>0428 291 604</t>
  </si>
  <si>
    <t>0407 263 888</t>
  </si>
  <si>
    <t>Romano</t>
  </si>
  <si>
    <t>85 Barkers Road</t>
  </si>
  <si>
    <t>0400 774 123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</si>
  <si>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</si>
  <si>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</si>
  <si>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</si>
  <si>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</si>
  <si>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</si>
  <si>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</si>
  <si>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</si>
  <si>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PO Box 34</t>
  </si>
  <si>
    <t>Boombys Boozers</t>
  </si>
  <si>
    <t>Bridget</t>
  </si>
  <si>
    <t>PO Box 580</t>
  </si>
  <si>
    <t>0407 703 880</t>
  </si>
  <si>
    <t>Day1-AM;Day2-PM;Day3-PM</t>
  </si>
  <si>
    <t>14 Hicks Street</t>
  </si>
  <si>
    <t>Alegnim Lads</t>
  </si>
  <si>
    <t>Cold Rums and Nice Bums</t>
  </si>
  <si>
    <t>Sweaty Munters</t>
  </si>
  <si>
    <t>0427 736 803</t>
  </si>
  <si>
    <t>Barbarian Eagles</t>
  </si>
  <si>
    <t>Barbarian Eaglettes</t>
  </si>
  <si>
    <t>Elders</t>
  </si>
  <si>
    <t>Hannah</t>
  </si>
  <si>
    <t>Keough</t>
  </si>
  <si>
    <t>hkeough96@gmail.com</t>
  </si>
  <si>
    <t>debcamp@optusnet.com.au</t>
  </si>
  <si>
    <t>Masso</t>
  </si>
  <si>
    <t>25 Bluff Road</t>
  </si>
  <si>
    <t>tmasso20@gmail.com</t>
  </si>
  <si>
    <t>Commercial Hotel</t>
  </si>
  <si>
    <t>Wangan</t>
  </si>
  <si>
    <t>Nikki</t>
  </si>
  <si>
    <t>Malcheks C.C.</t>
  </si>
  <si>
    <t>Rawlins</t>
  </si>
  <si>
    <t>desdoreen@bigpond.com</t>
  </si>
  <si>
    <t>Seri's XI</t>
  </si>
  <si>
    <t>Wes</t>
  </si>
  <si>
    <t>Seri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</si>
  <si>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</si>
  <si>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</si>
  <si>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</si>
  <si>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</si>
  <si>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</si>
  <si>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</si>
  <si>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</si>
  <si>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</si>
  <si>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</si>
  <si>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</si>
  <si>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</si>
  <si>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0449 251 494</t>
  </si>
  <si>
    <t>hchampion@columba.catholic.edu.au</t>
  </si>
  <si>
    <t>Stiff Members</t>
  </si>
  <si>
    <t>Stubbius</t>
  </si>
  <si>
    <t>16 Maple Street</t>
  </si>
  <si>
    <t>0408 157 485</t>
  </si>
  <si>
    <t>troystubbins@hotmail.com</t>
  </si>
  <si>
    <t>Master Blasters</t>
  </si>
  <si>
    <t>34 Gauvin Street</t>
  </si>
  <si>
    <t>Corrie</t>
  </si>
  <si>
    <t>17 Nova Street</t>
  </si>
  <si>
    <t>0400 794 320</t>
  </si>
  <si>
    <t>Willes</t>
  </si>
  <si>
    <t>Hermit Park</t>
  </si>
  <si>
    <t>0439 747 751</t>
  </si>
  <si>
    <t>brentonwilles@hotmail.com</t>
  </si>
  <si>
    <t>Buffalo XI</t>
  </si>
  <si>
    <t>Cooper</t>
  </si>
  <si>
    <t>0427 935 622</t>
  </si>
  <si>
    <t>and.cooper92@gmail.com</t>
  </si>
  <si>
    <t>PO Box 2423</t>
  </si>
  <si>
    <t>Raasch</t>
  </si>
  <si>
    <t>17 Mt Clifton Ct</t>
  </si>
  <si>
    <t>Alligator Creek</t>
  </si>
  <si>
    <t>0498 125 478</t>
  </si>
  <si>
    <t>geoff.raasch@tropicadoo.com.au</t>
  </si>
  <si>
    <t>allandale_station@bigpond.com</t>
  </si>
  <si>
    <t>Blind Mullets</t>
  </si>
  <si>
    <t>Jaxson</t>
  </si>
  <si>
    <t>52 Plant Street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</si>
  <si>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</si>
  <si>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</si>
  <si>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</si>
  <si>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</si>
  <si>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</si>
  <si>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</si>
  <si>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</si>
  <si>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</si>
  <si>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PO Box 258</t>
  </si>
  <si>
    <t>lingard85@hotmail.com</t>
  </si>
  <si>
    <t>0447 388 327</t>
  </si>
  <si>
    <t>4773 4575</t>
  </si>
  <si>
    <t>crazyjayo@hotmail.com</t>
  </si>
  <si>
    <t>#Grog Boggers</t>
  </si>
  <si>
    <t>Herrod</t>
  </si>
  <si>
    <t>Blood Sweat 'N' Beers 11een</t>
  </si>
  <si>
    <t>Healing</t>
  </si>
  <si>
    <t>0429 368 695</t>
  </si>
  <si>
    <t>lorus93@bigpond.com</t>
  </si>
  <si>
    <t>The Far Canals</t>
  </si>
  <si>
    <t>Marty</t>
  </si>
  <si>
    <t>0400 269 269</t>
  </si>
  <si>
    <t>Saunders Beach</t>
  </si>
  <si>
    <t>Pilz &amp; Bills</t>
  </si>
  <si>
    <t>Christopher</t>
  </si>
  <si>
    <t>Black</t>
  </si>
  <si>
    <t>Unit80/168-174 Moore Road</t>
  </si>
  <si>
    <t>0429 159 565</t>
  </si>
  <si>
    <t>christopher.black@my.jcu.edu.au</t>
  </si>
  <si>
    <t>Billy's Willy's</t>
  </si>
  <si>
    <t>Winey Pitches</t>
  </si>
  <si>
    <t>Melanie</t>
  </si>
  <si>
    <t>PO Box 1046</t>
  </si>
  <si>
    <t>0487 442 280</t>
  </si>
  <si>
    <t>Leslie</t>
  </si>
  <si>
    <t>The Johnson Power Mo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</si>
  <si>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</si>
  <si>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</si>
  <si>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</si>
  <si>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</si>
  <si>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</si>
  <si>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</si>
  <si>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</si>
  <si>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Goats XI</t>
  </si>
  <si>
    <t>0418 985 424</t>
  </si>
  <si>
    <t>jasonf@skyreach.com.au</t>
  </si>
  <si>
    <t>Bigger Then Jesus</t>
  </si>
  <si>
    <t>PO Box 119</t>
  </si>
  <si>
    <t>0419 708 861</t>
  </si>
  <si>
    <t>0428 482 271</t>
  </si>
  <si>
    <t>0429 969 239</t>
  </si>
  <si>
    <t>pormonde1@bigpond.com</t>
  </si>
  <si>
    <t>PO Box 790</t>
  </si>
  <si>
    <t>Not to play Get Stumped</t>
  </si>
  <si>
    <t>0400 475 874</t>
  </si>
  <si>
    <t>Hit &amp; Miss</t>
  </si>
  <si>
    <t xml:space="preserve">Traelyn 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</si>
  <si>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</si>
  <si>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</si>
  <si>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</si>
  <si>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</si>
  <si>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</si>
  <si>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</si>
  <si>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</si>
  <si>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</si>
  <si>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</si>
  <si>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</si>
  <si>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</si>
  <si>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</si>
  <si>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</si>
  <si>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</si>
  <si>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</si>
  <si>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</si>
  <si>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</si>
  <si>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</si>
  <si>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</si>
  <si>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</si>
  <si>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0477 226 471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</si>
  <si>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</si>
  <si>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</si>
  <si>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</si>
  <si>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</si>
  <si>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</si>
  <si>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</si>
  <si>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</si>
  <si>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</si>
  <si>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</si>
  <si>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0448 044 037</t>
  </si>
  <si>
    <t>Stumped For A Name</t>
  </si>
  <si>
    <t>78 Howlett Street</t>
  </si>
  <si>
    <t>4787 2299</t>
  </si>
  <si>
    <t>31 Forbes Street</t>
  </si>
  <si>
    <t>Cluden</t>
  </si>
  <si>
    <t>0409 309 243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</si>
  <si>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</si>
  <si>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</si>
  <si>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</si>
  <si>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</si>
  <si>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</si>
  <si>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</si>
  <si>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</si>
  <si>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Home field; All AM games</t>
  </si>
  <si>
    <t>Day1-PM;Day3-AM; Play at SDE</t>
  </si>
  <si>
    <t>Play at Airport; Day3-AM</t>
  </si>
  <si>
    <t>Day1-PM;DAy2-AM;Day3-AM</t>
  </si>
  <si>
    <t>Mosman Park; DAy3-AM</t>
  </si>
  <si>
    <t>PO Box 205</t>
  </si>
  <si>
    <t>0434 127 970</t>
  </si>
  <si>
    <t>Hit 'N' Split</t>
  </si>
  <si>
    <t>Pilbara Sisters</t>
  </si>
  <si>
    <t>Robyn</t>
  </si>
  <si>
    <t>Kennedy</t>
  </si>
  <si>
    <t>9 Racecourse Road</t>
  </si>
  <si>
    <t>0455 995 135</t>
  </si>
  <si>
    <t>339 Stuart Drive</t>
  </si>
  <si>
    <t>rossjermaine97@gmail.com</t>
  </si>
  <si>
    <t>Broughton River Brewers</t>
  </si>
  <si>
    <t>Elliott</t>
  </si>
  <si>
    <t>PO Box 1481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</si>
  <si>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</si>
  <si>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</si>
  <si>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</si>
  <si>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</si>
  <si>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</si>
  <si>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</si>
  <si>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Rellies</t>
  </si>
  <si>
    <t xml:space="preserve">Dianne </t>
  </si>
  <si>
    <t>biancajsimpson17@gmail.com</t>
  </si>
  <si>
    <t>Dale</t>
  </si>
  <si>
    <t>0408 480 189</t>
  </si>
  <si>
    <t>Mongrels Mob</t>
  </si>
  <si>
    <t>PCYC</t>
  </si>
  <si>
    <t>Mallard Magpies</t>
  </si>
  <si>
    <t>4 Haldane Road</t>
  </si>
  <si>
    <t>0423 480 924</t>
  </si>
  <si>
    <t>Cavaliers</t>
  </si>
  <si>
    <t>breenie_675@hotmail.com</t>
  </si>
  <si>
    <t>Urkel's XI</t>
  </si>
  <si>
    <t>0488 367 283</t>
  </si>
  <si>
    <t>aaron_kwong@hotmail.com</t>
  </si>
  <si>
    <t>CT 4 x 4 Club Muddy Ducks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</si>
  <si>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</si>
  <si>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</si>
  <si>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</si>
  <si>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</si>
  <si>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</si>
  <si>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</si>
  <si>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</si>
  <si>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Woodies Rejects</t>
  </si>
  <si>
    <t>Dukeys Ducks</t>
  </si>
  <si>
    <t>Le Soft COQ's</t>
  </si>
  <si>
    <t>All Blacks</t>
  </si>
  <si>
    <t>Home Field-1game only; AM games</t>
  </si>
  <si>
    <t>Herbert River Angry Ladies</t>
  </si>
  <si>
    <t>Glynis</t>
  </si>
  <si>
    <t>Home Field; Play Casualties</t>
  </si>
  <si>
    <t>Moore's XI</t>
  </si>
  <si>
    <t>kevin-gordon@bigpond.com</t>
  </si>
  <si>
    <t>Rob</t>
  </si>
  <si>
    <t>63 James Muscat Dr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</si>
  <si>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</si>
  <si>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</si>
  <si>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</si>
  <si>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</si>
  <si>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</si>
  <si>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</si>
  <si>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349 Old Dalrymple Road</t>
  </si>
  <si>
    <t>Burns Oval   across- road</t>
  </si>
  <si>
    <t>B2 / SOCIAL</t>
  </si>
  <si>
    <t>Mafeking Road</t>
  </si>
  <si>
    <t>4 km Milchester Road</t>
  </si>
  <si>
    <t>Waverley Field</t>
  </si>
  <si>
    <t>Duke Street Field 1 Game Only</t>
  </si>
  <si>
    <t>Chads  Champs</t>
  </si>
  <si>
    <t>4 km Bus Road</t>
  </si>
  <si>
    <t>Trijandy Troglodytes</t>
  </si>
  <si>
    <t>Mt  Coolan</t>
  </si>
  <si>
    <t xml:space="preserve">AFCG         </t>
  </si>
  <si>
    <t xml:space="preserve">Wayne Lewis's Property          </t>
  </si>
  <si>
    <t>Salisbury Boys  1</t>
  </si>
  <si>
    <t>Salisbury Boys 2</t>
  </si>
  <si>
    <t>Popatop</t>
  </si>
  <si>
    <t xml:space="preserve">Brokevale       </t>
  </si>
  <si>
    <t xml:space="preserve">Wannabies </t>
  </si>
  <si>
    <t xml:space="preserve">  R.WEST</t>
  </si>
  <si>
    <t>17 Jardine Lane  of Bluff Road</t>
  </si>
  <si>
    <t>30 Torsview Road of Woodchopper Road</t>
  </si>
  <si>
    <t>Ballz  Hangin</t>
  </si>
  <si>
    <t xml:space="preserve">Boombys Backyard </t>
  </si>
  <si>
    <t>4.2 km  Weir  Road</t>
  </si>
  <si>
    <t>UNAVAILABLE / NOT NEEDED</t>
  </si>
  <si>
    <t>McCormack</t>
  </si>
  <si>
    <t>The Reservoir Boys</t>
  </si>
  <si>
    <t>Walsh</t>
  </si>
  <si>
    <t>Aitkenvale</t>
  </si>
  <si>
    <t xml:space="preserve">Johny Mac's XI          </t>
  </si>
  <si>
    <t>West Indigies Ladies Team</t>
  </si>
  <si>
    <t>All Blacks Team 2</t>
  </si>
  <si>
    <t>15 Carnanon Crt</t>
  </si>
  <si>
    <t>91 Majors Creek Road</t>
  </si>
  <si>
    <t>Majors Creek</t>
  </si>
  <si>
    <t>4778 8566</t>
  </si>
  <si>
    <t>jalacat@skymesh.com</t>
  </si>
  <si>
    <t>19 Mooney Street</t>
  </si>
  <si>
    <t>0405 543 012</t>
  </si>
  <si>
    <t>mitchell.rawlins@outlook.com</t>
  </si>
  <si>
    <t>0428 589 318</t>
  </si>
  <si>
    <t>Charters Towers Scout Hall</t>
  </si>
  <si>
    <t>3 Salwood Court</t>
  </si>
  <si>
    <t>holshie88@gmail.com</t>
  </si>
  <si>
    <t>Tonner</t>
  </si>
  <si>
    <t>ptonner@bigpond.com</t>
  </si>
  <si>
    <t>Campbell</t>
  </si>
  <si>
    <t>14 Bellminer Way</t>
  </si>
  <si>
    <t>0488 023 550</t>
  </si>
  <si>
    <t>jamiedc1988@gmail.com</t>
  </si>
  <si>
    <t>Jackson</t>
  </si>
  <si>
    <t>PO Box 76</t>
  </si>
  <si>
    <t>0467 654 763</t>
  </si>
  <si>
    <t>jcroots@bigpond.com</t>
  </si>
  <si>
    <t>Cavaliers Cricket Club</t>
  </si>
  <si>
    <t>Norths FATS</t>
  </si>
  <si>
    <t>Casey</t>
  </si>
  <si>
    <t>Alex</t>
  </si>
  <si>
    <t>Dickinson</t>
  </si>
  <si>
    <t>38 Stanton Street</t>
  </si>
  <si>
    <t>4772 7918</t>
  </si>
  <si>
    <t>0419 715 751</t>
  </si>
  <si>
    <t>alex.dickinson@opg.net</t>
  </si>
  <si>
    <t>Swingers 1</t>
  </si>
  <si>
    <t>Jim's XI</t>
  </si>
  <si>
    <t xml:space="preserve">PMB 1 </t>
  </si>
  <si>
    <t>wes.seri@wilmar.com.au</t>
  </si>
  <si>
    <t>Greg</t>
  </si>
  <si>
    <t>Misener</t>
  </si>
  <si>
    <t>PO Box 190</t>
  </si>
  <si>
    <t>Tolga</t>
  </si>
  <si>
    <t>0407 589 234</t>
  </si>
  <si>
    <t>gkmisener@gmail.com</t>
  </si>
  <si>
    <t>Mew</t>
  </si>
  <si>
    <t>218 Ring Road</t>
  </si>
  <si>
    <t>Alice River</t>
  </si>
  <si>
    <t>0429 576 095</t>
  </si>
  <si>
    <t>All Souls St Gabriels School</t>
  </si>
  <si>
    <t>? Home Field</t>
  </si>
  <si>
    <t>jcjkmew@bigpond.com</t>
  </si>
  <si>
    <t>Cattleman's Rest Motel</t>
  </si>
  <si>
    <t>Slade Point</t>
  </si>
  <si>
    <t>Unit 4, 29-31 Lindsay Street</t>
  </si>
  <si>
    <t>Rosslea</t>
  </si>
  <si>
    <t>3 Nautical  Court</t>
  </si>
  <si>
    <t>0409 265 522</t>
  </si>
  <si>
    <t>9 Cahill Close</t>
  </si>
  <si>
    <t>Yungaburra</t>
  </si>
  <si>
    <t>Forrest Beach</t>
  </si>
  <si>
    <t>Day 3 - AM; Mosman Park if possible</t>
  </si>
  <si>
    <t>john_salmond@hotmail.com</t>
  </si>
  <si>
    <t>HazBeanz</t>
  </si>
  <si>
    <t>Field 69 - Alcheringa</t>
  </si>
  <si>
    <t>Home Field-Alcheringa</t>
  </si>
  <si>
    <t>secretary@charitybigbash.com</t>
  </si>
  <si>
    <t>Bryce-Burgess</t>
  </si>
  <si>
    <t>1730 Mirani - Mt Ossa Rd</t>
  </si>
  <si>
    <t>Mirani</t>
  </si>
  <si>
    <t>0488 716 055</t>
  </si>
  <si>
    <t>des.jbb@gmail.com</t>
  </si>
  <si>
    <t>4 Yamacutta Ct.</t>
  </si>
  <si>
    <t>Rix Hotel</t>
  </si>
  <si>
    <t>Play Garry's Mob</t>
  </si>
  <si>
    <t>ty.stainkey@myjcu.edu.au</t>
  </si>
  <si>
    <t>Blood, Sweat 'N' Beers</t>
  </si>
  <si>
    <t>789 Warrawee Road</t>
  </si>
  <si>
    <t>Seventy Mile</t>
  </si>
  <si>
    <t>troy.kel17@gmail.com</t>
  </si>
  <si>
    <t>238 Charles Street</t>
  </si>
  <si>
    <t>0402 801 819</t>
  </si>
  <si>
    <t>AM games; Not West Indigies</t>
  </si>
  <si>
    <t xml:space="preserve">Benjamin </t>
  </si>
  <si>
    <t>Barbi</t>
  </si>
  <si>
    <t>529 Four Mile Road</t>
  </si>
  <si>
    <t>Braemeadows</t>
  </si>
  <si>
    <t>0419 710 075</t>
  </si>
  <si>
    <t>bbarbi@gmail.com</t>
  </si>
  <si>
    <t>trevor.southern@westnet.com.au</t>
  </si>
  <si>
    <t>Play Poked United - Saturday</t>
  </si>
  <si>
    <t>Brokebat Mountain</t>
  </si>
  <si>
    <t>Brenton</t>
  </si>
  <si>
    <t>13 Briarfield Street</t>
  </si>
  <si>
    <t>Mundingburra</t>
  </si>
  <si>
    <t>Grog Boggers</t>
  </si>
  <si>
    <t>Raylene</t>
  </si>
  <si>
    <t>PO Box 975</t>
  </si>
  <si>
    <t>0448 627 207</t>
  </si>
  <si>
    <t>rayleneh94@hotmail.com</t>
  </si>
  <si>
    <t>PO Box 259</t>
  </si>
  <si>
    <t>barry@blastcon.com.au</t>
  </si>
  <si>
    <t>0412 196 057</t>
  </si>
  <si>
    <t>Courthouse Hotel</t>
  </si>
  <si>
    <t>Beerhounds</t>
  </si>
  <si>
    <t>32 Carbine Court</t>
  </si>
  <si>
    <t>Day 1-PM; Day 2-AM; Day 3-AM</t>
  </si>
  <si>
    <t>squidrig67@gmail.com</t>
  </si>
  <si>
    <t>Thorleys Troopers</t>
  </si>
  <si>
    <t>Thorley</t>
  </si>
  <si>
    <t>61 Gill Street</t>
  </si>
  <si>
    <t>0409 844 161</t>
  </si>
  <si>
    <t>scottthorley11@gmail.com</t>
  </si>
  <si>
    <t>Day 3-AM</t>
  </si>
  <si>
    <t>ashley.corrie@yahoo.com</t>
  </si>
  <si>
    <t>Allan (Chad)</t>
  </si>
  <si>
    <t>0451 040 817</t>
  </si>
  <si>
    <t>Far Canals</t>
  </si>
  <si>
    <t>6 Florentor Crt</t>
  </si>
  <si>
    <t>martyk@cowboys.com.au</t>
  </si>
  <si>
    <t>Kim</t>
  </si>
  <si>
    <t>kimmi.74@hotmail.com</t>
  </si>
  <si>
    <t>0418 238 115</t>
  </si>
  <si>
    <t>Home Field 73</t>
  </si>
  <si>
    <t>0439 839 690</t>
  </si>
  <si>
    <t>jax3103@gmail.com</t>
  </si>
  <si>
    <t>Burry;Day1-AllBlacks; Day3-AM-Dads &amp; Lads</t>
  </si>
  <si>
    <t xml:space="preserve">Ashlee </t>
  </si>
  <si>
    <t>Patterson</t>
  </si>
  <si>
    <t>8 Oxford Street</t>
  </si>
  <si>
    <t>0415 692 643</t>
  </si>
  <si>
    <t>ashlee_patterson@live.com.au</t>
  </si>
  <si>
    <t>4063 3635</t>
  </si>
  <si>
    <t>Cracka Tinny</t>
  </si>
  <si>
    <t>dylanpryor969@gmail.com</t>
  </si>
  <si>
    <t>James</t>
  </si>
  <si>
    <t>Flett</t>
  </si>
  <si>
    <t>0428 028 082</t>
  </si>
  <si>
    <t>jamesflett@gmail.com</t>
  </si>
  <si>
    <t>matt.bridget@icloud.com</t>
  </si>
  <si>
    <t>0419 170 137</t>
  </si>
  <si>
    <t>ken@towerspoolcare.com</t>
  </si>
  <si>
    <t>Swingers 2</t>
  </si>
  <si>
    <t>Day1-AM; Day2-AM; Day3-PM</t>
  </si>
  <si>
    <t>Day1 - PM; Day2-PM; Day 3 - AM</t>
  </si>
  <si>
    <t>Thomas</t>
  </si>
  <si>
    <t>Lucas</t>
  </si>
  <si>
    <t>0434 588 601</t>
  </si>
  <si>
    <t>thomas.j.lucas@hotmail.com</t>
  </si>
  <si>
    <t>9 Sabadine Street</t>
  </si>
  <si>
    <t>steve.j.adam@gmail.com</t>
  </si>
  <si>
    <t>AM games; Beerhounds; Pentland</t>
  </si>
  <si>
    <t>kbw_07@hotmail.com</t>
  </si>
  <si>
    <t>Keane</t>
  </si>
  <si>
    <t>4779 1842</t>
  </si>
  <si>
    <t>0402 800 528</t>
  </si>
  <si>
    <t>david.keane1@defence.gov.au</t>
  </si>
  <si>
    <t>Carew-Reid</t>
  </si>
  <si>
    <t>402/18 Amelia Street</t>
  </si>
  <si>
    <t>Waterloo</t>
  </si>
  <si>
    <t>Sydney</t>
  </si>
  <si>
    <t>0407 571 998</t>
  </si>
  <si>
    <t>d.carew-reid@hotmail.com</t>
  </si>
  <si>
    <t>?Home Field</t>
  </si>
  <si>
    <t>PO Box 7752</t>
  </si>
  <si>
    <t>Home field RHSS</t>
  </si>
  <si>
    <t>Jarrod</t>
  </si>
  <si>
    <t>Power</t>
  </si>
  <si>
    <t>24 Sunbury Court</t>
  </si>
  <si>
    <t>0417 222 553</t>
  </si>
  <si>
    <t>jarrodpower_82@hotmail.com</t>
  </si>
  <si>
    <t>Home field - Taipans Soccer</t>
  </si>
  <si>
    <t>kerry.mills@landmark.com</t>
  </si>
  <si>
    <t xml:space="preserve">Day 1-AM </t>
  </si>
  <si>
    <t>SDE; Day1-PM;Day2-PM;Day3-AM</t>
  </si>
  <si>
    <t>Mosman Park if possible</t>
  </si>
  <si>
    <t>Field 33 at Airport</t>
  </si>
  <si>
    <t>0402 054 277</t>
  </si>
  <si>
    <t>0428 983 028</t>
  </si>
  <si>
    <t>sportrec@mckinlay.qld.gov.au</t>
  </si>
  <si>
    <t>Day2-PMChadsChamps; Day3-AM</t>
  </si>
  <si>
    <t>0427 758 841</t>
  </si>
  <si>
    <t>No Charge</t>
  </si>
  <si>
    <t>ayrelectricalservices@outlook.com</t>
  </si>
  <si>
    <t>Charters Towers Clay Target Club</t>
  </si>
  <si>
    <t>14 Catho Avenue</t>
  </si>
  <si>
    <t>Home Field; AM games</t>
  </si>
  <si>
    <t>Home Field - 25</t>
  </si>
  <si>
    <t>The Riverside Boys</t>
  </si>
  <si>
    <t>0414 534 491</t>
  </si>
  <si>
    <t>2 Moor Court</t>
  </si>
  <si>
    <t>andrew.symes@wulguru.com</t>
  </si>
  <si>
    <t>Request Field 73 Day 2 or Day 3</t>
  </si>
  <si>
    <t xml:space="preserve">Annabel </t>
  </si>
  <si>
    <t>Armstrong</t>
  </si>
  <si>
    <t>27 Benella Road</t>
  </si>
  <si>
    <t>kurt734@hotmail.com</t>
  </si>
  <si>
    <t>DCL Bulls</t>
  </si>
  <si>
    <t xml:space="preserve">Shana </t>
  </si>
  <si>
    <t>Finnigan</t>
  </si>
  <si>
    <t>176 Clark Road</t>
  </si>
  <si>
    <t>Woodstock</t>
  </si>
  <si>
    <t>0428 949 288</t>
  </si>
  <si>
    <t>shanafinnigan@gmail.com</t>
  </si>
  <si>
    <t>32 Jackson Avenue</t>
  </si>
  <si>
    <t>Moranbah</t>
  </si>
  <si>
    <t>tavan.pyne@gmail.com</t>
  </si>
  <si>
    <t>Day1-Winey Pitches; Day3-Play Golf Club</t>
  </si>
  <si>
    <t>Riverview Ruff Nutz</t>
  </si>
  <si>
    <t>jamii_dave@live.com.au</t>
  </si>
  <si>
    <t>Eddie</t>
  </si>
  <si>
    <t>1 Leonardi Court</t>
  </si>
  <si>
    <t>0421 450 988</t>
  </si>
  <si>
    <t>edward_mcgovern@rocketmail.com</t>
  </si>
  <si>
    <t>All games Golf Club</t>
  </si>
  <si>
    <t>3535 Apis Creek Road</t>
  </si>
  <si>
    <t>33 French Street</t>
  </si>
  <si>
    <t>0417 611 828</t>
  </si>
  <si>
    <t>stephen.macdonald@ccamatil.com</t>
  </si>
  <si>
    <t>Paige</t>
  </si>
  <si>
    <t>31 Karobean Drive</t>
  </si>
  <si>
    <t>0412 191 026</t>
  </si>
  <si>
    <t>pguldbransen12@gmail.com</t>
  </si>
  <si>
    <t>glynis.romano@wilmar.com.au</t>
  </si>
  <si>
    <t>faystaub@gmail.com</t>
  </si>
  <si>
    <t>0497 142 317</t>
  </si>
  <si>
    <t>Got the Runs</t>
  </si>
  <si>
    <t>Sally</t>
  </si>
  <si>
    <t>11 Whale Circuit</t>
  </si>
  <si>
    <t>Bargara</t>
  </si>
  <si>
    <t>0439 741 989</t>
  </si>
  <si>
    <t>sallyxwatson@hotmail.com</t>
  </si>
  <si>
    <t>Ringers From The Wrong End</t>
  </si>
  <si>
    <t>Jessica</t>
  </si>
  <si>
    <t>Bridges</t>
  </si>
  <si>
    <t>PO Box 216</t>
  </si>
  <si>
    <t>Julia Creek</t>
  </si>
  <si>
    <t>4746 8520</t>
  </si>
  <si>
    <t>0428 199 494</t>
  </si>
  <si>
    <t>jessicaannebridges@gmail.com</t>
  </si>
  <si>
    <t>Wokeyed Wombats</t>
  </si>
  <si>
    <t>Remi</t>
  </si>
  <si>
    <t>Sellars</t>
  </si>
  <si>
    <t>76 Springbrook Parade</t>
  </si>
  <si>
    <t>0497 384 849</t>
  </si>
  <si>
    <t>remi_sellars@hotmail.com</t>
  </si>
  <si>
    <t>Roadhouse Cooks &amp; Crooks</t>
  </si>
  <si>
    <t xml:space="preserve">Shannon </t>
  </si>
  <si>
    <t>Butterworth</t>
  </si>
  <si>
    <t>2 Dan Lane</t>
  </si>
  <si>
    <t>0447 275 409</t>
  </si>
  <si>
    <t>kyliebowden310889@gmail.com</t>
  </si>
  <si>
    <t>Fishin 4 Sixes</t>
  </si>
  <si>
    <t>Lamb</t>
  </si>
  <si>
    <t>59 Plant Street</t>
  </si>
  <si>
    <t>0413 485 405</t>
  </si>
  <si>
    <t xml:space="preserve">Home Field - Boomby's Backyard </t>
  </si>
  <si>
    <t>Flock of Pitches</t>
  </si>
  <si>
    <t>Ali</t>
  </si>
  <si>
    <t>Cadonetti</t>
  </si>
  <si>
    <t>109 King Street</t>
  </si>
  <si>
    <t>0413 275 556</t>
  </si>
  <si>
    <t>alicadonetti@yahoo.com.au</t>
  </si>
  <si>
    <t>It'll Do</t>
  </si>
  <si>
    <t>Stacie</t>
  </si>
  <si>
    <t>303 Acacia Vale Road</t>
  </si>
  <si>
    <t>Breddan</t>
  </si>
  <si>
    <t>0401 138 297</t>
  </si>
  <si>
    <t>Home Field - Acacia Field</t>
  </si>
  <si>
    <t>stacie.scott@bigpond.com</t>
  </si>
  <si>
    <t>Got the Runs (2)</t>
  </si>
  <si>
    <t>Katelyn</t>
  </si>
  <si>
    <t>PO Box 1189</t>
  </si>
  <si>
    <t>4787 4041</t>
  </si>
  <si>
    <t>0438 022 020</t>
  </si>
  <si>
    <t>katelyn.walsh96@outlook.com</t>
  </si>
  <si>
    <t>Shamrock Schooner Scullers</t>
  </si>
  <si>
    <t>Level 1</t>
  </si>
  <si>
    <t>134 Charters Towers Rd</t>
  </si>
  <si>
    <t>4417 1600</t>
  </si>
  <si>
    <t>0436 658 306</t>
  </si>
  <si>
    <t>mitchellhall@shamrockcivil.com.au</t>
  </si>
  <si>
    <t>The  Bush Bashers</t>
  </si>
  <si>
    <t xml:space="preserve">Ayla </t>
  </si>
  <si>
    <t>Pott</t>
  </si>
  <si>
    <t>152 Canningvale Road</t>
  </si>
  <si>
    <t>Canningvale</t>
  </si>
  <si>
    <t>0488 371 611</t>
  </si>
  <si>
    <t>ayla-jayne@live.com</t>
  </si>
  <si>
    <t>Drunken Disasters</t>
  </si>
  <si>
    <t xml:space="preserve">Nadyne </t>
  </si>
  <si>
    <t>Isaas</t>
  </si>
  <si>
    <t>61 Lowth Street</t>
  </si>
  <si>
    <t>0421 301 749</t>
  </si>
  <si>
    <t>nadyneisaacs2001@gmail.com</t>
  </si>
  <si>
    <t>Bangers &amp; Smash</t>
  </si>
  <si>
    <t>Diversified</t>
  </si>
  <si>
    <t>Building Services</t>
  </si>
  <si>
    <t>PO Box 46</t>
  </si>
  <si>
    <t>Tieri</t>
  </si>
  <si>
    <t>0438 417 830</t>
  </si>
  <si>
    <t>Charters Towers Showgrounds</t>
  </si>
  <si>
    <t>jo@dbsqld.com.au</t>
  </si>
  <si>
    <t>BP Send It</t>
  </si>
  <si>
    <t>Cameron</t>
  </si>
  <si>
    <t>Tattersall</t>
  </si>
  <si>
    <t>13 Hadrian Avenue</t>
  </si>
  <si>
    <t>0408 298 324</t>
  </si>
  <si>
    <t>cmtat@eq.edu.au</t>
  </si>
  <si>
    <t>Tinnies And Beer</t>
  </si>
  <si>
    <t>Paul</t>
  </si>
  <si>
    <t>McEvoy</t>
  </si>
  <si>
    <t>Powlathanga Station</t>
  </si>
  <si>
    <t>MS516</t>
  </si>
  <si>
    <t>0458 158 837</t>
  </si>
  <si>
    <t>mcevoymade@hotmail.com</t>
  </si>
  <si>
    <t>Parmy Army</t>
  </si>
  <si>
    <t>Robin</t>
  </si>
  <si>
    <t>Kerr</t>
  </si>
  <si>
    <t>1 Dorney Street</t>
  </si>
  <si>
    <t>0449 593 784</t>
  </si>
  <si>
    <t>Play FarmersXI; Day 1 - PM</t>
  </si>
  <si>
    <t>robin.kerr@my.jcu.edu.au</t>
  </si>
  <si>
    <t>0400 835 298</t>
  </si>
  <si>
    <t>Home Field - FCG if available</t>
  </si>
  <si>
    <t>Canefield Slashers</t>
  </si>
  <si>
    <t>Woods</t>
  </si>
  <si>
    <t>20 Quarry Street</t>
  </si>
  <si>
    <t>North Mackay</t>
  </si>
  <si>
    <t>0438 902 863</t>
  </si>
  <si>
    <t>jamie_woods@sunsuper.com.au</t>
  </si>
  <si>
    <t>Nick 'N' Balls</t>
  </si>
  <si>
    <t>Thomsen</t>
  </si>
  <si>
    <t>49 Hasy Street</t>
  </si>
  <si>
    <t>0408 992 207</t>
  </si>
  <si>
    <t>jltho0@eq.edu.au</t>
  </si>
  <si>
    <t>Irwin</t>
  </si>
  <si>
    <t>8 Dorney Street</t>
  </si>
  <si>
    <t>0404 839 179</t>
  </si>
  <si>
    <t>matthew.irwin05@gmail.com</t>
  </si>
  <si>
    <t>Sesh Gremlins</t>
  </si>
  <si>
    <t>Steele</t>
  </si>
  <si>
    <t>Platt</t>
  </si>
  <si>
    <t>87 Veales Road</t>
  </si>
  <si>
    <t>0413 861 721</t>
  </si>
  <si>
    <t>steele.platt97@hotmail.com</t>
  </si>
  <si>
    <t>Chasing Tail</t>
  </si>
  <si>
    <t>Flanagan</t>
  </si>
  <si>
    <t>9 Marsland Road</t>
  </si>
  <si>
    <t>0431 351 686</t>
  </si>
  <si>
    <t>All games ASSG - Boarders ASSG</t>
  </si>
  <si>
    <t>caseygr@icloud.com</t>
  </si>
  <si>
    <t>Hden Grog Monsters</t>
  </si>
  <si>
    <t>0429 411 689</t>
  </si>
  <si>
    <t>Blair's Ball Tamperers</t>
  </si>
  <si>
    <t>Amgame; PlaySmashedCrab; Mosman Park</t>
  </si>
  <si>
    <t>Play Hunter Corp Day 1</t>
  </si>
  <si>
    <t>michael.rosemond@beng.goadelaide.com.au</t>
  </si>
  <si>
    <t>Awaiting Form</t>
  </si>
  <si>
    <t>Batting Above Average</t>
  </si>
  <si>
    <t>B2/Social</t>
  </si>
  <si>
    <t>Curry Crushers</t>
  </si>
  <si>
    <t>Awaiting payment</t>
  </si>
  <si>
    <t>brads.89@hotmail.com</t>
  </si>
  <si>
    <t>Far-Kenworth-It</t>
  </si>
  <si>
    <t>Keegan</t>
  </si>
  <si>
    <t>662 Ingham Road</t>
  </si>
  <si>
    <t xml:space="preserve">Bohle  </t>
  </si>
  <si>
    <t>0437 888 261</t>
  </si>
  <si>
    <t>keegan.keane@brownandhurley.com.au</t>
  </si>
  <si>
    <t>Tennant Creek Stn</t>
  </si>
  <si>
    <t>PO Box 445</t>
  </si>
  <si>
    <t>Tennant Creek</t>
  </si>
  <si>
    <t>NT</t>
  </si>
  <si>
    <t>0431 323 608</t>
  </si>
  <si>
    <t>Home Field 77</t>
  </si>
  <si>
    <t>aam_leonardi@hotmail.com</t>
  </si>
  <si>
    <t>The Grandstanders</t>
  </si>
  <si>
    <t>Anton</t>
  </si>
  <si>
    <t>jake_risdale@outlook.com</t>
  </si>
  <si>
    <t>Adrian</t>
  </si>
  <si>
    <t>90 Dawson Road</t>
  </si>
  <si>
    <t>0459 823 990</t>
  </si>
  <si>
    <t xml:space="preserve">Jack </t>
  </si>
  <si>
    <t>Bateup</t>
  </si>
  <si>
    <t>4 Kismet Crt</t>
  </si>
  <si>
    <t>Rupertswood</t>
  </si>
  <si>
    <t>0419 883 382</t>
  </si>
  <si>
    <t>nqblast@tpg.com.au</t>
  </si>
  <si>
    <t>Home Field Burns Field - Play Crakacan</t>
  </si>
  <si>
    <t>Rowes Bay Townsville Caravan Park</t>
  </si>
  <si>
    <t>37 Mowbray Street</t>
  </si>
  <si>
    <t>Irish Molly's</t>
  </si>
  <si>
    <t>robynkennedy19@gmail.com</t>
  </si>
  <si>
    <t>Form and Payment</t>
  </si>
  <si>
    <t>Awaiting</t>
  </si>
  <si>
    <t>Home; Play Beer Batt; Barry; Gary Mob</t>
  </si>
  <si>
    <t>Play Smack My Pitch UP</t>
  </si>
  <si>
    <t>Row Labels</t>
  </si>
  <si>
    <t>(All)</t>
  </si>
  <si>
    <t>Garrys  Mob</t>
  </si>
  <si>
    <t>Trevs  11</t>
  </si>
  <si>
    <t xml:space="preserve">Charters Towers Golf Club </t>
  </si>
  <si>
    <t>Sons Of Pitches</t>
  </si>
  <si>
    <t>Yogi,s  Eveven</t>
  </si>
  <si>
    <t>133 Diamond Road</t>
  </si>
  <si>
    <t>Broughton River Brewers11</t>
  </si>
  <si>
    <t>Winey  Pitches</t>
  </si>
  <si>
    <t xml:space="preserve">Alcheringa     </t>
  </si>
  <si>
    <t>Off Phillipson Road near Distance Edd</t>
  </si>
  <si>
    <t>Acacia</t>
  </si>
  <si>
    <t>4 km Wheelers Road</t>
  </si>
  <si>
    <t>ONE GAME ONLY</t>
  </si>
  <si>
    <t>Count of Field No.</t>
  </si>
  <si>
    <t>Charters Towers Goldfield Ashes</t>
  </si>
  <si>
    <t>Sunday, 28 January 2018</t>
  </si>
  <si>
    <t>Place</t>
  </si>
  <si>
    <t>Wins</t>
  </si>
  <si>
    <t>Draw</t>
  </si>
  <si>
    <t>Wash</t>
  </si>
  <si>
    <t>Runs</t>
  </si>
  <si>
    <t>Wickets</t>
  </si>
  <si>
    <t>Points</t>
  </si>
  <si>
    <t>“A” grade winners were Malcheks Cricket Club and Runners Up were Burnett Bushpigs</t>
  </si>
  <si>
    <t xml:space="preserve">Simpson Desert Alpine Ski </t>
  </si>
  <si>
    <t xml:space="preserve">Swinging Outside Yah </t>
  </si>
  <si>
    <t xml:space="preserve">Queenton </t>
  </si>
  <si>
    <t xml:space="preserve">Dreaded Creeping  </t>
  </si>
  <si>
    <t>Johnny Macs XI</t>
  </si>
  <si>
    <t xml:space="preserve">The Great Normanton </t>
  </si>
  <si>
    <t>To Be Advised</t>
  </si>
  <si>
    <t>Soc</t>
  </si>
  <si>
    <t xml:space="preserve">Wulguru Steel </t>
  </si>
  <si>
    <t xml:space="preserve">Charters Towers Country </t>
  </si>
  <si>
    <t xml:space="preserve">White Horse Tavern Thirsty </t>
  </si>
  <si>
    <t>W</t>
  </si>
  <si>
    <t>lb-quinn@bigpond.com</t>
  </si>
  <si>
    <t>38 Tam O Shanter Drive</t>
  </si>
  <si>
    <t xml:space="preserve">Nicola </t>
  </si>
  <si>
    <t>Cole</t>
  </si>
  <si>
    <t>9 McQuade Ct</t>
  </si>
  <si>
    <t>0409 593 924</t>
  </si>
  <si>
    <t>nicky@pjwalsh.com.au</t>
  </si>
  <si>
    <t>knuckles72@iineet.net.au</t>
  </si>
  <si>
    <t>SUMMARY:</t>
  </si>
  <si>
    <t>Monday</t>
  </si>
  <si>
    <t>Carly</t>
  </si>
  <si>
    <t>Wallace</t>
  </si>
  <si>
    <t>PO Box 1462</t>
  </si>
  <si>
    <t>0407 882 832</t>
  </si>
  <si>
    <t>66/1 Burnda Street</t>
  </si>
  <si>
    <t>No charge</t>
  </si>
  <si>
    <t>Costello</t>
  </si>
  <si>
    <t>19 Leslie Street</t>
  </si>
  <si>
    <t>0499 117 332</t>
  </si>
  <si>
    <t>rise.n.shine@outlook.com</t>
  </si>
  <si>
    <t xml:space="preserve">Bianca </t>
  </si>
  <si>
    <t>Mason</t>
  </si>
  <si>
    <t>biancaandshanan@outlook.com</t>
  </si>
  <si>
    <t>wdpmtisa@hotmail.com</t>
  </si>
  <si>
    <t xml:space="preserve">Eric </t>
  </si>
  <si>
    <t>1 Cylad Ct</t>
  </si>
  <si>
    <t>lisasampson@hotmail.com</t>
  </si>
  <si>
    <t>Tyrone</t>
  </si>
  <si>
    <t>Fielder</t>
  </si>
  <si>
    <t>5 King Street</t>
  </si>
  <si>
    <t>4787 2179</t>
  </si>
  <si>
    <t>0428 872 179</t>
  </si>
  <si>
    <t>charterstowers346@repco.com.au</t>
  </si>
  <si>
    <t>Springview'</t>
  </si>
  <si>
    <t>Dotswood Road</t>
  </si>
  <si>
    <t>4770 3163</t>
  </si>
  <si>
    <t>0407 636 861</t>
  </si>
  <si>
    <t>10 Calliandra Ct</t>
  </si>
  <si>
    <t>0439 640 432</t>
  </si>
  <si>
    <t>johnfinn@internode.on.net</t>
  </si>
  <si>
    <t>QLd</t>
  </si>
  <si>
    <t>0422 655 903</t>
  </si>
  <si>
    <t>TBA</t>
  </si>
  <si>
    <t>Kerri</t>
  </si>
  <si>
    <t>Forno</t>
  </si>
  <si>
    <t>Boys Weekend 2019</t>
  </si>
  <si>
    <t>Wilderbeast</t>
  </si>
  <si>
    <t>Yvette</t>
  </si>
  <si>
    <t>Candy</t>
  </si>
  <si>
    <t>Politically Incorrect</t>
  </si>
  <si>
    <t>Claire</t>
  </si>
  <si>
    <t>8.00 AM</t>
  </si>
  <si>
    <t>11.30 AM</t>
  </si>
  <si>
    <t>3.00 PM</t>
  </si>
  <si>
    <t xml:space="preserve">Wall </t>
  </si>
  <si>
    <t>32 Payne Street</t>
  </si>
  <si>
    <t>Cloncurry</t>
  </si>
  <si>
    <t>0457 212 891</t>
  </si>
  <si>
    <t>paddywall98@gmail.com</t>
  </si>
  <si>
    <t xml:space="preserve">Awaiting  </t>
  </si>
  <si>
    <t>Dazinger</t>
  </si>
  <si>
    <t>Mount Louisa</t>
  </si>
  <si>
    <t xml:space="preserve">Justin </t>
  </si>
  <si>
    <t>62 Charters Towers Road</t>
  </si>
  <si>
    <t>0417 756 558</t>
  </si>
  <si>
    <t>justin.rawlins@dallecort.com</t>
  </si>
  <si>
    <t>Cricket Club</t>
  </si>
  <si>
    <t>PO Box 960</t>
  </si>
  <si>
    <t>0427 275 732</t>
  </si>
  <si>
    <t>Pony Club</t>
  </si>
  <si>
    <t>eatonx5@bigpond.com</t>
  </si>
  <si>
    <t>22 Kirkbride Road</t>
  </si>
  <si>
    <t>0488 791 163</t>
  </si>
  <si>
    <t>kerriforno@bigpond.com</t>
  </si>
  <si>
    <t>Annan</t>
  </si>
  <si>
    <t>Whittington</t>
  </si>
  <si>
    <t>1646 Riverway Drive</t>
  </si>
  <si>
    <t>0429 853 435</t>
  </si>
  <si>
    <t>awhittington@sctsv.catholic.edu.au</t>
  </si>
  <si>
    <t>Trent</t>
  </si>
  <si>
    <t>27 Arline Street</t>
  </si>
  <si>
    <t>0433 080 242</t>
  </si>
  <si>
    <t>trentscameron@hotmail.com</t>
  </si>
  <si>
    <t>All Souls field</t>
  </si>
  <si>
    <t>jtjkmew@bigpond.com.au</t>
  </si>
  <si>
    <t>Cattlemans Rest</t>
  </si>
  <si>
    <t>All Souls field - Darren Guldbransen</t>
  </si>
  <si>
    <t>0409 000 198</t>
  </si>
  <si>
    <t>Gumflat</t>
  </si>
  <si>
    <t xml:space="preserve">Greg </t>
  </si>
  <si>
    <t>TBA - Country Road Motel</t>
  </si>
  <si>
    <t>Frank</t>
  </si>
  <si>
    <t>Winters</t>
  </si>
  <si>
    <t>PO Box 189</t>
  </si>
  <si>
    <t>Ravenshoe</t>
  </si>
  <si>
    <t>0418 183 517</t>
  </si>
  <si>
    <t>Rugby Union Grounds</t>
  </si>
  <si>
    <t>frankwntrs@gmail.com</t>
  </si>
  <si>
    <t>Norths Father and Sons</t>
  </si>
  <si>
    <t>Alex.Dickinson@opteonsolutions.com</t>
  </si>
  <si>
    <t>Schembri</t>
  </si>
  <si>
    <t>64 Marquise Circuit</t>
  </si>
  <si>
    <t>0439 672 053</t>
  </si>
  <si>
    <t>matthew.schembri.2@gmail.com</t>
  </si>
  <si>
    <t>Aussie Outback Oasis Caravan Park</t>
  </si>
  <si>
    <t xml:space="preserve">Wanderers </t>
  </si>
  <si>
    <t>Day1-PM;Day2-AM;Day3-AM</t>
  </si>
  <si>
    <t>PO Box 545</t>
  </si>
  <si>
    <t>4787 7559</t>
  </si>
  <si>
    <t>adrian.guldbransen@ergon.com.au</t>
  </si>
  <si>
    <t>Balls, Beers and Bowl 5417</t>
  </si>
  <si>
    <t>White</t>
  </si>
  <si>
    <t>5 Claydon Place</t>
  </si>
  <si>
    <t>Rosewood</t>
  </si>
  <si>
    <t>0488 440 234</t>
  </si>
  <si>
    <t>shane_d_white@hotmail.com</t>
  </si>
  <si>
    <t>Day3-AM</t>
  </si>
  <si>
    <t>Laneyrie</t>
  </si>
  <si>
    <t>75 Carmody Street</t>
  </si>
  <si>
    <t>0409 179 260</t>
  </si>
  <si>
    <t>wayne.laneyrie@townsville.qld.gov.au</t>
  </si>
  <si>
    <t>PO Box 2</t>
  </si>
  <si>
    <t>0429 983 028</t>
  </si>
  <si>
    <t>PlayGrandstandersII&amp;England</t>
  </si>
  <si>
    <t>klococo93@gmail.com</t>
  </si>
  <si>
    <t>0448 122 261</t>
  </si>
  <si>
    <t>eddiefleck@bigpond.com</t>
  </si>
  <si>
    <t>robert.delaney@news.com.au</t>
  </si>
  <si>
    <t>17 Mount Clifton Ct</t>
  </si>
  <si>
    <t>Day1AMChads;Day3AM</t>
  </si>
  <si>
    <t>Billbies 11</t>
  </si>
  <si>
    <t>Billy</t>
  </si>
  <si>
    <t>Cumming</t>
  </si>
  <si>
    <t>5 Paull Street</t>
  </si>
  <si>
    <t>0498 355 237</t>
  </si>
  <si>
    <t>billy.c.18@hotmail.com</t>
  </si>
  <si>
    <t>jaxson3103@gmail.com</t>
  </si>
  <si>
    <t>0415 506 918</t>
  </si>
  <si>
    <t>39 Prior Street</t>
  </si>
  <si>
    <t>0428 397 941</t>
  </si>
  <si>
    <t>Homefield;Play Big Mick's XI</t>
  </si>
  <si>
    <t>Joshua</t>
  </si>
  <si>
    <t>Crellin</t>
  </si>
  <si>
    <t>7 Wallam Close</t>
  </si>
  <si>
    <t>0458 209 827</t>
  </si>
  <si>
    <t>crayon360@gmail.com</t>
  </si>
  <si>
    <t>Bunch of Carn'ts</t>
  </si>
  <si>
    <t>Kane</t>
  </si>
  <si>
    <t>Germano</t>
  </si>
  <si>
    <t>Unit 6, 37 Hackett Terrace</t>
  </si>
  <si>
    <t>0418 797 550</t>
  </si>
  <si>
    <t>dunmedoe90@gmail.com</t>
  </si>
  <si>
    <t>Day3-AM Salisbury Boys 1</t>
  </si>
  <si>
    <t>Homefield;Day1AMBig Mick Finns XI</t>
  </si>
  <si>
    <t>50 Millchester Road</t>
  </si>
  <si>
    <t>0438 211 192</t>
  </si>
  <si>
    <t>All games-ASSG</t>
  </si>
  <si>
    <t>caseygf@icloud.com</t>
  </si>
  <si>
    <t>Custards</t>
  </si>
  <si>
    <t>Paula</t>
  </si>
  <si>
    <t>Fabila</t>
  </si>
  <si>
    <t>14 Davidson Close</t>
  </si>
  <si>
    <t>Redlynch</t>
  </si>
  <si>
    <t>0448 445 357</t>
  </si>
  <si>
    <t>paula.fabila@gmail.com</t>
  </si>
  <si>
    <t>0474 310 430</t>
  </si>
  <si>
    <t>keegan.keane@hotmail.com</t>
  </si>
  <si>
    <t>lukendee@exemail.com.au</t>
  </si>
  <si>
    <t>0422 685 903</t>
  </si>
  <si>
    <t>0438 621 140</t>
  </si>
  <si>
    <t>8 Marchwood Avenue</t>
  </si>
  <si>
    <t>0400 774 210</t>
  </si>
  <si>
    <t>acbcabinets@gmail.com</t>
  </si>
  <si>
    <t>23 Mexican Street</t>
  </si>
  <si>
    <t>41 Park Street</t>
  </si>
  <si>
    <t>0403 729 824</t>
  </si>
  <si>
    <t>Request Field 17 Mosman Park</t>
  </si>
  <si>
    <t>grazedanatomyct@gmail.com</t>
  </si>
  <si>
    <t>0427 745 421</t>
  </si>
  <si>
    <t>Private - Alcheringa</t>
  </si>
  <si>
    <t>ej@ejstarkey.com</t>
  </si>
  <si>
    <t>0447 688 223</t>
  </si>
  <si>
    <t>Miners Football Club</t>
  </si>
  <si>
    <t>Bob</t>
  </si>
  <si>
    <t>Lee</t>
  </si>
  <si>
    <t>4 Pacific Avenue</t>
  </si>
  <si>
    <t>Bushland Beach</t>
  </si>
  <si>
    <t>4751 8169</t>
  </si>
  <si>
    <t>0418 188 910</t>
  </si>
  <si>
    <t>bobandjeanielee@bigpond.com</t>
  </si>
  <si>
    <t>Jeff</t>
  </si>
  <si>
    <t>Doyle</t>
  </si>
  <si>
    <t>PO Box 5162</t>
  </si>
  <si>
    <t>0419 779 258</t>
  </si>
  <si>
    <t>adoyle@mendi.com.au</t>
  </si>
  <si>
    <t>D1-PMWreck;D2-PMTrevs;D3-AMRHSS</t>
  </si>
  <si>
    <t>Amgames;PlayScuds11;MosmanPark</t>
  </si>
  <si>
    <t>Home Field - FCG (Geoff Fordyce)</t>
  </si>
  <si>
    <t>2329 Mt McConnel Road</t>
  </si>
  <si>
    <t>jg.salmond84@gmail.com</t>
  </si>
  <si>
    <t>49 Hasty Street</t>
  </si>
  <si>
    <t>james_thomsen@hotmail.com</t>
  </si>
  <si>
    <t>Normanton Rogues</t>
  </si>
  <si>
    <t>Kenneth</t>
  </si>
  <si>
    <t>Fairbairn</t>
  </si>
  <si>
    <t>PO Box 401</t>
  </si>
  <si>
    <t>Normanton</t>
  </si>
  <si>
    <t>0428 749 337</t>
  </si>
  <si>
    <t>kfairbairn@gmail.com</t>
  </si>
  <si>
    <t>0401 878 986</t>
  </si>
  <si>
    <t>Slade Laurie</t>
  </si>
  <si>
    <t>Scheibe</t>
  </si>
  <si>
    <t>5/13 Affinity Place</t>
  </si>
  <si>
    <t>Sunshine Coast</t>
  </si>
  <si>
    <t>0401 871 969</t>
  </si>
  <si>
    <t>slade.147@outlook.com</t>
  </si>
  <si>
    <t>Day3-AM at Airport</t>
  </si>
  <si>
    <t>magicrosey58@bigpond.com</t>
  </si>
  <si>
    <t>Ravenswood Gold Nuggets</t>
  </si>
  <si>
    <t>Ashlee</t>
  </si>
  <si>
    <t>Retirees</t>
  </si>
  <si>
    <t>Ricky</t>
  </si>
  <si>
    <t>Burgess</t>
  </si>
  <si>
    <t>PO Box 409</t>
  </si>
  <si>
    <t>0407 745 200</t>
  </si>
  <si>
    <t>Home Field-Kerswell Oval</t>
  </si>
  <si>
    <t>ricky.burgess@hotmail.com</t>
  </si>
  <si>
    <t>Homefield;Day3-Canefield</t>
  </si>
  <si>
    <t>PlayMosmanMangoes;FarmersXI</t>
  </si>
  <si>
    <t>2 Kulwin Court</t>
  </si>
  <si>
    <t>Stubbins</t>
  </si>
  <si>
    <t>Swinging Outside Ya Crease</t>
  </si>
  <si>
    <t>Lochlan</t>
  </si>
  <si>
    <t>Solari</t>
  </si>
  <si>
    <t>107 Hackett Terrace</t>
  </si>
  <si>
    <t>0437 991 704</t>
  </si>
  <si>
    <t>lochlan_locky05@hotmail.com</t>
  </si>
  <si>
    <t>Amgames;PlayBarbwire</t>
  </si>
  <si>
    <t>Gavin</t>
  </si>
  <si>
    <t>Marathon South Station</t>
  </si>
  <si>
    <t>4741 8591</t>
  </si>
  <si>
    <t>0428 824 256</t>
  </si>
  <si>
    <t>gavfry@hotmail.com</t>
  </si>
  <si>
    <t>The North Cleveland Steamers XI</t>
  </si>
  <si>
    <t>Sean</t>
  </si>
  <si>
    <t>McClelland</t>
  </si>
  <si>
    <t>Unit2, Katherine Hospital</t>
  </si>
  <si>
    <t>Giles Street</t>
  </si>
  <si>
    <t>Katherine</t>
  </si>
  <si>
    <t>0438 877 513</t>
  </si>
  <si>
    <t>seanrobertmcclelland1992@gmail.com</t>
  </si>
  <si>
    <t>The Wilderbeasts</t>
  </si>
  <si>
    <t>PO Box 866</t>
  </si>
  <si>
    <t>0497 782 112</t>
  </si>
  <si>
    <t>riley.candy@hotmail.com.au</t>
  </si>
  <si>
    <t>dithorley11@hotmail.com</t>
  </si>
  <si>
    <t>William</t>
  </si>
  <si>
    <t>Exarhos</t>
  </si>
  <si>
    <t>88 Millchester Road</t>
  </si>
  <si>
    <t>0434 761 433</t>
  </si>
  <si>
    <t>Private - SES Hall</t>
  </si>
  <si>
    <t>57 Springbrook Parade</t>
  </si>
  <si>
    <t>0438 284 794</t>
  </si>
  <si>
    <t>Irish Mollies</t>
  </si>
  <si>
    <t>Walker's Wides</t>
  </si>
  <si>
    <t>Homefield;D1-PM;D2-AM;D3-AM</t>
  </si>
  <si>
    <t>johnson.ac@bigpond.com</t>
  </si>
  <si>
    <t>Homefield-BTC</t>
  </si>
  <si>
    <t>PO Box 1763</t>
  </si>
  <si>
    <t>Amgames;D2-PistonBroke</t>
  </si>
  <si>
    <t>Goodwin</t>
  </si>
  <si>
    <t>PO Box 3478</t>
  </si>
  <si>
    <t>0419 746 043</t>
  </si>
  <si>
    <t>D1-PM;D2-PM;D3-AM</t>
  </si>
  <si>
    <t>rossgoodwin59@gmail.com</t>
  </si>
  <si>
    <t>?Field33 at Airport</t>
  </si>
  <si>
    <t>Zarsoff</t>
  </si>
  <si>
    <t>keith@ninthavenueconstructions.com.au</t>
  </si>
  <si>
    <t>admin@dbsqld.com.au</t>
  </si>
  <si>
    <t>Big Ballers</t>
  </si>
  <si>
    <t>Traelyn</t>
  </si>
  <si>
    <t>1B Morris Street</t>
  </si>
  <si>
    <t>0420 628 083</t>
  </si>
  <si>
    <t>thomasanthony204@gmail.com</t>
  </si>
  <si>
    <t>3535Apis Crk Road</t>
  </si>
  <si>
    <t>HomeField-D1-PM;D2-AM;D3-AM</t>
  </si>
  <si>
    <t>D1-AM;D3-AM</t>
  </si>
  <si>
    <t>jjfitzgerald@bigpond.com</t>
  </si>
  <si>
    <t>Full Tossers</t>
  </si>
  <si>
    <t>Wendy</t>
  </si>
  <si>
    <t>Rea</t>
  </si>
  <si>
    <t>27 Anne Street</t>
  </si>
  <si>
    <t>0406 169 591</t>
  </si>
  <si>
    <t>w3ndyr3a@gmail.com</t>
  </si>
  <si>
    <t>Cheree</t>
  </si>
  <si>
    <t>Gartlin</t>
  </si>
  <si>
    <t>38 Jones Road</t>
  </si>
  <si>
    <t>0427 140 993</t>
  </si>
  <si>
    <t>cheree.walsh93@hotmail.com</t>
  </si>
  <si>
    <t>Here 4 A Beer</t>
  </si>
  <si>
    <t xml:space="preserve">Ceelena </t>
  </si>
  <si>
    <t>Lawrence</t>
  </si>
  <si>
    <t>Lochanbar Station</t>
  </si>
  <si>
    <t>Aramac</t>
  </si>
  <si>
    <t>0476 136 141</t>
  </si>
  <si>
    <t>ceelenalawrence@gmail.com</t>
  </si>
  <si>
    <t>Taylar</t>
  </si>
  <si>
    <t>Keioskie</t>
  </si>
  <si>
    <t>4 Strawberry Road</t>
  </si>
  <si>
    <t>0411 813 394</t>
  </si>
  <si>
    <t>taylar.keioskie95@gmail.com</t>
  </si>
  <si>
    <t>PO Box 1729</t>
  </si>
  <si>
    <t>HomeField;D3-AM;PlaySmackMyPitch</t>
  </si>
  <si>
    <t>???HomeField</t>
  </si>
  <si>
    <t>Private - Acacia Field</t>
  </si>
  <si>
    <t>Private - Stubley Street</t>
  </si>
  <si>
    <t>Mt Coolon Micky's</t>
  </si>
  <si>
    <t>Harry</t>
  </si>
  <si>
    <t>Philp</t>
  </si>
  <si>
    <t>Wyena</t>
  </si>
  <si>
    <t>MS605</t>
  </si>
  <si>
    <t>Clermont</t>
  </si>
  <si>
    <t>0418 438 014</t>
  </si>
  <si>
    <t>harryphilp28@icloud.com</t>
  </si>
  <si>
    <t>Riverside Boys</t>
  </si>
  <si>
    <t>0428 971 499</t>
  </si>
  <si>
    <t>Home FieldAMgames; Can usePM</t>
  </si>
  <si>
    <t>kdobbs1@bigpond.com</t>
  </si>
  <si>
    <t>chuckieleem@hotmail.com</t>
  </si>
  <si>
    <t>The Plumb Dingers</t>
  </si>
  <si>
    <t>Plumber To</t>
  </si>
  <si>
    <t>Your Door</t>
  </si>
  <si>
    <t>24 Punari Street</t>
  </si>
  <si>
    <t>4766 9595</t>
  </si>
  <si>
    <t>0499 949 355</t>
  </si>
  <si>
    <t>admin@plumbertoyourdoor.com</t>
  </si>
  <si>
    <t>Dianne</t>
  </si>
  <si>
    <t>4776 0266</t>
  </si>
  <si>
    <t>Too Pissed For This</t>
  </si>
  <si>
    <t xml:space="preserve">George </t>
  </si>
  <si>
    <t>Reid</t>
  </si>
  <si>
    <t>20 Gothan Loop</t>
  </si>
  <si>
    <t>0407 838 076</t>
  </si>
  <si>
    <t>reidg216@gmail.com</t>
  </si>
  <si>
    <t>gdelaforce@hotmail.com</t>
  </si>
  <si>
    <t>Colleen</t>
  </si>
  <si>
    <t>Oats</t>
  </si>
  <si>
    <t>PO Box 538</t>
  </si>
  <si>
    <t>0447 525 122</t>
  </si>
  <si>
    <t>Charters Towers Athletic Club</t>
  </si>
  <si>
    <t>Home Field - Athletics Club</t>
  </si>
  <si>
    <t>Wattle Wackers</t>
  </si>
  <si>
    <t>Kate</t>
  </si>
  <si>
    <t>Hodgetts</t>
  </si>
  <si>
    <t>PO Box 1771</t>
  </si>
  <si>
    <t>0415 799 617</t>
  </si>
  <si>
    <t>steven_kate@bordernet.com.au</t>
  </si>
  <si>
    <t>Whack em &amp; Crack em</t>
  </si>
  <si>
    <t>Kylie</t>
  </si>
  <si>
    <t>Bowden</t>
  </si>
  <si>
    <t>33 Gordon Street</t>
  </si>
  <si>
    <t>0455 512 676</t>
  </si>
  <si>
    <t>Will Run 4 Beers</t>
  </si>
  <si>
    <t>Trish</t>
  </si>
  <si>
    <t>0466 809 987</t>
  </si>
  <si>
    <t>trish.spry@qldcricket.com.au</t>
  </si>
  <si>
    <t>Amber</t>
  </si>
  <si>
    <t>27 Brisk Street</t>
  </si>
  <si>
    <t>0452 418 722</t>
  </si>
  <si>
    <t>ambermossman00@gmail.com</t>
  </si>
  <si>
    <t>Julie Anne</t>
  </si>
  <si>
    <t>PO Box 1919</t>
  </si>
  <si>
    <t>4092 3982</t>
  </si>
  <si>
    <t>0432 404 462</t>
  </si>
  <si>
    <t>julsruls66@gmail.com</t>
  </si>
  <si>
    <t>Play Pilbara Sisters</t>
  </si>
  <si>
    <t>Bowled and Beautiful</t>
  </si>
  <si>
    <t>Tracy</t>
  </si>
  <si>
    <t>Frohloff</t>
  </si>
  <si>
    <t>Starbright Station</t>
  </si>
  <si>
    <t>4788 5512</t>
  </si>
  <si>
    <t>0458 985 512</t>
  </si>
  <si>
    <t>thfro@activ8.net.au</t>
  </si>
  <si>
    <t>Custard Tarts</t>
  </si>
  <si>
    <t>4039 0157</t>
  </si>
  <si>
    <t>0488 445 357</t>
  </si>
  <si>
    <t>2 Sandy Street</t>
  </si>
  <si>
    <t>Nailed It</t>
  </si>
  <si>
    <t>Pitches Be Crazy</t>
  </si>
  <si>
    <t>Keri</t>
  </si>
  <si>
    <t>Ramsay</t>
  </si>
  <si>
    <t>PO Box 310</t>
  </si>
  <si>
    <t>4787 3987</t>
  </si>
  <si>
    <t>0408 423 474</t>
  </si>
  <si>
    <t>HomeField</t>
  </si>
  <si>
    <t>knr91@live.com.au</t>
  </si>
  <si>
    <t>Gilliat Plains</t>
  </si>
  <si>
    <t>Tennant Ck Station</t>
  </si>
  <si>
    <t>Amgames at Airport</t>
  </si>
  <si>
    <t>TSV Dingoes</t>
  </si>
  <si>
    <t>Courtney</t>
  </si>
  <si>
    <t>Doherty</t>
  </si>
  <si>
    <t>9 Hexham Close</t>
  </si>
  <si>
    <t>0408 909 739</t>
  </si>
  <si>
    <t>courtney_kelly@hotmail.com</t>
  </si>
  <si>
    <t>Wild Flowers</t>
  </si>
  <si>
    <t>Kada</t>
  </si>
  <si>
    <t>Jodrell</t>
  </si>
  <si>
    <t>PO Box 674</t>
  </si>
  <si>
    <t>0437 793 004</t>
  </si>
  <si>
    <t>kaljodrell96@gmail.com</t>
  </si>
  <si>
    <t>antonbooy135@gmail.com</t>
  </si>
  <si>
    <t>Deadset Bull Tearers</t>
  </si>
  <si>
    <t>Ian</t>
  </si>
  <si>
    <t>Murray</t>
  </si>
  <si>
    <t>PO Box 740</t>
  </si>
  <si>
    <t>Hyde Park</t>
  </si>
  <si>
    <t>0428 393 293</t>
  </si>
  <si>
    <t>ian@brokemeglass.com.au</t>
  </si>
  <si>
    <t>27 Laurie Motti Pde</t>
  </si>
  <si>
    <t>6 Lockton Street</t>
  </si>
  <si>
    <t>7 Dundee Street</t>
  </si>
  <si>
    <t xml:space="preserve">Allana </t>
  </si>
  <si>
    <t>11 Barklya Street</t>
  </si>
  <si>
    <t>0438 172 579</t>
  </si>
  <si>
    <t>allana85@hotmail.com</t>
  </si>
  <si>
    <t>Ooralea</t>
  </si>
  <si>
    <t>4952 2590</t>
  </si>
  <si>
    <t>0402 482 533</t>
  </si>
  <si>
    <t>Hitt and Miss</t>
  </si>
  <si>
    <t xml:space="preserve">Kayla </t>
  </si>
  <si>
    <t>0400 622 005</t>
  </si>
  <si>
    <t>kaylapryor4@gmail.com</t>
  </si>
  <si>
    <t>sales@thewatershed.com.au</t>
  </si>
  <si>
    <t>36 Sanctuary Drive</t>
  </si>
  <si>
    <t>0407 784 179</t>
  </si>
  <si>
    <t>ehlca@live.com.au</t>
  </si>
  <si>
    <t>Potter</t>
  </si>
  <si>
    <t>23 Sydney Street</t>
  </si>
  <si>
    <t>0457 071 878</t>
  </si>
  <si>
    <t>danziger2010@gmail.com</t>
  </si>
  <si>
    <t>Lavery</t>
  </si>
  <si>
    <t>18 Jardine Street</t>
  </si>
  <si>
    <t>0499 779 367</t>
  </si>
  <si>
    <t>cmlavery777@gmail.com</t>
  </si>
  <si>
    <t>??? Unknown Address</t>
  </si>
  <si>
    <t>Games at ASSG; 1-PM;2-AM;3-AM</t>
  </si>
  <si>
    <t>Play Black Bream</t>
  </si>
  <si>
    <t>Coffison's block; All PM games</t>
  </si>
  <si>
    <t>debbiestainkey@bigpond.com</t>
  </si>
  <si>
    <t>Bateman</t>
  </si>
  <si>
    <t>8 Chauvel Street</t>
  </si>
  <si>
    <t>4952 1173</t>
  </si>
  <si>
    <t>0400 630 230</t>
  </si>
  <si>
    <t>abateman@napaparts.com.au</t>
  </si>
  <si>
    <t>Marcella</t>
  </si>
  <si>
    <t>Miller</t>
  </si>
  <si>
    <t>20 Helvellyn Street</t>
  </si>
  <si>
    <t>0435 104 850</t>
  </si>
  <si>
    <t>???Home field - See Kerri</t>
  </si>
  <si>
    <t>marcellamiller90@gmail.com</t>
  </si>
  <si>
    <t>Jay</t>
  </si>
  <si>
    <t>0409 487 064</t>
  </si>
  <si>
    <t>Home Field - Gun Club</t>
  </si>
  <si>
    <t>Carla</t>
  </si>
  <si>
    <t>Stonehouse</t>
  </si>
  <si>
    <t>0475 302 842</t>
  </si>
  <si>
    <t>carlastonehouse@outlook.com.au</t>
  </si>
  <si>
    <t>0447 748 889</t>
  </si>
  <si>
    <t>Total NHS</t>
  </si>
  <si>
    <t>38 Tam O'Shanter Drive</t>
  </si>
  <si>
    <t>Don</t>
  </si>
  <si>
    <t>Grinstead</t>
  </si>
  <si>
    <t>PO Box 1551</t>
  </si>
  <si>
    <t>0427 014 384</t>
  </si>
  <si>
    <t>procm1@bigpond.com</t>
  </si>
  <si>
    <t>Form</t>
  </si>
  <si>
    <t>Rum Runners</t>
  </si>
  <si>
    <t>nydiadaniels87@live.com</t>
  </si>
  <si>
    <t>Play Allans XI</t>
  </si>
  <si>
    <t>Teneal</t>
  </si>
  <si>
    <t>Richardson</t>
  </si>
  <si>
    <t>6 O'Reilly Street</t>
  </si>
  <si>
    <t>0447 620 857</t>
  </si>
  <si>
    <t xml:space="preserve">Private </t>
  </si>
  <si>
    <t>Home Field Hempenstal Oval</t>
  </si>
  <si>
    <t>Devietti</t>
  </si>
  <si>
    <t>1 Gardiner Street</t>
  </si>
  <si>
    <t>0418 916 167</t>
  </si>
  <si>
    <t>20 Bultarra Cres</t>
  </si>
  <si>
    <t>0450 670 309</t>
  </si>
  <si>
    <t>grahamcraig7@gmail.com</t>
  </si>
  <si>
    <t>15 Carnarnon Crt</t>
  </si>
  <si>
    <t>Tameka</t>
  </si>
  <si>
    <t>Hay</t>
  </si>
  <si>
    <t>9 Panama Court</t>
  </si>
  <si>
    <t>0437 475 739</t>
  </si>
  <si>
    <t>tamekamaree97@hotmail.com</t>
  </si>
  <si>
    <t>dfloyr11@westnet.com.au</t>
  </si>
  <si>
    <t>Day 1 - PM</t>
  </si>
  <si>
    <t>Play Riverside Boys</t>
  </si>
  <si>
    <t>Day1-PM; Day3-AM; Day3-SDE</t>
  </si>
  <si>
    <t>Home field; Day3-AM</t>
  </si>
  <si>
    <t>Home;Amgames;XXXXFloorbeersDay2</t>
  </si>
  <si>
    <t>Play Dufflebags</t>
  </si>
  <si>
    <t>Amgames;D1-Grandstanders</t>
  </si>
  <si>
    <t>D1-Dads&amp;Lads; D2-AllBlacks;Home</t>
  </si>
  <si>
    <t>Amgames; DirtyRats Day 1</t>
  </si>
  <si>
    <t>Play all games at either Golf Club or Gun Club</t>
  </si>
  <si>
    <t>Play a double header at Acacia Vale Road field (72) v Johnny Macs XI (Team 215 - but in Social) in the AM game on Day1</t>
  </si>
  <si>
    <t>Day3-AM.
Play a double header at Acacia Vale Road field (72) v It'll Do (Team 213 - but in Social)in the PM game on Day1</t>
  </si>
  <si>
    <t>Chasing Tails</t>
  </si>
  <si>
    <t>The B.C.G. 1 GAME ONLY</t>
  </si>
  <si>
    <t>Piston Broke AM GAMES</t>
  </si>
  <si>
    <t>Coens Heros</t>
  </si>
  <si>
    <t>Bush Bashers</t>
  </si>
  <si>
    <t>Mad Hattas</t>
  </si>
  <si>
    <t>McGov</t>
  </si>
  <si>
    <t>Scared Shitless</t>
  </si>
  <si>
    <t>SOCIAL / LADIES</t>
  </si>
  <si>
    <t>UNO</t>
  </si>
  <si>
    <t xml:space="preserve">Laid Back XI                </t>
  </si>
  <si>
    <t>B2/ LADIES</t>
  </si>
  <si>
    <t>The FCG                   1GAME</t>
  </si>
  <si>
    <t>Wreck Em XI Home Field 1 GAME</t>
  </si>
  <si>
    <t>Hass Beens</t>
  </si>
  <si>
    <t>V.B. PARK      1 GAME ONLY</t>
  </si>
  <si>
    <t>Muddy Ducks</t>
  </si>
  <si>
    <t>A Leonardi    1 GAME ONLY</t>
  </si>
  <si>
    <t>It,ll Do</t>
  </si>
  <si>
    <t>Johny Mac  11</t>
  </si>
  <si>
    <t>AM</t>
  </si>
  <si>
    <t>PM</t>
  </si>
  <si>
    <t>11.00 AM</t>
  </si>
  <si>
    <t>BYE</t>
  </si>
  <si>
    <t>PM - Ashes Final</t>
  </si>
  <si>
    <t>PM - Plate Final</t>
  </si>
  <si>
    <t>B3</t>
  </si>
  <si>
    <t>(Multiple Items)</t>
  </si>
  <si>
    <t>The Sandpaper Bandits</t>
  </si>
  <si>
    <t>Noleen (Sade)</t>
  </si>
  <si>
    <t>Burton</t>
  </si>
  <si>
    <t>PO Box 1193</t>
  </si>
  <si>
    <t xml:space="preserve">4787 2060 </t>
  </si>
  <si>
    <t>0418 715 841</t>
  </si>
  <si>
    <t>kirk_co@bigpond.com</t>
  </si>
  <si>
    <t>vishsingh@bipsautomotive.com</t>
  </si>
  <si>
    <t>0429 013 922</t>
  </si>
  <si>
    <t>lb_quinn@bigpond.com</t>
  </si>
  <si>
    <t>20 21st Avenue</t>
  </si>
  <si>
    <t>Mt Isa</t>
  </si>
  <si>
    <t xml:space="preserve">Wade </t>
  </si>
  <si>
    <t>0401 787 773</t>
  </si>
  <si>
    <t>CWA Hall</t>
  </si>
  <si>
    <t>1st Place</t>
  </si>
  <si>
    <t>2nd Place</t>
  </si>
  <si>
    <t>3rd Place</t>
  </si>
  <si>
    <t>4th Place</t>
  </si>
  <si>
    <t>5th Place</t>
  </si>
  <si>
    <t>6th Place</t>
  </si>
  <si>
    <t>7th Place</t>
  </si>
  <si>
    <t>Malchecks Cricket Club</t>
  </si>
  <si>
    <t>#REF!</t>
  </si>
  <si>
    <t>Townsville Highway</t>
  </si>
  <si>
    <t>11km Alfords Road on Millchester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</si>
</sst>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i/>
      <sz val="20"/>
      <color rgb="FF000080"/>
      <name val="Times New Roman"/>
      <family val="1"/>
    </font>
    <font>
      <sz val="12"/>
      <name val="Arial"/>
      <family val="2"/>
    </font>
    <font>
      <b/>
      <i/>
      <sz val="9"/>
      <color rgb="FF000080"/>
      <name val="Times New Roman"/>
      <family val="1"/>
    </font>
    <font>
      <b/>
      <i/>
      <sz val="24"/>
      <color rgb="FF000080"/>
      <name val="Times New Roman"/>
      <family val="1"/>
    </font>
    <font>
      <b/>
      <i/>
      <sz val="14"/>
      <color rgb="FF000080"/>
      <name val="Times New Roman"/>
      <family val="1"/>
    </font>
    <font>
      <b/>
      <i/>
      <u/>
      <sz val="16"/>
      <color rgb="FF00008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4"/>
      <name val="Calibri"/>
      <family val="2"/>
    </font>
    <font>
      <b/>
      <sz val="14"/>
      <color theme="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6" borderId="0" xfId="0" applyFill="1"/>
    <xf numFmtId="0" fontId="3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14" fontId="0" fillId="0" borderId="0" xfId="0" applyNumberFormat="1"/>
    <xf numFmtId="0" fontId="7" fillId="0" borderId="0" xfId="2" applyAlignment="1" applyProtection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0" fillId="3" borderId="0" xfId="0" applyFill="1"/>
    <xf numFmtId="0" fontId="1" fillId="0" borderId="0" xfId="0" applyFont="1" applyFill="1" applyBorder="1"/>
    <xf numFmtId="0" fontId="0" fillId="0" borderId="0" xfId="0" pivotButton="1"/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0" fontId="14" fillId="0" borderId="0" xfId="0" applyFont="1" applyFill="1"/>
    <xf numFmtId="0" fontId="0" fillId="0" borderId="0" xfId="0" applyFont="1" applyFill="1"/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3" xfId="0" applyBorder="1"/>
    <xf numFmtId="0" fontId="0" fillId="12" borderId="0" xfId="0" applyFill="1"/>
    <xf numFmtId="0" fontId="24" fillId="0" borderId="0" xfId="0" applyFont="1"/>
    <xf numFmtId="0" fontId="0" fillId="13" borderId="0" xfId="0" applyFill="1"/>
    <xf numFmtId="0" fontId="1" fillId="13" borderId="0" xfId="0" applyFont="1" applyFill="1"/>
    <xf numFmtId="0" fontId="0" fillId="0" borderId="0" xfId="0" quotePrefix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2" xfId="0" pivotButton="1" applyBorder="1"/>
    <xf numFmtId="0" fontId="0" fillId="0" borderId="12" xfId="0" applyBorder="1"/>
    <xf numFmtId="5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1" fillId="0" borderId="0" xfId="0" applyFont="1" applyAlignment="1">
      <alignment wrapText="1"/>
    </xf>
    <xf numFmtId="0" fontId="2" fillId="14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Fill="1" applyAlignment="1">
      <alignment horizontal="center" vertical="center"/>
    </xf>
  </cellXfs>
  <cellStyles count="4">
    <cellStyle name="Currency 2" xfId="1"/>
    <cellStyle name="Hyperlink" xfId="2" builtinId="8"/>
    <cellStyle name="Normal" xfId="0" builtinId="0"/>
    <cellStyle name="Normal 2" xfId="3"/>
  </cellStyles>
  <dxfs count="6">
    <dxf>
      <alignment horizontal="center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:a16="http://schemas.microsoft.com/office/drawing/2014/main" xmlns="" id="{00000000-0008-0000-02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66675</xdr:colOff>
          <xdr:row>1</xdr:row>
          <xdr:rowOff>85725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:a16="http://schemas.microsoft.com/office/drawing/2014/main" xmlns="" id="{00000000-0008-0000-03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161925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XON Rohan (EnergyQ)" refreshedDate="43818.493113773147" createdVersion="6" refreshedVersion="6" minRefreshableVersion="3" recordCount="79">
  <cacheSource type="worksheet">
    <worksheetSource ref="A1:H80" sheet="Field List"/>
  </cacheSource>
  <cacheFields count="8">
    <cacheField name="Field No." numFmtId="0">
      <sharedItems containsSemiMixedTypes="0" containsString="0" containsNumber="1" containsInteger="1" minValue="1" maxValue="79"/>
    </cacheField>
    <cacheField name="Location" numFmtId="0">
      <sharedItems/>
    </cacheField>
    <cacheField name="Grade" numFmtId="0">
      <sharedItems count="16">
        <s v="B1"/>
        <s v="      SOCIAL"/>
        <s v="B2"/>
        <s v="A1"/>
        <s v="B2 / SOCIAL"/>
        <s v="LADIES"/>
        <s v="SOCIAL / LADIES"/>
        <s v="B2/ LADIES"/>
        <s v="           B1" u="1"/>
        <s v="SOCIAL" u="1"/>
        <s v=" B2" u="1"/>
        <s v="           B2" u="1"/>
        <s v="      B2 / SOCIAL" u="1"/>
        <s v="          B2" u="1"/>
        <s v="B2/SOCIAL" u="1"/>
        <s v="B2 " u="1"/>
      </sharedItems>
    </cacheField>
    <cacheField name="Description" numFmtId="0">
      <sharedItems containsBlank="1"/>
    </cacheField>
    <cacheField name="MOW" numFmtId="0">
      <sharedItems containsBlank="1"/>
    </cacheField>
    <cacheField name="BINS" numFmtId="0">
      <sharedItems containsBlank="1" containsMixedTypes="1" containsNumber="1" containsInteger="1" minValue="1" maxValue="3"/>
    </cacheField>
    <cacheField name="HOME TEAMS" numFmtId="0">
      <sharedItems containsBlank="1"/>
    </cacheField>
    <cacheField name="HOME TEAMS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IXON Rohan (EnergyQ)" refreshedDate="43851.583591319446" createdVersion="4" refreshedVersion="6" minRefreshableVersion="3" recordCount="821">
  <cacheSource type="worksheet">
    <worksheetSource ref="A1:E822" sheet="Team Game Lookup"/>
  </cacheSource>
  <cacheFields count="5">
    <cacheField name="Day" numFmtId="0">
      <sharedItems containsBlank="1" containsMixedTypes="1" containsNumber="1" containsInteger="1" minValue="0" maxValue="0" count="5">
        <s v="Saturday"/>
        <m/>
        <n v="0"/>
        <s v="Sunday"/>
        <s v="Monday"/>
      </sharedItems>
    </cacheField>
    <cacheField name="Game No" numFmtId="0">
      <sharedItems containsBlank="1" containsMixedTypes="1" containsNumber="1" containsInteger="1" minValue="0" maxValue="383"/>
    </cacheField>
    <cacheField name="Grade" numFmtId="0">
      <sharedItems containsBlank="1" containsMixedTypes="1" containsNumber="1" containsInteger="1" minValue="0" maxValue="0" count="9">
        <s v="A"/>
        <s v="B1"/>
        <s v="B2"/>
        <s v="Social"/>
        <e v="#REF!"/>
        <s v="Ladies"/>
        <e v="#N/A"/>
        <n v="0"/>
        <m/>
      </sharedItems>
    </cacheField>
    <cacheField name="Team No" numFmtId="0">
      <sharedItems containsBlank="1" containsMixedTypes="1" containsNumber="1" containsInteger="1" minValue="0" maxValue="249" count="252">
        <n v="1"/>
        <n v="8"/>
        <n v="6"/>
        <n v="4"/>
        <n v="3"/>
        <n v="5"/>
        <n v="7"/>
        <n v="30"/>
        <n v="13"/>
        <n v="12"/>
        <n v="17"/>
        <n v="32"/>
        <n v="18"/>
        <n v="24"/>
        <n v="20"/>
        <n v="29"/>
        <n v="10"/>
        <n v="14"/>
        <n v="25"/>
        <n v="129"/>
        <n v="70"/>
        <n v="41"/>
        <n v="45"/>
        <n v="40"/>
        <n v="55"/>
        <n v="78"/>
        <n v="75"/>
        <n v="52"/>
        <n v="42"/>
        <n v="116"/>
        <n v="131"/>
        <n v="120"/>
        <n v="44"/>
        <n v="79"/>
        <n v="166"/>
        <n v="130"/>
        <n v="163"/>
        <n v="112"/>
        <n v="127"/>
        <n v="67"/>
        <n v="123"/>
        <n v="142"/>
        <n v="150"/>
        <n v="64"/>
        <n v="93"/>
        <n v="56"/>
        <n v="76"/>
        <n v="53"/>
        <n v="87"/>
        <n v="47"/>
        <n v="72"/>
        <n v="58"/>
        <n v="60"/>
        <n v="146"/>
        <n v="99"/>
        <n v="152"/>
        <n v="111"/>
        <n v="108"/>
        <n v="33"/>
        <n v="51"/>
        <n v="128"/>
        <n v="62"/>
        <n v="94"/>
        <n v="158"/>
        <n v="68"/>
        <n v="168"/>
        <n v="164"/>
        <n v="97"/>
        <n v="124"/>
        <n v="167"/>
        <n v="38"/>
        <n v="66"/>
        <n v="103"/>
        <n v="126"/>
        <n v="100"/>
        <n v="102"/>
        <n v="92"/>
        <n v="91"/>
        <n v="82"/>
        <n v="160"/>
        <n v="36"/>
        <n v="140"/>
        <n v="34"/>
        <n v="154"/>
        <n v="105"/>
        <n v="162"/>
        <n v="74"/>
        <n v="49"/>
        <n v="81"/>
        <n v="244"/>
        <n v="222"/>
        <n v="240"/>
        <n v="196"/>
        <n v="237"/>
        <n v="218"/>
        <n v="192"/>
        <n v="230"/>
        <n v="199"/>
        <n v="229"/>
        <n v="216"/>
        <n v="205"/>
        <n v="239"/>
        <n v="221"/>
        <n v="214"/>
        <n v="227"/>
        <n v="197"/>
        <n v="194"/>
        <n v="238"/>
        <n v="236"/>
        <n v="200"/>
        <n v="202"/>
        <n v="241"/>
        <n v="243"/>
        <e v="#REF!"/>
        <n v="208"/>
        <n v="211"/>
        <n v="226"/>
        <n v="181"/>
        <n v="183"/>
        <n v="171"/>
        <n v="185"/>
        <n v="176"/>
        <n v="186"/>
        <n v="188"/>
        <n v="177"/>
        <n v="174"/>
        <n v="0"/>
        <m/>
        <n v="11"/>
        <n v="16"/>
        <n v="19"/>
        <n v="26"/>
        <n v="9"/>
        <n v="23"/>
        <n v="15"/>
        <n v="27"/>
        <n v="22"/>
        <n v="31"/>
        <n v="21"/>
        <n v="28"/>
        <n v="110"/>
        <n v="88"/>
        <n v="89"/>
        <n v="63"/>
        <n v="138"/>
        <n v="48"/>
        <n v="35"/>
        <n v="106"/>
        <n v="101"/>
        <n v="95"/>
        <n v="107"/>
        <n v="134"/>
        <n v="135"/>
        <n v="136"/>
        <n v="119"/>
        <n v="157"/>
        <n v="115"/>
        <n v="169"/>
        <n v="155"/>
        <n v="96"/>
        <n v="90"/>
        <n v="77"/>
        <n v="141"/>
        <n v="159"/>
        <n v="39"/>
        <n v="59"/>
        <n v="83"/>
        <n v="86"/>
        <n v="85"/>
        <n v="98"/>
        <n v="54"/>
        <n v="71"/>
        <n v="153"/>
        <n v="65"/>
        <n v="113"/>
        <n v="215"/>
        <n v="37"/>
        <n v="73"/>
        <n v="165"/>
        <n v="125"/>
        <n v="156"/>
        <n v="117"/>
        <n v="147"/>
        <n v="43"/>
        <n v="149"/>
        <n v="145"/>
        <n v="137"/>
        <n v="133"/>
        <n v="61"/>
        <n v="122"/>
        <n v="148"/>
        <n v="132"/>
        <n v="84"/>
        <n v="151"/>
        <n v="143"/>
        <n v="213"/>
        <n v="104"/>
        <n v="144"/>
        <n v="46"/>
        <n v="69"/>
        <n v="161"/>
        <n v="114"/>
        <n v="50"/>
        <n v="109"/>
        <n v="121"/>
        <n v="80"/>
        <n v="57"/>
        <n v="139"/>
        <n v="247"/>
        <n v="118"/>
        <n v="206"/>
        <n v="220"/>
        <n v="217"/>
        <n v="204"/>
        <n v="223"/>
        <n v="224"/>
        <n v="195"/>
        <n v="231"/>
        <n v="198"/>
        <n v="228"/>
        <n v="235"/>
        <n v="212"/>
        <n v="245"/>
        <n v="233"/>
        <n v="203"/>
        <n v="207"/>
        <n v="191"/>
        <n v="219"/>
        <n v="209"/>
        <n v="189"/>
        <n v="210"/>
        <n v="232"/>
        <n v="242"/>
        <n v="201"/>
        <n v="225"/>
        <n v="246"/>
        <n v="234"/>
        <n v="170"/>
        <n v="178"/>
        <n v="182"/>
        <n v="179"/>
        <n v="172"/>
        <n v="187"/>
        <n v="173"/>
        <n v="175"/>
        <n v="184"/>
        <n v="249" u="1"/>
        <n v="248" u="1"/>
        <n v="193" u="1"/>
        <n v="190" u="1"/>
        <n v="2" u="1"/>
        <n v="180" u="1"/>
      </sharedItems>
    </cacheField>
    <cacheField name="Team Name" numFmtId="0">
      <sharedItems containsBlank="1" containsMixedTypes="1" containsNumber="1" containsInteger="1" minValue="0" maxValue="0" count="247">
        <s v="Burnett Bushpigs"/>
        <s v="Wanderers"/>
        <s v="Reldas Homegrown XI"/>
        <s v="Herbert River"/>
        <s v="Endeavour XI"/>
        <s v="Malchecks Cricket Club"/>
        <s v="The Grandstanders"/>
        <s v="Swingers 1"/>
        <s v="Corfield"/>
        <s v="Coen Heroes"/>
        <s v="Jim's XI"/>
        <s v="Mossman"/>
        <s v="Parks Hockey"/>
        <s v="Mountain Men Green"/>
        <s v="Sugar Daddies"/>
        <s v="Brookshire Bandits"/>
        <s v="Ewan"/>
        <s v="Red River Rascals"/>
        <s v="Scuds 11"/>
        <s v="Dads and Lads"/>
        <s v="Barry's XI"/>
        <s v="Big Micks Finns XI"/>
        <s v="Barbwire"/>
        <s v="Brothers"/>
        <s v="Expendaballs"/>
        <s v="Dufflebags"/>
        <s v="Boombys Boozers"/>
        <s v="Beerabong XI"/>
        <s v="Nudeballers"/>
        <s v="Sharks"/>
        <s v="Piston Broke"/>
        <s v="Beermacht XI"/>
        <s v="Far Canals"/>
        <s v="XXXX Floor Beers"/>
        <s v="Shaggers XI"/>
        <s v="Western Star Pickets 1"/>
        <s v="Nanna Meryl's XI"/>
        <s v="Salisbury Boys XI Team 1"/>
        <s v="Crakacan"/>
        <s v="Popatop Mixups"/>
        <s v="The Smashed Crabs"/>
        <s v="Trev's XI"/>
        <s v="Chasing Tail"/>
        <s v="HazBeanz"/>
        <s v="Broughton River Brewers II"/>
        <s v="England"/>
        <s v="Boonies Disciples"/>
        <s v="Gone Fishin"/>
        <s v="Bintang Boys"/>
        <s v="Dirty Dogs"/>
        <s v="Bum Grubs"/>
        <s v="Bunch of Carn'ts"/>
        <s v="Thuringowa Bulldogs"/>
        <s v="Jungle Patrol 2"/>
        <s v="U12's PCYC"/>
        <s v="Mt Coolon"/>
        <s v="Mingela"/>
        <s v="Alegnim Lads"/>
        <s v="Bloody Huge XI"/>
        <s v="Salisbury Boys XI Team 2"/>
        <s v="Casualties"/>
        <s v="Health Hazards"/>
        <s v="Wannabie's"/>
        <s v="Cunning Stumpz"/>
        <s v="Yogi's Eleven"/>
        <s v="Western Star Pickets 2"/>
        <s v="Hughenden Grog Monsters"/>
        <s v="Popatop XI"/>
        <s v="Yabulu"/>
        <s v="Ballz Hangin"/>
        <s v="Logistic All Sorts"/>
        <s v="Retirees"/>
        <s v="Jungle Patrol One"/>
        <s v="Laidback 11"/>
        <s v="Grog Monsters"/>
        <s v="Grog Boggers"/>
        <s v="Fruit Pies"/>
        <s v="Weekend Wariyas"/>
        <s v="Balfes Creek Boozers"/>
        <s v="The North Cleveland Steamers XI"/>
        <s v="All Blacks"/>
        <s v="Victoria Mill"/>
        <s v="Master Batters"/>
        <s v="West Indigies"/>
        <s v="Ducken Useless"/>
        <s v="Blind Mullets"/>
        <s v="Farmer's XI"/>
        <s v="Winey Pitches"/>
        <s v="Riverside Boys"/>
        <s v="Uno (You Know)"/>
        <s v="Carl's XI"/>
        <s v="Tuggers 1"/>
        <s v="McGovern XI"/>
        <s v="Bivowackers"/>
        <s v="The  Bush Bashers"/>
        <s v="CT 4 x 4 Club Muddy Ducks"/>
        <s v="Sons of Pitches"/>
        <s v="Lamos 11"/>
        <s v="Filthy Animals"/>
        <s v="Unbeerlievable"/>
        <s v="Reggies 11"/>
        <s v="Joe"/>
        <s v="Showuzya"/>
        <s v="Charters Towers Country Club"/>
        <s v="Broughton River Brewers"/>
        <s v="Tuggers 2"/>
        <s v="Tridanjy Troglodytes"/>
        <s v="DCL Bulls"/>
        <s v="Dot's Lot"/>
        <s v="Wattle Wackers"/>
        <s v="Will Run 4 Beers"/>
        <e v="#REF!"/>
        <s v="Got the Runs (2)"/>
        <s v="Hits &amp; Missus"/>
        <s v="Shamrock Schooner Scullers"/>
        <s v="Pitches Be Crazy"/>
        <s v="Scared Hitless"/>
        <s v="Black Bream  "/>
        <s v="TSV Dingoes"/>
        <s v="Got the Runs"/>
        <s v="West Indigies Ladies Team"/>
        <s v="Wild Flowers"/>
        <s v="Hormoans"/>
        <s v="Custard Tarts"/>
        <e v="#N/A"/>
        <n v="0"/>
        <m/>
        <s v="Cavaliers"/>
        <s v="Mountain Men Gold"/>
        <s v="Scott Minto XI"/>
        <s v="Backers XI"/>
        <s v="Pacey's Wests"/>
        <s v="Gumflat"/>
        <s v="Seriously Pist"/>
        <s v="Norths Father and Sons"/>
        <s v="Townsville 1/2 Carton"/>
        <s v="Norstate Nympho's"/>
        <s v="Simpson Desert Alpine Ski Team"/>
        <s v="Mosman Mangoes"/>
        <s v="Grandstanders"/>
        <s v="Grandstanders II"/>
        <s v="Chads Champs"/>
        <s v="The Dirty Rats"/>
        <s v="Allan's XI"/>
        <s v="Mendi's Mob"/>
        <s v="Lager Louts"/>
        <s v="Here for the Beer"/>
        <s v="Mick Downey's XI"/>
        <s v="Stiff Members"/>
        <s v="Swinging Outside Ya Crease"/>
        <s v="Pilz &amp; Bills"/>
        <s v="Normanton Rogues"/>
        <s v="Zarsoff"/>
        <s v="Walker's Wides"/>
        <s v="Hit 'N' Split"/>
        <s v="Grazed Anatomy"/>
        <s v="Erratic 11"/>
        <s v="The Silver Chickens"/>
        <s v="Wattle Boys"/>
        <s v="Bang Bang Boys"/>
        <s v="Bumbo's XI"/>
        <s v="Garbutt Magpies"/>
        <s v="Gibby's Greenants"/>
        <s v="Georgetown Joe's"/>
        <s v="Inghamvale Housos"/>
        <s v="Brokebat Mountain"/>
        <s v="Dimbulah Rugby Club"/>
        <s v="Urkel's XI"/>
        <s v="Chuckers &amp; Sloggers"/>
        <s v="Neville's Nomads"/>
        <s v="Johny Mac's XI          "/>
        <s v="Balls, Beers and Bowl 5417"/>
        <s v="Dreaded Creeping  Bumrashes"/>
        <s v="Wreck Em XI"/>
        <s v="Ravenswood Gold Nuggets"/>
        <s v="Wallabies"/>
        <s v="Parmy Army"/>
        <s v="Tinned Up"/>
        <s v="Beerhounds"/>
        <s v="Treasury Cricket Club"/>
        <s v="Thorleys Troopers"/>
        <s v="Team Ramrod"/>
        <s v="Smelly Boxes"/>
        <s v="Canefield Slashers"/>
        <s v="Politically Incorrect"/>
        <s v="Total NHS"/>
        <s v="Smackedaround"/>
        <s v="Garry's Mob"/>
        <s v="Tropix"/>
        <s v="The Wilderbeasts"/>
        <s v="It'll Do"/>
        <s v="Mareeba"/>
        <s v="Thirsty Rhinos"/>
        <s v="Billbies 11"/>
        <s v="Custards"/>
        <s v="Weipa Croc's"/>
        <s v="Nick 'N' Balls"/>
        <s v="Blood, Sweat 'N' Beers"/>
        <s v="Mongrels Mob"/>
        <s v="Poked United"/>
        <s v="Far-Kenworth-It"/>
        <s v="Buffalo XI"/>
        <s v="The Herd XI"/>
        <s v="The Sandpaper Bandits"/>
        <s v="Pentland"/>
        <s v="Full Pelt"/>
        <s v="Pub Grub Hooligans"/>
        <s v="Mad Hatta's"/>
        <s v="FatBats"/>
        <s v="Riverview Ruff Nutz"/>
        <s v="Rum Runners"/>
        <s v="Burlo's XI"/>
        <s v="The Plumb Dingers"/>
        <s v="Cold Rums and Nice Bums"/>
        <s v="Smack My Pitch Up!"/>
        <s v="Too Pissed For This"/>
        <s v="Hitt and Miss"/>
        <s v="Wokeyed Wombats"/>
        <s v="Throbbing Gristles"/>
        <s v="Duck Eyed"/>
        <s v="Full Tossers"/>
        <s v="Big Ballers"/>
        <s v="Mt Coolon Micky's"/>
        <s v="Here 4 A Beer"/>
        <s v="Almaden Armadillos"/>
        <s v="The Rellies"/>
        <s v="Whack em &amp; Crack em"/>
        <s v="Deadset Bull Tearers"/>
        <s v="Scorgasms"/>
        <s v="Wulguru Steel &quot;Weekenders&quot;"/>
        <s v="Tinnies And Beer"/>
        <s v="Bad Pitches"/>
        <s v="More Ass than Class"/>
        <s v="Ringers From The Wrong End"/>
        <s v="Nailed It"/>
        <s v="Bowled and Beautiful"/>
        <s v="Whipper Snippers"/>
        <s v="Bro's Ho's"/>
        <s v="FBI"/>
        <s v="Travelbugs"/>
        <s v="1st Place"/>
        <s v="3rd Place"/>
        <s v="5th Place"/>
        <s v="7th Place"/>
        <s v="2nd Place"/>
        <s v="4th Place"/>
        <s v="6th Pla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IXON Rohan (EnergyQ)" refreshedDate="43851.583688888888" createdVersion="4" refreshedVersion="6" minRefreshableVersion="3" recordCount="821">
  <cacheSource type="worksheet">
    <worksheetSource ref="A1:L822" sheet="Team Game Lookup"/>
  </cacheSource>
  <cacheFields count="12">
    <cacheField name="Day" numFmtId="0">
      <sharedItems containsBlank="1" containsMixedTypes="1" containsNumber="1" containsInteger="1" minValue="0" maxValue="0" count="5">
        <s v="Saturday"/>
        <m/>
        <n v="0"/>
        <s v="Sunday"/>
        <s v="Monday"/>
      </sharedItems>
    </cacheField>
    <cacheField name="Game No" numFmtId="0">
      <sharedItems containsBlank="1" containsMixedTypes="1" containsNumber="1" containsInteger="1" minValue="0" maxValue="383"/>
    </cacheField>
    <cacheField name="Grade" numFmtId="0">
      <sharedItems containsBlank="1" containsMixedTypes="1" containsNumber="1" containsInteger="1" minValue="0" maxValue="0" count="9">
        <s v="A"/>
        <s v="B1"/>
        <s v="B2"/>
        <s v="Social"/>
        <e v="#REF!"/>
        <s v="Ladies"/>
        <e v="#N/A"/>
        <n v="0"/>
        <m/>
      </sharedItems>
    </cacheField>
    <cacheField name="Team No" numFmtId="0">
      <sharedItems containsBlank="1" containsMixedTypes="1" containsNumber="1" containsInteger="1" minValue="0" maxValue="247"/>
    </cacheField>
    <cacheField name="Team Name" numFmtId="0">
      <sharedItems containsBlank="1" containsMixedTypes="1" containsNumber="1" containsInteger="1" minValue="0" maxValue="0"/>
    </cacheField>
    <cacheField name="vs" numFmtId="0">
      <sharedItems containsBlank="1"/>
    </cacheField>
    <cacheField name="Team No2" numFmtId="0">
      <sharedItems containsBlank="1" containsMixedTypes="1" containsNumber="1" containsInteger="1" minValue="0" maxValue="247"/>
    </cacheField>
    <cacheField name="Team Name (2)" numFmtId="0">
      <sharedItems containsBlank="1" containsMixedTypes="1" containsNumber="1" containsInteger="1" minValue="0" maxValue="0"/>
    </cacheField>
    <cacheField name="Field No" numFmtId="0">
      <sharedItems containsBlank="1" containsMixedTypes="1" containsNumber="1" containsInteger="1" minValue="0" maxValue="79" count="75">
        <n v="48"/>
        <n v="12"/>
        <n v="13"/>
        <n v="0"/>
        <n v="2"/>
        <n v="7"/>
        <n v="6"/>
        <n v="16"/>
        <n v="27"/>
        <n v="36"/>
        <n v="26"/>
        <n v="17"/>
        <n v="39"/>
        <n v="5"/>
        <n v="33"/>
        <n v="55"/>
        <n v="15"/>
        <n v="8"/>
        <n v="50"/>
        <n v="54"/>
        <n v="32"/>
        <n v="44"/>
        <n v="45"/>
        <n v="28"/>
        <n v="78"/>
        <n v="72"/>
        <n v="41"/>
        <n v="56"/>
        <n v="9"/>
        <n v="43"/>
        <n v="22"/>
        <n v="61"/>
        <n v="75"/>
        <n v="19"/>
        <n v="74"/>
        <n v="68"/>
        <n v="11"/>
        <n v="70"/>
        <n v="73"/>
        <n v="20"/>
        <n v="10"/>
        <n v="69"/>
        <n v="57"/>
        <n v="71"/>
        <n v="23"/>
        <n v="18"/>
        <n v="34"/>
        <n v="42"/>
        <n v="35"/>
        <n v="64"/>
        <n v="29"/>
        <n v="79"/>
        <n v="24"/>
        <n v="62"/>
        <n v="63"/>
        <n v="77"/>
        <n v="60"/>
        <n v="66"/>
        <n v="67"/>
        <n v="47"/>
        <n v="59"/>
        <n v="25"/>
        <n v="3"/>
        <n v="14"/>
        <n v="76"/>
        <n v="21"/>
        <n v="37"/>
        <n v="30"/>
        <n v="38"/>
        <e v="#REF!"/>
        <n v="31"/>
        <n v="58"/>
        <n v="40"/>
        <m/>
        <n v="49" u="1"/>
      </sharedItems>
    </cacheField>
    <cacheField name="AM/PM" numFmtId="0">
      <sharedItems containsBlank="1" containsMixedTypes="1" containsNumber="1" containsInteger="1" minValue="0" maxValue="0" count="12">
        <s v="AM"/>
        <s v="BYE"/>
        <s v="PM"/>
        <n v="0"/>
        <e v="#REF!"/>
        <s v="8.00 AM"/>
        <s v="11.30 AM"/>
        <s v="3.00 PM"/>
        <m/>
        <s v="PM - Ashes Final"/>
        <s v="PM - Plate Final"/>
        <s v="11.00 AM"/>
      </sharedItems>
    </cacheField>
    <cacheField name="Field" numFmtId="0">
      <sharedItems containsBlank="1" containsMixedTypes="1" containsNumber="1" containsInteger="1" minValue="0" maxValue="0" count="43">
        <s v="Goldfield Sporting Complex"/>
        <s v="Mosman Park Junior Cricket"/>
        <n v="0"/>
        <s v="Mount Carmel Campus"/>
        <s v="All Souls &amp; St Gabriels School"/>
        <s v="Mosman  Park Junior Cricket"/>
        <s v="Charters Towers Airport Reserve"/>
        <s v="Millchester State School"/>
        <s v="Drink-A-Stubbie Downs"/>
        <s v="Boombys Backyard "/>
        <s v="V.B. PARK      1 GAME ONLY"/>
        <s v="Eventide"/>
        <s v="The B.C.G. 1 GAME ONLY"/>
        <s v="Charters Towers Golf Club"/>
        <s v="Towers Taipans Soccer Field"/>
        <s v="Brokevale       "/>
        <s v="Blackheath &amp; Thornburgh College"/>
        <s v="Urdera  Road"/>
        <s v="Sellheim"/>
        <s v="Mossman Park Junior Cricket"/>
        <s v="Popatop Plains"/>
        <s v="51 Corral Road"/>
        <s v="Richmond Hill State School"/>
        <s v="Alcheringa     "/>
        <s v="133 Diamond Road"/>
        <s v="Lords"/>
        <s v="Charters Towers Gun Club"/>
        <s v="Mafeking Road"/>
        <s v="School of Distance Education"/>
        <s v="Acacia"/>
        <s v="The FCG                   1GAME"/>
        <s v="Wreck Em XI Home Field 1 GAME"/>
        <s v="A Leonardi    1 GAME ONLY"/>
        <s v="Laid Back XI                "/>
        <s v="Six Pack Downs"/>
        <s v="Ormondes"/>
        <s v="Bivouac  Junction"/>
        <s v="  R.WEST"/>
        <s v="Charters Towers Golf Club "/>
        <e v="#REF!"/>
        <s v="Central State School"/>
        <e v="#N/A"/>
        <m/>
      </sharedItems>
    </cacheField>
    <cacheField name="Field Description" numFmtId="0">
      <sharedItems containsBlank="1" containsMixedTypes="1" containsNumber="1" containsInteger="1" minValue="0" maxValue="0" count="60">
        <s v="Main Turf Wicket"/>
        <s v="George Pemble  Oval"/>
        <s v="Keith Marxsen Oval."/>
        <n v="0"/>
        <s v="Hemponstall Oval"/>
        <s v="Mills Oval"/>
        <s v="O'Keefe  Oval -Grandstand"/>
        <s v="Third turf wicket"/>
        <s v="Second on right as driving in"/>
        <s v="First on RHS as driving in"/>
        <s v="Far Turf Wicket"/>
        <s v="Archer  Oval"/>
        <s v="Millchester State School"/>
        <s v="Top field towards Mt Leyshon Road"/>
        <s v="Burry  Oval"/>
        <s v="2nd away from Athletic Club"/>
        <s v="7.5km on Weir Road"/>
        <s v="Closest field to Trade Centre"/>
        <s v="Lou Laneyrie Oval"/>
        <s v="4.2 km  Weir  Road"/>
        <s v="Acaciavale Road"/>
        <s v="Eventide"/>
        <s v="349 Old Dalrymple Road"/>
        <s v="2nd from Clubhouse                      "/>
        <s v="Kerswell Oval"/>
        <s v="3.8 km Milchester Road Queenslander Road"/>
        <s v="Waverley Field"/>
        <s v="3.2 km Urdera  Road on Lynd H/Way 5km"/>
        <s v="Ben Carrs  Field                      "/>
        <s v="Field between Nets and Natal Downs Rd"/>
        <s v=" 3 km  on Woodchopper Road"/>
        <s v="3.1 km Jesmond Road on Mt Isa  H/Way  10 km"/>
        <s v="Richmond Hill School"/>
        <s v="Burns Oval   across- road"/>
        <s v="4.2 km on Old Dalrymple Road."/>
        <s v="4 km Bus Road"/>
        <s v="Off Phillipson Road near Distance Edd"/>
        <s v="Left Hand side/2nd away from clubhouse"/>
        <s v="4 km Milchester Road"/>
        <s v="School of Distance Education"/>
        <s v="Opposite Depot"/>
        <s v="4 km Wheelers Road"/>
        <s v="Closest to Clubhouse"/>
        <s v="Bus Road - Fordyce's Property"/>
        <s v="Coffison's Block"/>
        <s v="30 Torsview Road of Woodchopper Road"/>
        <s v="Bus Road - Ramsay's Property"/>
        <s v="3.6 km on Lynd Highway"/>
        <s v="Wayne Lewis's Property          "/>
        <s v="Second turf wicket"/>
        <s v="11km Alfords Road on Milchester Road"/>
        <s v="Right Hand Side as driving in"/>
        <s v="Townsville H,Way"/>
        <s v="Keith Kratzmann  Oval."/>
        <s v="17 Jardine Lane  of Bluff Road"/>
        <s v="Closest to Clubhouse "/>
        <e v="#REF!"/>
        <s v="Central State School"/>
        <e v="#N/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s v="Mount Carmel Campus"/>
    <x v="0"/>
    <s v="Monagle  Oval"/>
    <m/>
    <m/>
    <m/>
    <m/>
  </r>
  <r>
    <n v="2"/>
    <s v="Mount Carmel Campus"/>
    <x v="0"/>
    <s v="Hemponstall Oval"/>
    <m/>
    <m/>
    <m/>
    <m/>
  </r>
  <r>
    <n v="3"/>
    <s v="Bivouac  Junction"/>
    <x v="1"/>
    <s v="Townsville H,Way"/>
    <m/>
    <m/>
    <s v="Showuzya"/>
    <s v="Bivawackers"/>
  </r>
  <r>
    <n v="4"/>
    <s v="Mount Carmel Campus"/>
    <x v="0"/>
    <s v="Quane  Oval"/>
    <m/>
    <n v="1"/>
    <m/>
    <m/>
  </r>
  <r>
    <n v="5"/>
    <s v="Mount Carmel Campus"/>
    <x v="0"/>
    <s v="Archer  Oval"/>
    <m/>
    <m/>
    <m/>
    <m/>
  </r>
  <r>
    <n v="6"/>
    <s v="All Souls &amp; St Gabriels School"/>
    <x v="0"/>
    <s v="O'Keefe  Oval -Grandstand"/>
    <m/>
    <n v="1"/>
    <m/>
    <m/>
  </r>
  <r>
    <n v="7"/>
    <s v="All Souls &amp; St Gabriels School"/>
    <x v="0"/>
    <s v="Mills Oval"/>
    <m/>
    <m/>
    <m/>
    <m/>
  </r>
  <r>
    <n v="8"/>
    <s v="All Souls &amp; St Gabriels School"/>
    <x v="2"/>
    <s v="Burry  Oval"/>
    <m/>
    <m/>
    <s v="Grandstanders"/>
    <s v="Chasing Tails"/>
  </r>
  <r>
    <n v="9"/>
    <s v="The B.C.G. 1 GAME ONLY"/>
    <x v="2"/>
    <s v="349 Old Dalrymple Road"/>
    <m/>
    <m/>
    <s v="Piston Broke AM GAMES"/>
    <m/>
  </r>
  <r>
    <n v="10"/>
    <s v="All Souls &amp; St Gabriels School"/>
    <x v="2"/>
    <s v="Burns Oval   across- road"/>
    <m/>
    <n v="1"/>
    <s v="Garrys  Mob"/>
    <s v="Coens Heros"/>
  </r>
  <r>
    <n v="11"/>
    <s v="Mossman Park Junior Cricket"/>
    <x v="2"/>
    <s v="Field between Nets and Natal Downs Rd"/>
    <s v="MOW"/>
    <m/>
    <s v="Crakacan"/>
    <s v="Hughenden Grog Monsters"/>
  </r>
  <r>
    <n v="12"/>
    <s v="Mosman Park Junior Cricket"/>
    <x v="3"/>
    <s v="George Pemble  Oval"/>
    <s v="MOW"/>
    <m/>
    <m/>
    <m/>
  </r>
  <r>
    <n v="13"/>
    <s v="Mosman Park Junior Cricket"/>
    <x v="3"/>
    <s v="Keith Marxsen Oval."/>
    <s v="MOW"/>
    <n v="1"/>
    <m/>
    <m/>
  </r>
  <r>
    <n v="14"/>
    <s v="Mosman Park Junior Cricket"/>
    <x v="1"/>
    <s v="Keith Kratzmann  Oval."/>
    <s v="MOW"/>
    <m/>
    <s v="C.T.Country Club"/>
    <s v="Bush Bashers"/>
  </r>
  <r>
    <n v="15"/>
    <s v="Mosman Park Junior Cricket"/>
    <x v="2"/>
    <s v="Top field towards Mt Leyshon Road"/>
    <s v="MOW"/>
    <m/>
    <s v="Mosman Mangoes"/>
    <m/>
  </r>
  <r>
    <n v="16"/>
    <s v="Mosman  Park Junior Cricket"/>
    <x v="0"/>
    <s v="Third turf wicket"/>
    <s v="MOW"/>
    <m/>
    <m/>
    <m/>
  </r>
  <r>
    <n v="17"/>
    <s v="Mosman Park Junior Cricket"/>
    <x v="0"/>
    <s v="Far Turf Wicket"/>
    <s v="MOW"/>
    <m/>
    <m/>
    <m/>
  </r>
  <r>
    <n v="18"/>
    <s v="Mafeking Road"/>
    <x v="4"/>
    <s v="4 km Milchester Road"/>
    <m/>
    <m/>
    <s v="Gone Fishin"/>
    <s v="Joe"/>
  </r>
  <r>
    <n v="19"/>
    <s v="Blackheath &amp; Thornburgh College"/>
    <x v="2"/>
    <s v="Waverley Field"/>
    <m/>
    <s v="2WB"/>
    <s v="Western Star Pic"/>
    <s v="Western Star Pic"/>
  </r>
  <r>
    <n v="20"/>
    <s v="Richmond Hill State School"/>
    <x v="2"/>
    <s v="Richmond Hill School"/>
    <m/>
    <n v="1"/>
    <s v="Trevs  11"/>
    <s v="Mingela"/>
  </r>
  <r>
    <n v="21"/>
    <s v="Charters Towers Golf Club "/>
    <x v="1"/>
    <s v="Closest to Clubhouse "/>
    <m/>
    <m/>
    <s v="Sons Of Pitches"/>
    <s v="Mad Hattas"/>
  </r>
  <r>
    <n v="22"/>
    <s v="Charters Towers Golf Club"/>
    <x v="1"/>
    <s v="2nd from Clubhouse                      "/>
    <m/>
    <n v="1"/>
    <m/>
    <m/>
  </r>
  <r>
    <n v="23"/>
    <s v="Charters Towers Gun Club"/>
    <x v="2"/>
    <s v="Left Hand side/2nd away from clubhouse"/>
    <s v="MOW"/>
    <m/>
    <s v="Yabulu"/>
    <m/>
  </r>
  <r>
    <n v="24"/>
    <s v="Charters Towers Gun Club"/>
    <x v="4"/>
    <s v="Closest to Clubhouse"/>
    <s v="MOW"/>
    <m/>
    <s v="McGov"/>
    <m/>
  </r>
  <r>
    <n v="25"/>
    <s v="Charters Towers Gun Club"/>
    <x v="1"/>
    <s v="Right Hand Side as driving in"/>
    <m/>
    <n v="1"/>
    <s v="Tuggers  1"/>
    <s v="Tuggers  2"/>
  </r>
  <r>
    <n v="26"/>
    <s v="Charters Towers Airport Reserve"/>
    <x v="0"/>
    <s v="First on RHS as driving in"/>
    <s v="MOW"/>
    <m/>
    <m/>
    <m/>
  </r>
  <r>
    <n v="27"/>
    <s v="Charters Towers Airport Reserve"/>
    <x v="0"/>
    <s v="Second on right as driving in"/>
    <s v="MOW"/>
    <m/>
    <m/>
    <m/>
  </r>
  <r>
    <n v="28"/>
    <s v="Charters Towers Airport Reserve"/>
    <x v="2"/>
    <s v="Lou Laneyrie Oval"/>
    <s v="MOW"/>
    <m/>
    <m/>
    <m/>
  </r>
  <r>
    <n v="29"/>
    <s v="Charters Towers Airport Reserve"/>
    <x v="2"/>
    <s v="Opposite Depot"/>
    <s v="MOW"/>
    <m/>
    <m/>
    <m/>
  </r>
  <r>
    <n v="30"/>
    <s v="Charters Towers Airport Reserve"/>
    <x v="1"/>
    <m/>
    <s v="MOW"/>
    <m/>
    <m/>
    <m/>
  </r>
  <r>
    <n v="31"/>
    <s v="Charters Towers Airport Reserve"/>
    <x v="5"/>
    <m/>
    <s v="MOW"/>
    <m/>
    <s v="Scared Shitless"/>
    <m/>
  </r>
  <r>
    <n v="32"/>
    <s v="Charters Towers Airport Reserve"/>
    <x v="2"/>
    <m/>
    <s v="MOW"/>
    <m/>
    <m/>
    <m/>
  </r>
  <r>
    <n v="33"/>
    <s v="Charters Towers Airport Reserve"/>
    <x v="0"/>
    <m/>
    <s v="MOW"/>
    <m/>
    <m/>
    <m/>
  </r>
  <r>
    <n v="34"/>
    <s v="Charters Towers Airport Reserve"/>
    <x v="2"/>
    <m/>
    <s v="MOW"/>
    <m/>
    <s v="Yogi,s  Eveven"/>
    <m/>
  </r>
  <r>
    <n v="35"/>
    <s v="Charters Towers Airport Reserve"/>
    <x v="2"/>
    <m/>
    <s v="MOW"/>
    <m/>
    <m/>
    <m/>
  </r>
  <r>
    <n v="36"/>
    <s v="Charters Towers Airport Reserve"/>
    <x v="0"/>
    <m/>
    <s v="MOW"/>
    <m/>
    <m/>
    <m/>
  </r>
  <r>
    <n v="37"/>
    <s v="Charters Towers Airport Reserve"/>
    <x v="1"/>
    <m/>
    <s v="MOW"/>
    <m/>
    <m/>
    <m/>
  </r>
  <r>
    <n v="38"/>
    <s v="Charters Towers Airport Reserve"/>
    <x v="1"/>
    <m/>
    <s v="MOW"/>
    <m/>
    <m/>
    <m/>
  </r>
  <r>
    <n v="39"/>
    <s v="Charters Towers Airport Reserve"/>
    <x v="0"/>
    <m/>
    <s v="MOW"/>
    <m/>
    <m/>
    <m/>
  </r>
  <r>
    <n v="40"/>
    <s v="Charters Towers Airport Reserve"/>
    <x v="5"/>
    <m/>
    <s v="MOW"/>
    <m/>
    <m/>
    <m/>
  </r>
  <r>
    <n v="41"/>
    <s v="Charters Towers Airport Reserve"/>
    <x v="2"/>
    <m/>
    <s v="MOW"/>
    <m/>
    <m/>
    <m/>
  </r>
  <r>
    <n v="42"/>
    <s v="Charters Towers Airport Reserve"/>
    <x v="2"/>
    <m/>
    <s v="MOW"/>
    <m/>
    <m/>
    <m/>
  </r>
  <r>
    <n v="43"/>
    <s v="Charters Towers Airport Reserve"/>
    <x v="2"/>
    <m/>
    <s v="MOW"/>
    <m/>
    <m/>
    <m/>
  </r>
  <r>
    <n v="44"/>
    <s v="Charters Towers Airport Reserve"/>
    <x v="2"/>
    <m/>
    <s v="MOW"/>
    <n v="3"/>
    <m/>
    <m/>
  </r>
  <r>
    <n v="45"/>
    <s v="Charters Towers Airport Reserve"/>
    <x v="2"/>
    <s v="Closest field to Trade Centre"/>
    <s v="MOW"/>
    <m/>
    <m/>
    <m/>
  </r>
  <r>
    <n v="46"/>
    <s v="Duke Street Field 1 Game Only"/>
    <x v="2"/>
    <m/>
    <m/>
    <m/>
    <s v="PM GAMES"/>
    <s v="Swill Pigs"/>
  </r>
  <r>
    <n v="47"/>
    <s v="Goldfield Sporting Complex"/>
    <x v="3"/>
    <s v="Second turf wicket"/>
    <s v="MOW"/>
    <n v="1"/>
    <m/>
    <m/>
  </r>
  <r>
    <n v="48"/>
    <s v="Goldfield Sporting Complex"/>
    <x v="3"/>
    <s v="Main Turf Wicket"/>
    <s v="MOW"/>
    <m/>
    <m/>
    <m/>
  </r>
  <r>
    <n v="49"/>
    <s v="Goldfield Sporting Complex"/>
    <x v="6"/>
    <s v="Closest to Athletic Club"/>
    <s v="MOW"/>
    <n v="1"/>
    <s v="Hormoans"/>
    <s v="UNO"/>
  </r>
  <r>
    <n v="50"/>
    <s v="Goldfield Sporting Complex"/>
    <x v="2"/>
    <s v="2nd away from Athletic Club"/>
    <s v="MOW"/>
    <m/>
    <s v="Grandstanders II"/>
    <s v="Cunning Stumpz"/>
  </r>
  <r>
    <n v="51"/>
    <s v="Racecourse"/>
    <x v="0"/>
    <s v="Closest to Flinders Highway"/>
    <m/>
    <m/>
    <m/>
    <m/>
  </r>
  <r>
    <n v="52"/>
    <s v="Racecourse"/>
    <x v="0"/>
    <s v="Closest to Airport"/>
    <m/>
    <m/>
    <m/>
    <m/>
  </r>
  <r>
    <n v="53"/>
    <s v="Mossman Hall"/>
    <x v="0"/>
    <s v="Rehabilitation Unit"/>
    <m/>
    <m/>
    <m/>
    <m/>
  </r>
  <r>
    <n v="54"/>
    <s v="Drink-A-Stubbie Downs"/>
    <x v="2"/>
    <s v="7.5km on Weir Road"/>
    <m/>
    <m/>
    <s v="Chads  Champs"/>
    <m/>
  </r>
  <r>
    <n v="55"/>
    <s v="Millchester State School"/>
    <x v="0"/>
    <s v="Millchester State School"/>
    <m/>
    <n v="1"/>
    <m/>
    <m/>
  </r>
  <r>
    <n v="56"/>
    <s v="Eventide"/>
    <x v="2"/>
    <s v="Eventide"/>
    <m/>
    <s v="2WB"/>
    <s v="Sharks"/>
    <s v="Health Hazards"/>
  </r>
  <r>
    <n v="57"/>
    <s v="133 Diamond Road"/>
    <x v="4"/>
    <s v="4 km Bus Road"/>
    <m/>
    <m/>
    <s v="Broughton River Brewers"/>
    <s v="Broughton River Brewers11"/>
  </r>
  <r>
    <n v="58"/>
    <s v="Central State School"/>
    <x v="5"/>
    <s v="Central State School"/>
    <m/>
    <s v="2WB"/>
    <m/>
    <m/>
  </r>
  <r>
    <n v="59"/>
    <s v="Ormondes"/>
    <x v="1"/>
    <s v="11km Alfords Road on Milchester Road"/>
    <m/>
    <m/>
    <s v="Carl,s 11"/>
    <s v="Trijandy Troglodytes"/>
  </r>
  <r>
    <n v="60"/>
    <s v="Laid Back XI                "/>
    <x v="7"/>
    <s v="Bus Road - Ramsay's Property"/>
    <m/>
    <m/>
    <s v="Laid Back"/>
    <s v="Pitches Be Crazy"/>
  </r>
  <r>
    <n v="61"/>
    <s v="Towers Taipans Soccer Field"/>
    <x v="2"/>
    <s v="Kerswell Oval"/>
    <s v="MOW"/>
    <s v="2WB"/>
    <s v="Retirees"/>
    <m/>
  </r>
  <r>
    <n v="62"/>
    <s v="The FCG                   1GAME"/>
    <x v="2"/>
    <s v="Bus Road - Fordyce's Property"/>
    <m/>
    <m/>
    <m/>
    <s v="Mt  Coolan"/>
  </r>
  <r>
    <n v="63"/>
    <s v="Wreck Em XI Home Field 1 GAME"/>
    <x v="2"/>
    <s v="Coffison's Block"/>
    <m/>
    <m/>
    <s v="Wreck em 11"/>
    <m/>
  </r>
  <r>
    <n v="64"/>
    <s v="School of Distance Education"/>
    <x v="2"/>
    <s v="School of Distance Education"/>
    <m/>
    <s v="2WB"/>
    <s v="Blody Huge  11"/>
    <s v="Wallabies"/>
  </r>
  <r>
    <n v="65"/>
    <s v="AFCG         "/>
    <x v="2"/>
    <s v="Alford's Property"/>
    <m/>
    <m/>
    <m/>
    <m/>
  </r>
  <r>
    <n v="66"/>
    <s v="Six Pack Downs"/>
    <x v="4"/>
    <s v="3.6 km on Lynd Highway"/>
    <m/>
    <m/>
    <s v="Winey  Pitches"/>
    <s v="Farmers 11"/>
  </r>
  <r>
    <n v="67"/>
    <s v="Sellheim"/>
    <x v="1"/>
    <s v="Wayne Lewis's Property          "/>
    <m/>
    <m/>
    <m/>
    <s v="River Side Boys"/>
  </r>
  <r>
    <n v="68"/>
    <s v="Sellheim"/>
    <x v="2"/>
    <s v="Ben Carrs  Field                      "/>
    <m/>
    <m/>
    <s v="Salisbury Boys  1"/>
    <s v="Salisbury Boys 2"/>
  </r>
  <r>
    <n v="69"/>
    <s v="Alcheringa     "/>
    <x v="4"/>
    <s v="4.2 km on Old Dalrymple Road."/>
    <m/>
    <m/>
    <s v="Reggies 11"/>
    <s v="Hass Beens"/>
  </r>
  <r>
    <n v="70"/>
    <s v="Popatop Plains"/>
    <x v="2"/>
    <s v=" 3 km  on Woodchopper Road"/>
    <m/>
    <m/>
    <s v="Popatop"/>
    <s v="Popatop Mixups"/>
  </r>
  <r>
    <n v="71"/>
    <s v="Lords"/>
    <x v="2"/>
    <s v="Off Phillipson Road near Distance Edd"/>
    <m/>
    <s v="2WB"/>
    <s v="England"/>
    <m/>
  </r>
  <r>
    <n v="72"/>
    <s v="V.B. PARK      1 GAME ONLY"/>
    <x v="2"/>
    <s v="Acaciavale Road"/>
    <m/>
    <m/>
    <s v="Beerabong"/>
    <m/>
  </r>
  <r>
    <n v="73"/>
    <s v="51 Corral Road"/>
    <x v="2"/>
    <s v="3.1 km Jesmond Road on Mt Isa  H/Way  10 km"/>
    <m/>
    <m/>
    <s v="Smashed Crabs"/>
    <m/>
  </r>
  <r>
    <n v="74"/>
    <s v="Urdera  Road"/>
    <x v="2"/>
    <s v="3.2 km Urdera  Road on Lynd H/Way 5km"/>
    <m/>
    <m/>
    <s v="The Casualties"/>
    <s v="Nana Merles 11"/>
  </r>
  <r>
    <n v="75"/>
    <s v="Brokevale       "/>
    <x v="2"/>
    <s v="3.8 km Milchester Road Queenslander Road"/>
    <m/>
    <m/>
    <s v="Wannabies "/>
    <m/>
  </r>
  <r>
    <n v="76"/>
    <s v="  R.WEST"/>
    <x v="1"/>
    <s v="17 Jardine Lane  of Bluff Road"/>
    <m/>
    <m/>
    <s v="Dots Lot"/>
    <s v="Muddy Ducks"/>
  </r>
  <r>
    <n v="77"/>
    <s v="A Leonardi    1 GAME ONLY"/>
    <x v="2"/>
    <s v="30 Torsview Road of Woodchopper Road"/>
    <m/>
    <m/>
    <s v="Ballz  Hangin"/>
    <m/>
  </r>
  <r>
    <n v="78"/>
    <s v="Boombys Backyard "/>
    <x v="4"/>
    <s v="4.2 km  Weir  Road"/>
    <m/>
    <m/>
    <s v="Boombys Boozers"/>
    <m/>
  </r>
  <r>
    <n v="79"/>
    <s v="Acacia"/>
    <x v="1"/>
    <s v="4 km Wheelers Road"/>
    <m/>
    <m/>
    <s v="It,ll Do"/>
    <s v="Johny Mac  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n v="1"/>
    <x v="0"/>
    <x v="0"/>
    <x v="0"/>
  </r>
  <r>
    <x v="0"/>
    <n v="2"/>
    <x v="0"/>
    <x v="1"/>
    <x v="1"/>
  </r>
  <r>
    <x v="0"/>
    <n v="3"/>
    <x v="0"/>
    <x v="2"/>
    <x v="2"/>
  </r>
  <r>
    <x v="0"/>
    <n v="4"/>
    <x v="0"/>
    <x v="3"/>
    <x v="3"/>
  </r>
  <r>
    <x v="0"/>
    <n v="5"/>
    <x v="0"/>
    <x v="4"/>
    <x v="4"/>
  </r>
  <r>
    <x v="0"/>
    <n v="6"/>
    <x v="0"/>
    <x v="5"/>
    <x v="5"/>
  </r>
  <r>
    <x v="0"/>
    <n v="7"/>
    <x v="0"/>
    <x v="6"/>
    <x v="6"/>
  </r>
  <r>
    <x v="0"/>
    <n v="8"/>
    <x v="0"/>
    <x v="0"/>
    <x v="0"/>
  </r>
  <r>
    <x v="0"/>
    <n v="9"/>
    <x v="1"/>
    <x v="7"/>
    <x v="7"/>
  </r>
  <r>
    <x v="0"/>
    <n v="10"/>
    <x v="1"/>
    <x v="8"/>
    <x v="8"/>
  </r>
  <r>
    <x v="0"/>
    <n v="11"/>
    <x v="1"/>
    <x v="9"/>
    <x v="9"/>
  </r>
  <r>
    <x v="0"/>
    <n v="12"/>
    <x v="1"/>
    <x v="10"/>
    <x v="10"/>
  </r>
  <r>
    <x v="0"/>
    <n v="13"/>
    <x v="1"/>
    <x v="11"/>
    <x v="1"/>
  </r>
  <r>
    <x v="0"/>
    <n v="14"/>
    <x v="1"/>
    <x v="12"/>
    <x v="11"/>
  </r>
  <r>
    <x v="0"/>
    <n v="15"/>
    <x v="1"/>
    <x v="13"/>
    <x v="12"/>
  </r>
  <r>
    <x v="0"/>
    <n v="16"/>
    <x v="1"/>
    <x v="14"/>
    <x v="13"/>
  </r>
  <r>
    <x v="0"/>
    <n v="17"/>
    <x v="1"/>
    <x v="15"/>
    <x v="14"/>
  </r>
  <r>
    <x v="0"/>
    <n v="18"/>
    <x v="1"/>
    <x v="16"/>
    <x v="15"/>
  </r>
  <r>
    <x v="0"/>
    <n v="19"/>
    <x v="1"/>
    <x v="17"/>
    <x v="16"/>
  </r>
  <r>
    <x v="0"/>
    <n v="20"/>
    <x v="1"/>
    <x v="18"/>
    <x v="17"/>
  </r>
  <r>
    <x v="0"/>
    <n v="21"/>
    <x v="2"/>
    <x v="19"/>
    <x v="18"/>
  </r>
  <r>
    <x v="0"/>
    <n v="22"/>
    <x v="2"/>
    <x v="20"/>
    <x v="19"/>
  </r>
  <r>
    <x v="0"/>
    <n v="23"/>
    <x v="2"/>
    <x v="21"/>
    <x v="20"/>
  </r>
  <r>
    <x v="0"/>
    <n v="24"/>
    <x v="2"/>
    <x v="22"/>
    <x v="21"/>
  </r>
  <r>
    <x v="0"/>
    <n v="25"/>
    <x v="2"/>
    <x v="23"/>
    <x v="22"/>
  </r>
  <r>
    <x v="0"/>
    <n v="26"/>
    <x v="2"/>
    <x v="24"/>
    <x v="23"/>
  </r>
  <r>
    <x v="0"/>
    <n v="27"/>
    <x v="2"/>
    <x v="25"/>
    <x v="24"/>
  </r>
  <r>
    <x v="0"/>
    <n v="28"/>
    <x v="2"/>
    <x v="26"/>
    <x v="25"/>
  </r>
  <r>
    <x v="0"/>
    <n v="29"/>
    <x v="2"/>
    <x v="27"/>
    <x v="26"/>
  </r>
  <r>
    <x v="0"/>
    <n v="30"/>
    <x v="2"/>
    <x v="28"/>
    <x v="27"/>
  </r>
  <r>
    <x v="0"/>
    <n v="31"/>
    <x v="2"/>
    <x v="29"/>
    <x v="28"/>
  </r>
  <r>
    <x v="0"/>
    <n v="32"/>
    <x v="2"/>
    <x v="30"/>
    <x v="29"/>
  </r>
  <r>
    <x v="0"/>
    <n v="33"/>
    <x v="2"/>
    <x v="31"/>
    <x v="30"/>
  </r>
  <r>
    <x v="0"/>
    <n v="34"/>
    <x v="2"/>
    <x v="32"/>
    <x v="31"/>
  </r>
  <r>
    <x v="0"/>
    <n v="35"/>
    <x v="2"/>
    <x v="33"/>
    <x v="32"/>
  </r>
  <r>
    <x v="0"/>
    <n v="36"/>
    <x v="2"/>
    <x v="34"/>
    <x v="33"/>
  </r>
  <r>
    <x v="0"/>
    <n v="37"/>
    <x v="2"/>
    <x v="35"/>
    <x v="34"/>
  </r>
  <r>
    <x v="0"/>
    <n v="38"/>
    <x v="2"/>
    <x v="36"/>
    <x v="35"/>
  </r>
  <r>
    <x v="0"/>
    <n v="39"/>
    <x v="2"/>
    <x v="37"/>
    <x v="36"/>
  </r>
  <r>
    <x v="0"/>
    <n v="40"/>
    <x v="2"/>
    <x v="38"/>
    <x v="37"/>
  </r>
  <r>
    <x v="0"/>
    <n v="41"/>
    <x v="2"/>
    <x v="39"/>
    <x v="38"/>
  </r>
  <r>
    <x v="0"/>
    <n v="42"/>
    <x v="2"/>
    <x v="40"/>
    <x v="39"/>
  </r>
  <r>
    <x v="0"/>
    <n v="43"/>
    <x v="2"/>
    <x v="41"/>
    <x v="40"/>
  </r>
  <r>
    <x v="0"/>
    <n v="44"/>
    <x v="2"/>
    <x v="42"/>
    <x v="41"/>
  </r>
  <r>
    <x v="0"/>
    <n v="45"/>
    <x v="2"/>
    <x v="43"/>
    <x v="42"/>
  </r>
  <r>
    <x v="0"/>
    <n v="46"/>
    <x v="2"/>
    <x v="44"/>
    <x v="43"/>
  </r>
  <r>
    <x v="0"/>
    <n v="47"/>
    <x v="2"/>
    <x v="45"/>
    <x v="44"/>
  </r>
  <r>
    <x v="0"/>
    <n v="48"/>
    <x v="2"/>
    <x v="46"/>
    <x v="45"/>
  </r>
  <r>
    <x v="0"/>
    <n v="49"/>
    <x v="2"/>
    <x v="47"/>
    <x v="46"/>
  </r>
  <r>
    <x v="0"/>
    <n v="50"/>
    <x v="2"/>
    <x v="48"/>
    <x v="47"/>
  </r>
  <r>
    <x v="0"/>
    <n v="51"/>
    <x v="2"/>
    <x v="49"/>
    <x v="48"/>
  </r>
  <r>
    <x v="0"/>
    <n v="52"/>
    <x v="2"/>
    <x v="50"/>
    <x v="49"/>
  </r>
  <r>
    <x v="0"/>
    <n v="53"/>
    <x v="2"/>
    <x v="51"/>
    <x v="50"/>
  </r>
  <r>
    <x v="0"/>
    <n v="54"/>
    <x v="2"/>
    <x v="52"/>
    <x v="51"/>
  </r>
  <r>
    <x v="0"/>
    <n v="55"/>
    <x v="2"/>
    <x v="53"/>
    <x v="52"/>
  </r>
  <r>
    <x v="0"/>
    <n v="56"/>
    <x v="2"/>
    <x v="54"/>
    <x v="53"/>
  </r>
  <r>
    <x v="0"/>
    <n v="57"/>
    <x v="2"/>
    <x v="55"/>
    <x v="54"/>
  </r>
  <r>
    <x v="0"/>
    <n v="58"/>
    <x v="2"/>
    <x v="56"/>
    <x v="55"/>
  </r>
  <r>
    <x v="0"/>
    <n v="59"/>
    <x v="2"/>
    <x v="57"/>
    <x v="56"/>
  </r>
  <r>
    <x v="0"/>
    <n v="60"/>
    <x v="2"/>
    <x v="58"/>
    <x v="57"/>
  </r>
  <r>
    <x v="0"/>
    <n v="61"/>
    <x v="2"/>
    <x v="59"/>
    <x v="58"/>
  </r>
  <r>
    <x v="0"/>
    <n v="62"/>
    <x v="2"/>
    <x v="60"/>
    <x v="59"/>
  </r>
  <r>
    <x v="0"/>
    <n v="63"/>
    <x v="2"/>
    <x v="61"/>
    <x v="60"/>
  </r>
  <r>
    <x v="0"/>
    <n v="64"/>
    <x v="2"/>
    <x v="62"/>
    <x v="61"/>
  </r>
  <r>
    <x v="0"/>
    <n v="65"/>
    <x v="2"/>
    <x v="63"/>
    <x v="62"/>
  </r>
  <r>
    <x v="0"/>
    <n v="66"/>
    <x v="2"/>
    <x v="64"/>
    <x v="63"/>
  </r>
  <r>
    <x v="0"/>
    <n v="67"/>
    <x v="2"/>
    <x v="65"/>
    <x v="64"/>
  </r>
  <r>
    <x v="0"/>
    <n v="68"/>
    <x v="2"/>
    <x v="66"/>
    <x v="65"/>
  </r>
  <r>
    <x v="0"/>
    <n v="69"/>
    <x v="2"/>
    <x v="67"/>
    <x v="66"/>
  </r>
  <r>
    <x v="0"/>
    <n v="70"/>
    <x v="2"/>
    <x v="68"/>
    <x v="67"/>
  </r>
  <r>
    <x v="0"/>
    <n v="71"/>
    <x v="2"/>
    <x v="69"/>
    <x v="68"/>
  </r>
  <r>
    <x v="0"/>
    <n v="72"/>
    <x v="2"/>
    <x v="70"/>
    <x v="69"/>
  </r>
  <r>
    <x v="0"/>
    <n v="73"/>
    <x v="2"/>
    <x v="71"/>
    <x v="9"/>
  </r>
  <r>
    <x v="0"/>
    <n v="74"/>
    <x v="2"/>
    <x v="72"/>
    <x v="70"/>
  </r>
  <r>
    <x v="0"/>
    <n v="75"/>
    <x v="2"/>
    <x v="73"/>
    <x v="71"/>
  </r>
  <r>
    <x v="0"/>
    <n v="76"/>
    <x v="2"/>
    <x v="74"/>
    <x v="72"/>
  </r>
  <r>
    <x v="0"/>
    <n v="77"/>
    <x v="2"/>
    <x v="75"/>
    <x v="73"/>
  </r>
  <r>
    <x v="0"/>
    <n v="78"/>
    <x v="2"/>
    <x v="76"/>
    <x v="74"/>
  </r>
  <r>
    <x v="0"/>
    <n v="79"/>
    <x v="2"/>
    <x v="77"/>
    <x v="75"/>
  </r>
  <r>
    <x v="0"/>
    <n v="80"/>
    <x v="2"/>
    <x v="78"/>
    <x v="76"/>
  </r>
  <r>
    <x v="0"/>
    <n v="81"/>
    <x v="2"/>
    <x v="79"/>
    <x v="77"/>
  </r>
  <r>
    <x v="0"/>
    <n v="82"/>
    <x v="2"/>
    <x v="80"/>
    <x v="78"/>
  </r>
  <r>
    <x v="0"/>
    <n v="83"/>
    <x v="2"/>
    <x v="81"/>
    <x v="79"/>
  </r>
  <r>
    <x v="0"/>
    <n v="84"/>
    <x v="2"/>
    <x v="82"/>
    <x v="80"/>
  </r>
  <r>
    <x v="0"/>
    <n v="85"/>
    <x v="2"/>
    <x v="83"/>
    <x v="81"/>
  </r>
  <r>
    <x v="0"/>
    <n v="86"/>
    <x v="2"/>
    <x v="84"/>
    <x v="82"/>
  </r>
  <r>
    <x v="0"/>
    <n v="87"/>
    <x v="2"/>
    <x v="85"/>
    <x v="83"/>
  </r>
  <r>
    <x v="0"/>
    <n v="88"/>
    <x v="2"/>
    <x v="86"/>
    <x v="84"/>
  </r>
  <r>
    <x v="0"/>
    <n v="89"/>
    <x v="2"/>
    <x v="87"/>
    <x v="85"/>
  </r>
  <r>
    <x v="0"/>
    <n v="90"/>
    <x v="2"/>
    <x v="88"/>
    <x v="86"/>
  </r>
  <r>
    <x v="0"/>
    <n v="91"/>
    <x v="3"/>
    <x v="89"/>
    <x v="87"/>
  </r>
  <r>
    <x v="0"/>
    <n v="92"/>
    <x v="3"/>
    <x v="90"/>
    <x v="88"/>
  </r>
  <r>
    <x v="0"/>
    <n v="93"/>
    <x v="3"/>
    <x v="91"/>
    <x v="89"/>
  </r>
  <r>
    <x v="0"/>
    <n v="94"/>
    <x v="3"/>
    <x v="92"/>
    <x v="90"/>
  </r>
  <r>
    <x v="0"/>
    <n v="95"/>
    <x v="3"/>
    <x v="93"/>
    <x v="91"/>
  </r>
  <r>
    <x v="0"/>
    <n v="96"/>
    <x v="3"/>
    <x v="94"/>
    <x v="92"/>
  </r>
  <r>
    <x v="0"/>
    <n v="97"/>
    <x v="3"/>
    <x v="95"/>
    <x v="93"/>
  </r>
  <r>
    <x v="0"/>
    <n v="98"/>
    <x v="3"/>
    <x v="96"/>
    <x v="94"/>
  </r>
  <r>
    <x v="0"/>
    <n v="99"/>
    <x v="3"/>
    <x v="97"/>
    <x v="95"/>
  </r>
  <r>
    <x v="0"/>
    <n v="100"/>
    <x v="3"/>
    <x v="98"/>
    <x v="96"/>
  </r>
  <r>
    <x v="0"/>
    <n v="101"/>
    <x v="3"/>
    <x v="99"/>
    <x v="97"/>
  </r>
  <r>
    <x v="0"/>
    <n v="102"/>
    <x v="3"/>
    <x v="100"/>
    <x v="98"/>
  </r>
  <r>
    <x v="0"/>
    <n v="103"/>
    <x v="3"/>
    <x v="101"/>
    <x v="99"/>
  </r>
  <r>
    <x v="0"/>
    <n v="104"/>
    <x v="3"/>
    <x v="102"/>
    <x v="100"/>
  </r>
  <r>
    <x v="0"/>
    <n v="105"/>
    <x v="3"/>
    <x v="103"/>
    <x v="101"/>
  </r>
  <r>
    <x v="0"/>
    <n v="106"/>
    <x v="3"/>
    <x v="104"/>
    <x v="102"/>
  </r>
  <r>
    <x v="0"/>
    <n v="107"/>
    <x v="3"/>
    <x v="105"/>
    <x v="103"/>
  </r>
  <r>
    <x v="0"/>
    <n v="108"/>
    <x v="3"/>
    <x v="106"/>
    <x v="104"/>
  </r>
  <r>
    <x v="0"/>
    <n v="109"/>
    <x v="3"/>
    <x v="107"/>
    <x v="105"/>
  </r>
  <r>
    <x v="0"/>
    <n v="110"/>
    <x v="3"/>
    <x v="108"/>
    <x v="106"/>
  </r>
  <r>
    <x v="0"/>
    <n v="111"/>
    <x v="3"/>
    <x v="109"/>
    <x v="107"/>
  </r>
  <r>
    <x v="0"/>
    <n v="112"/>
    <x v="3"/>
    <x v="110"/>
    <x v="108"/>
  </r>
  <r>
    <x v="0"/>
    <n v="113"/>
    <x v="3"/>
    <x v="111"/>
    <x v="109"/>
  </r>
  <r>
    <x v="0"/>
    <n v="114"/>
    <x v="3"/>
    <x v="112"/>
    <x v="110"/>
  </r>
  <r>
    <x v="0"/>
    <e v="#REF!"/>
    <x v="4"/>
    <x v="113"/>
    <x v="111"/>
  </r>
  <r>
    <x v="0"/>
    <n v="116"/>
    <x v="3"/>
    <x v="114"/>
    <x v="112"/>
  </r>
  <r>
    <x v="0"/>
    <n v="117"/>
    <x v="3"/>
    <x v="115"/>
    <x v="113"/>
  </r>
  <r>
    <x v="0"/>
    <n v="118"/>
    <x v="3"/>
    <x v="116"/>
    <x v="114"/>
  </r>
  <r>
    <x v="0"/>
    <n v="119"/>
    <x v="5"/>
    <x v="117"/>
    <x v="115"/>
  </r>
  <r>
    <x v="0"/>
    <n v="120"/>
    <x v="5"/>
    <x v="118"/>
    <x v="116"/>
  </r>
  <r>
    <x v="0"/>
    <n v="121"/>
    <x v="5"/>
    <x v="119"/>
    <x v="117"/>
  </r>
  <r>
    <x v="0"/>
    <n v="122"/>
    <x v="5"/>
    <x v="120"/>
    <x v="118"/>
  </r>
  <r>
    <x v="0"/>
    <n v="123"/>
    <x v="5"/>
    <x v="121"/>
    <x v="119"/>
  </r>
  <r>
    <x v="0"/>
    <n v="124"/>
    <x v="5"/>
    <x v="122"/>
    <x v="120"/>
  </r>
  <r>
    <x v="0"/>
    <n v="125"/>
    <x v="5"/>
    <x v="123"/>
    <x v="121"/>
  </r>
  <r>
    <x v="0"/>
    <n v="126"/>
    <x v="5"/>
    <x v="124"/>
    <x v="122"/>
  </r>
  <r>
    <x v="0"/>
    <n v="127"/>
    <x v="5"/>
    <x v="125"/>
    <x v="123"/>
  </r>
  <r>
    <x v="0"/>
    <n v="128"/>
    <x v="6"/>
    <x v="126"/>
    <x v="124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1"/>
    <m/>
    <x v="8"/>
    <x v="127"/>
    <x v="126"/>
  </r>
  <r>
    <x v="0"/>
    <n v="1"/>
    <x v="0"/>
    <x v="4"/>
    <x v="4"/>
  </r>
  <r>
    <x v="0"/>
    <n v="2"/>
    <x v="0"/>
    <x v="5"/>
    <x v="5"/>
  </r>
  <r>
    <x v="0"/>
    <n v="3"/>
    <x v="0"/>
    <x v="6"/>
    <x v="6"/>
  </r>
  <r>
    <x v="0"/>
    <n v="4"/>
    <x v="0"/>
    <x v="126"/>
    <x v="124"/>
  </r>
  <r>
    <x v="0"/>
    <n v="5"/>
    <x v="0"/>
    <x v="3"/>
    <x v="3"/>
  </r>
  <r>
    <x v="0"/>
    <n v="6"/>
    <x v="0"/>
    <x v="2"/>
    <x v="2"/>
  </r>
  <r>
    <x v="0"/>
    <n v="7"/>
    <x v="0"/>
    <x v="1"/>
    <x v="1"/>
  </r>
  <r>
    <x v="0"/>
    <n v="8"/>
    <x v="0"/>
    <x v="126"/>
    <x v="124"/>
  </r>
  <r>
    <x v="0"/>
    <n v="9"/>
    <x v="1"/>
    <x v="128"/>
    <x v="127"/>
  </r>
  <r>
    <x v="0"/>
    <n v="10"/>
    <x v="1"/>
    <x v="129"/>
    <x v="3"/>
  </r>
  <r>
    <x v="0"/>
    <n v="11"/>
    <x v="1"/>
    <x v="130"/>
    <x v="128"/>
  </r>
  <r>
    <x v="0"/>
    <n v="12"/>
    <x v="1"/>
    <x v="131"/>
    <x v="129"/>
  </r>
  <r>
    <x v="0"/>
    <n v="13"/>
    <x v="1"/>
    <x v="132"/>
    <x v="130"/>
  </r>
  <r>
    <x v="0"/>
    <n v="14"/>
    <x v="1"/>
    <x v="133"/>
    <x v="131"/>
  </r>
  <r>
    <x v="0"/>
    <n v="15"/>
    <x v="1"/>
    <x v="134"/>
    <x v="132"/>
  </r>
  <r>
    <x v="0"/>
    <n v="16"/>
    <x v="1"/>
    <x v="135"/>
    <x v="133"/>
  </r>
  <r>
    <x v="0"/>
    <n v="17"/>
    <x v="1"/>
    <x v="136"/>
    <x v="134"/>
  </r>
  <r>
    <x v="0"/>
    <n v="18"/>
    <x v="1"/>
    <x v="137"/>
    <x v="135"/>
  </r>
  <r>
    <x v="0"/>
    <n v="19"/>
    <x v="1"/>
    <x v="138"/>
    <x v="136"/>
  </r>
  <r>
    <x v="0"/>
    <n v="20"/>
    <x v="1"/>
    <x v="139"/>
    <x v="137"/>
  </r>
  <r>
    <x v="0"/>
    <n v="21"/>
    <x v="2"/>
    <x v="140"/>
    <x v="138"/>
  </r>
  <r>
    <x v="0"/>
    <n v="22"/>
    <x v="2"/>
    <x v="141"/>
    <x v="139"/>
  </r>
  <r>
    <x v="0"/>
    <n v="23"/>
    <x v="2"/>
    <x v="142"/>
    <x v="140"/>
  </r>
  <r>
    <x v="0"/>
    <n v="24"/>
    <x v="2"/>
    <x v="143"/>
    <x v="141"/>
  </r>
  <r>
    <x v="0"/>
    <n v="25"/>
    <x v="2"/>
    <x v="144"/>
    <x v="142"/>
  </r>
  <r>
    <x v="0"/>
    <n v="26"/>
    <x v="2"/>
    <x v="145"/>
    <x v="117"/>
  </r>
  <r>
    <x v="0"/>
    <n v="27"/>
    <x v="2"/>
    <x v="146"/>
    <x v="143"/>
  </r>
  <r>
    <x v="0"/>
    <n v="28"/>
    <x v="2"/>
    <x v="147"/>
    <x v="144"/>
  </r>
  <r>
    <x v="0"/>
    <n v="29"/>
    <x v="2"/>
    <x v="148"/>
    <x v="145"/>
  </r>
  <r>
    <x v="0"/>
    <n v="30"/>
    <x v="2"/>
    <x v="149"/>
    <x v="146"/>
  </r>
  <r>
    <x v="0"/>
    <n v="31"/>
    <x v="2"/>
    <x v="150"/>
    <x v="147"/>
  </r>
  <r>
    <x v="0"/>
    <n v="32"/>
    <x v="2"/>
    <x v="151"/>
    <x v="148"/>
  </r>
  <r>
    <x v="0"/>
    <n v="33"/>
    <x v="2"/>
    <x v="152"/>
    <x v="14"/>
  </r>
  <r>
    <x v="0"/>
    <n v="34"/>
    <x v="2"/>
    <x v="153"/>
    <x v="149"/>
  </r>
  <r>
    <x v="0"/>
    <n v="35"/>
    <x v="2"/>
    <x v="154"/>
    <x v="150"/>
  </r>
  <r>
    <x v="0"/>
    <n v="36"/>
    <x v="2"/>
    <x v="155"/>
    <x v="1"/>
  </r>
  <r>
    <x v="0"/>
    <n v="37"/>
    <x v="2"/>
    <x v="156"/>
    <x v="151"/>
  </r>
  <r>
    <x v="0"/>
    <n v="38"/>
    <x v="2"/>
    <x v="157"/>
    <x v="152"/>
  </r>
  <r>
    <x v="0"/>
    <n v="39"/>
    <x v="2"/>
    <x v="158"/>
    <x v="153"/>
  </r>
  <r>
    <x v="0"/>
    <n v="40"/>
    <x v="2"/>
    <x v="159"/>
    <x v="154"/>
  </r>
  <r>
    <x v="0"/>
    <n v="41"/>
    <x v="2"/>
    <x v="160"/>
    <x v="155"/>
  </r>
  <r>
    <x v="0"/>
    <n v="42"/>
    <x v="2"/>
    <x v="161"/>
    <x v="156"/>
  </r>
  <r>
    <x v="0"/>
    <n v="43"/>
    <x v="2"/>
    <x v="162"/>
    <x v="157"/>
  </r>
  <r>
    <x v="0"/>
    <n v="44"/>
    <x v="2"/>
    <x v="163"/>
    <x v="158"/>
  </r>
  <r>
    <x v="0"/>
    <n v="45"/>
    <x v="2"/>
    <x v="164"/>
    <x v="159"/>
  </r>
  <r>
    <x v="0"/>
    <n v="46"/>
    <x v="2"/>
    <x v="165"/>
    <x v="160"/>
  </r>
  <r>
    <x v="0"/>
    <n v="47"/>
    <x v="2"/>
    <x v="166"/>
    <x v="161"/>
  </r>
  <r>
    <x v="0"/>
    <n v="48"/>
    <x v="2"/>
    <x v="167"/>
    <x v="162"/>
  </r>
  <r>
    <x v="0"/>
    <n v="49"/>
    <x v="2"/>
    <x v="168"/>
    <x v="163"/>
  </r>
  <r>
    <x v="0"/>
    <n v="50"/>
    <x v="2"/>
    <x v="169"/>
    <x v="164"/>
  </r>
  <r>
    <x v="0"/>
    <n v="51"/>
    <x v="2"/>
    <x v="170"/>
    <x v="165"/>
  </r>
  <r>
    <x v="0"/>
    <n v="52"/>
    <x v="2"/>
    <x v="171"/>
    <x v="166"/>
  </r>
  <r>
    <x v="0"/>
    <n v="53"/>
    <x v="2"/>
    <x v="172"/>
    <x v="167"/>
  </r>
  <r>
    <x v="0"/>
    <n v="54"/>
    <x v="2"/>
    <x v="173"/>
    <x v="168"/>
  </r>
  <r>
    <x v="0"/>
    <n v="55"/>
    <x v="2"/>
    <x v="174"/>
    <x v="169"/>
  </r>
  <r>
    <x v="0"/>
    <n v="56"/>
    <x v="2"/>
    <x v="175"/>
    <x v="170"/>
  </r>
  <r>
    <x v="0"/>
    <n v="57"/>
    <x v="2"/>
    <x v="176"/>
    <x v="171"/>
  </r>
  <r>
    <x v="0"/>
    <n v="58"/>
    <x v="2"/>
    <x v="177"/>
    <x v="172"/>
  </r>
  <r>
    <x v="0"/>
    <n v="59"/>
    <x v="2"/>
    <x v="178"/>
    <x v="173"/>
  </r>
  <r>
    <x v="0"/>
    <n v="60"/>
    <x v="2"/>
    <x v="179"/>
    <x v="174"/>
  </r>
  <r>
    <x v="0"/>
    <n v="61"/>
    <x v="2"/>
    <x v="180"/>
    <x v="175"/>
  </r>
  <r>
    <x v="0"/>
    <n v="62"/>
    <x v="2"/>
    <x v="181"/>
    <x v="176"/>
  </r>
  <r>
    <x v="0"/>
    <n v="63"/>
    <x v="2"/>
    <x v="182"/>
    <x v="177"/>
  </r>
  <r>
    <x v="0"/>
    <n v="64"/>
    <x v="2"/>
    <x v="183"/>
    <x v="178"/>
  </r>
  <r>
    <x v="0"/>
    <n v="65"/>
    <x v="2"/>
    <x v="184"/>
    <x v="179"/>
  </r>
  <r>
    <x v="0"/>
    <n v="66"/>
    <x v="2"/>
    <x v="185"/>
    <x v="180"/>
  </r>
  <r>
    <x v="0"/>
    <n v="67"/>
    <x v="2"/>
    <x v="186"/>
    <x v="181"/>
  </r>
  <r>
    <x v="0"/>
    <n v="68"/>
    <x v="2"/>
    <x v="187"/>
    <x v="182"/>
  </r>
  <r>
    <x v="0"/>
    <n v="69"/>
    <x v="2"/>
    <x v="188"/>
    <x v="183"/>
  </r>
  <r>
    <x v="0"/>
    <n v="70"/>
    <x v="2"/>
    <x v="189"/>
    <x v="184"/>
  </r>
  <r>
    <x v="0"/>
    <n v="71"/>
    <x v="2"/>
    <x v="190"/>
    <x v="185"/>
  </r>
  <r>
    <x v="0"/>
    <n v="72"/>
    <x v="2"/>
    <x v="191"/>
    <x v="186"/>
  </r>
  <r>
    <x v="0"/>
    <n v="73"/>
    <x v="2"/>
    <x v="192"/>
    <x v="187"/>
  </r>
  <r>
    <x v="0"/>
    <n v="74"/>
    <x v="2"/>
    <x v="193"/>
    <x v="188"/>
  </r>
  <r>
    <x v="0"/>
    <n v="75"/>
    <x v="2"/>
    <x v="194"/>
    <x v="189"/>
  </r>
  <r>
    <x v="0"/>
    <n v="76"/>
    <x v="2"/>
    <x v="195"/>
    <x v="190"/>
  </r>
  <r>
    <x v="0"/>
    <n v="77"/>
    <x v="2"/>
    <x v="196"/>
    <x v="191"/>
  </r>
  <r>
    <x v="0"/>
    <n v="78"/>
    <x v="2"/>
    <x v="197"/>
    <x v="192"/>
  </r>
  <r>
    <x v="0"/>
    <n v="79"/>
    <x v="2"/>
    <x v="198"/>
    <x v="193"/>
  </r>
  <r>
    <x v="0"/>
    <n v="80"/>
    <x v="2"/>
    <x v="199"/>
    <x v="194"/>
  </r>
  <r>
    <x v="0"/>
    <n v="81"/>
    <x v="2"/>
    <x v="200"/>
    <x v="195"/>
  </r>
  <r>
    <x v="0"/>
    <n v="82"/>
    <x v="2"/>
    <x v="201"/>
    <x v="196"/>
  </r>
  <r>
    <x v="0"/>
    <n v="83"/>
    <x v="2"/>
    <x v="202"/>
    <x v="197"/>
  </r>
  <r>
    <x v="0"/>
    <n v="84"/>
    <x v="2"/>
    <x v="203"/>
    <x v="198"/>
  </r>
  <r>
    <x v="0"/>
    <n v="85"/>
    <x v="2"/>
    <x v="204"/>
    <x v="199"/>
  </r>
  <r>
    <x v="0"/>
    <n v="86"/>
    <x v="2"/>
    <x v="205"/>
    <x v="200"/>
  </r>
  <r>
    <x v="0"/>
    <n v="87"/>
    <x v="2"/>
    <x v="206"/>
    <x v="201"/>
  </r>
  <r>
    <x v="0"/>
    <n v="88"/>
    <x v="2"/>
    <x v="207"/>
    <x v="202"/>
  </r>
  <r>
    <x v="0"/>
    <n v="89"/>
    <x v="2"/>
    <x v="208"/>
    <x v="203"/>
  </r>
  <r>
    <x v="0"/>
    <n v="90"/>
    <x v="2"/>
    <x v="209"/>
    <x v="204"/>
  </r>
  <r>
    <x v="0"/>
    <n v="91"/>
    <x v="3"/>
    <x v="210"/>
    <x v="205"/>
  </r>
  <r>
    <x v="0"/>
    <n v="92"/>
    <x v="3"/>
    <x v="211"/>
    <x v="206"/>
  </r>
  <r>
    <x v="0"/>
    <n v="93"/>
    <x v="3"/>
    <x v="212"/>
    <x v="207"/>
  </r>
  <r>
    <x v="0"/>
    <n v="94"/>
    <x v="3"/>
    <x v="213"/>
    <x v="208"/>
  </r>
  <r>
    <x v="0"/>
    <n v="95"/>
    <x v="3"/>
    <x v="214"/>
    <x v="209"/>
  </r>
  <r>
    <x v="0"/>
    <n v="96"/>
    <x v="3"/>
    <x v="215"/>
    <x v="210"/>
  </r>
  <r>
    <x v="0"/>
    <n v="97"/>
    <x v="3"/>
    <x v="216"/>
    <x v="211"/>
  </r>
  <r>
    <x v="0"/>
    <n v="98"/>
    <x v="3"/>
    <x v="217"/>
    <x v="212"/>
  </r>
  <r>
    <x v="0"/>
    <n v="99"/>
    <x v="3"/>
    <x v="218"/>
    <x v="213"/>
  </r>
  <r>
    <x v="0"/>
    <n v="100"/>
    <x v="3"/>
    <x v="219"/>
    <x v="214"/>
  </r>
  <r>
    <x v="0"/>
    <n v="101"/>
    <x v="3"/>
    <x v="220"/>
    <x v="215"/>
  </r>
  <r>
    <x v="0"/>
    <n v="102"/>
    <x v="3"/>
    <x v="221"/>
    <x v="216"/>
  </r>
  <r>
    <x v="0"/>
    <n v="103"/>
    <x v="3"/>
    <x v="222"/>
    <x v="217"/>
  </r>
  <r>
    <x v="0"/>
    <n v="104"/>
    <x v="3"/>
    <x v="223"/>
    <x v="218"/>
  </r>
  <r>
    <x v="0"/>
    <n v="105"/>
    <x v="3"/>
    <x v="224"/>
    <x v="219"/>
  </r>
  <r>
    <x v="0"/>
    <n v="106"/>
    <x v="3"/>
    <x v="225"/>
    <x v="220"/>
  </r>
  <r>
    <x v="0"/>
    <n v="107"/>
    <x v="3"/>
    <x v="226"/>
    <x v="221"/>
  </r>
  <r>
    <x v="0"/>
    <n v="108"/>
    <x v="3"/>
    <x v="227"/>
    <x v="222"/>
  </r>
  <r>
    <x v="0"/>
    <n v="109"/>
    <x v="3"/>
    <x v="228"/>
    <x v="223"/>
  </r>
  <r>
    <x v="0"/>
    <n v="110"/>
    <x v="3"/>
    <x v="229"/>
    <x v="224"/>
  </r>
  <r>
    <x v="0"/>
    <n v="111"/>
    <x v="3"/>
    <x v="230"/>
    <x v="146"/>
  </r>
  <r>
    <x v="0"/>
    <n v="112"/>
    <x v="3"/>
    <x v="231"/>
    <x v="225"/>
  </r>
  <r>
    <x v="0"/>
    <n v="113"/>
    <x v="3"/>
    <x v="232"/>
    <x v="226"/>
  </r>
  <r>
    <x v="0"/>
    <n v="114"/>
    <x v="3"/>
    <x v="233"/>
    <x v="227"/>
  </r>
  <r>
    <x v="0"/>
    <e v="#REF!"/>
    <x v="4"/>
    <x v="113"/>
    <x v="111"/>
  </r>
  <r>
    <x v="0"/>
    <n v="116"/>
    <x v="3"/>
    <x v="234"/>
    <x v="228"/>
  </r>
  <r>
    <x v="0"/>
    <n v="117"/>
    <x v="3"/>
    <x v="235"/>
    <x v="229"/>
  </r>
  <r>
    <x v="0"/>
    <n v="118"/>
    <x v="3"/>
    <x v="236"/>
    <x v="230"/>
  </r>
  <r>
    <x v="0"/>
    <n v="119"/>
    <x v="5"/>
    <x v="237"/>
    <x v="231"/>
  </r>
  <r>
    <x v="0"/>
    <n v="120"/>
    <x v="5"/>
    <x v="238"/>
    <x v="232"/>
  </r>
  <r>
    <x v="0"/>
    <n v="121"/>
    <x v="5"/>
    <x v="239"/>
    <x v="233"/>
  </r>
  <r>
    <x v="0"/>
    <n v="122"/>
    <x v="5"/>
    <x v="240"/>
    <x v="234"/>
  </r>
  <r>
    <x v="0"/>
    <n v="123"/>
    <x v="5"/>
    <x v="241"/>
    <x v="235"/>
  </r>
  <r>
    <x v="0"/>
    <n v="124"/>
    <x v="5"/>
    <x v="242"/>
    <x v="236"/>
  </r>
  <r>
    <x v="0"/>
    <n v="125"/>
    <x v="5"/>
    <x v="243"/>
    <x v="237"/>
  </r>
  <r>
    <x v="0"/>
    <n v="126"/>
    <x v="5"/>
    <x v="244"/>
    <x v="238"/>
  </r>
  <r>
    <x v="0"/>
    <n v="127"/>
    <x v="5"/>
    <x v="245"/>
    <x v="239"/>
  </r>
  <r>
    <x v="0"/>
    <n v="128"/>
    <x v="6"/>
    <x v="126"/>
    <x v="124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0"/>
    <n v="0"/>
    <x v="7"/>
    <x v="126"/>
    <x v="125"/>
  </r>
  <r>
    <x v="2"/>
    <n v="0"/>
    <x v="7"/>
    <x v="126"/>
    <x v="125"/>
  </r>
  <r>
    <x v="1"/>
    <m/>
    <x v="8"/>
    <x v="127"/>
    <x v="126"/>
  </r>
  <r>
    <x v="3"/>
    <n v="129"/>
    <x v="0"/>
    <x v="0"/>
    <x v="0"/>
  </r>
  <r>
    <x v="3"/>
    <n v="130"/>
    <x v="0"/>
    <x v="4"/>
    <x v="4"/>
  </r>
  <r>
    <x v="3"/>
    <n v="131"/>
    <x v="0"/>
    <x v="2"/>
    <x v="2"/>
  </r>
  <r>
    <x v="3"/>
    <n v="132"/>
    <x v="0"/>
    <x v="126"/>
    <x v="124"/>
  </r>
  <r>
    <x v="3"/>
    <n v="133"/>
    <x v="0"/>
    <x v="0"/>
    <x v="0"/>
  </r>
  <r>
    <x v="3"/>
    <n v="134"/>
    <x v="0"/>
    <x v="3"/>
    <x v="3"/>
  </r>
  <r>
    <x v="3"/>
    <n v="135"/>
    <x v="0"/>
    <x v="2"/>
    <x v="2"/>
  </r>
  <r>
    <x v="3"/>
    <n v="136"/>
    <x v="6"/>
    <x v="5"/>
    <x v="5"/>
  </r>
  <r>
    <x v="3"/>
    <n v="137"/>
    <x v="1"/>
    <x v="7"/>
    <x v="7"/>
  </r>
  <r>
    <x v="3"/>
    <n v="138"/>
    <x v="1"/>
    <x v="8"/>
    <x v="8"/>
  </r>
  <r>
    <x v="3"/>
    <n v="139"/>
    <x v="1"/>
    <x v="9"/>
    <x v="9"/>
  </r>
  <r>
    <x v="3"/>
    <n v="140"/>
    <x v="1"/>
    <x v="18"/>
    <x v="17"/>
  </r>
  <r>
    <x v="3"/>
    <n v="141"/>
    <x v="1"/>
    <x v="128"/>
    <x v="127"/>
  </r>
  <r>
    <x v="3"/>
    <n v="142"/>
    <x v="1"/>
    <x v="16"/>
    <x v="15"/>
  </r>
  <r>
    <x v="3"/>
    <n v="143"/>
    <x v="1"/>
    <x v="131"/>
    <x v="129"/>
  </r>
  <r>
    <x v="3"/>
    <n v="144"/>
    <x v="1"/>
    <x v="13"/>
    <x v="12"/>
  </r>
  <r>
    <x v="3"/>
    <n v="145"/>
    <x v="1"/>
    <x v="136"/>
    <x v="134"/>
  </r>
  <r>
    <x v="3"/>
    <n v="146"/>
    <x v="1"/>
    <x v="139"/>
    <x v="137"/>
  </r>
  <r>
    <x v="3"/>
    <n v="147"/>
    <x v="1"/>
    <x v="132"/>
    <x v="130"/>
  </r>
  <r>
    <x v="3"/>
    <n v="148"/>
    <x v="1"/>
    <x v="135"/>
    <x v="133"/>
  </r>
  <r>
    <x v="3"/>
    <n v="149"/>
    <x v="2"/>
    <x v="173"/>
    <x v="168"/>
  </r>
  <r>
    <x v="3"/>
    <n v="150"/>
    <x v="2"/>
    <x v="21"/>
    <x v="20"/>
  </r>
  <r>
    <x v="3"/>
    <n v="151"/>
    <x v="2"/>
    <x v="45"/>
    <x v="44"/>
  </r>
  <r>
    <x v="3"/>
    <n v="152"/>
    <x v="2"/>
    <x v="141"/>
    <x v="139"/>
  </r>
  <r>
    <x v="3"/>
    <n v="153"/>
    <x v="2"/>
    <x v="31"/>
    <x v="30"/>
  </r>
  <r>
    <x v="3"/>
    <n v="154"/>
    <x v="2"/>
    <x v="27"/>
    <x v="26"/>
  </r>
  <r>
    <x v="3"/>
    <n v="155"/>
    <x v="2"/>
    <x v="140"/>
    <x v="138"/>
  </r>
  <r>
    <x v="3"/>
    <n v="156"/>
    <x v="2"/>
    <x v="29"/>
    <x v="28"/>
  </r>
  <r>
    <x v="3"/>
    <n v="157"/>
    <x v="2"/>
    <x v="74"/>
    <x v="72"/>
  </r>
  <r>
    <x v="3"/>
    <n v="158"/>
    <x v="2"/>
    <x v="20"/>
    <x v="19"/>
  </r>
  <r>
    <x v="3"/>
    <n v="159"/>
    <x v="2"/>
    <x v="35"/>
    <x v="34"/>
  </r>
  <r>
    <x v="3"/>
    <n v="160"/>
    <x v="2"/>
    <x v="37"/>
    <x v="36"/>
  </r>
  <r>
    <x v="3"/>
    <n v="161"/>
    <x v="2"/>
    <x v="56"/>
    <x v="55"/>
  </r>
  <r>
    <x v="3"/>
    <n v="162"/>
    <x v="2"/>
    <x v="36"/>
    <x v="35"/>
  </r>
  <r>
    <x v="3"/>
    <n v="163"/>
    <x v="2"/>
    <x v="63"/>
    <x v="62"/>
  </r>
  <r>
    <x v="3"/>
    <n v="164"/>
    <x v="2"/>
    <x v="180"/>
    <x v="175"/>
  </r>
  <r>
    <x v="3"/>
    <n v="165"/>
    <x v="2"/>
    <x v="67"/>
    <x v="66"/>
  </r>
  <r>
    <x v="3"/>
    <n v="166"/>
    <x v="2"/>
    <x v="48"/>
    <x v="47"/>
  </r>
  <r>
    <x v="3"/>
    <n v="167"/>
    <x v="2"/>
    <x v="73"/>
    <x v="71"/>
  </r>
  <r>
    <x v="3"/>
    <n v="168"/>
    <x v="2"/>
    <x v="40"/>
    <x v="39"/>
  </r>
  <r>
    <x v="3"/>
    <n v="169"/>
    <x v="2"/>
    <x v="75"/>
    <x v="73"/>
  </r>
  <r>
    <x v="3"/>
    <n v="170"/>
    <x v="2"/>
    <x v="60"/>
    <x v="59"/>
  </r>
  <r>
    <x v="3"/>
    <n v="171"/>
    <x v="2"/>
    <x v="32"/>
    <x v="31"/>
  </r>
  <r>
    <x v="3"/>
    <n v="172"/>
    <x v="2"/>
    <x v="171"/>
    <x v="166"/>
  </r>
  <r>
    <x v="3"/>
    <n v="173"/>
    <x v="2"/>
    <x v="87"/>
    <x v="85"/>
  </r>
  <r>
    <x v="3"/>
    <n v="174"/>
    <x v="2"/>
    <x v="205"/>
    <x v="200"/>
  </r>
  <r>
    <x v="3"/>
    <n v="175"/>
    <x v="2"/>
    <x v="150"/>
    <x v="147"/>
  </r>
  <r>
    <x v="3"/>
    <n v="176"/>
    <x v="2"/>
    <x v="157"/>
    <x v="152"/>
  </r>
  <r>
    <x v="3"/>
    <n v="177"/>
    <x v="2"/>
    <x v="206"/>
    <x v="201"/>
  </r>
  <r>
    <x v="3"/>
    <n v="178"/>
    <x v="2"/>
    <x v="204"/>
    <x v="199"/>
  </r>
  <r>
    <x v="3"/>
    <n v="179"/>
    <x v="2"/>
    <x v="203"/>
    <x v="198"/>
  </r>
  <r>
    <x v="3"/>
    <n v="180"/>
    <x v="2"/>
    <x v="85"/>
    <x v="83"/>
  </r>
  <r>
    <x v="3"/>
    <n v="181"/>
    <x v="2"/>
    <x v="152"/>
    <x v="14"/>
  </r>
  <r>
    <x v="3"/>
    <n v="182"/>
    <x v="2"/>
    <x v="86"/>
    <x v="84"/>
  </r>
  <r>
    <x v="3"/>
    <n v="183"/>
    <x v="2"/>
    <x v="155"/>
    <x v="1"/>
  </r>
  <r>
    <x v="3"/>
    <n v="184"/>
    <x v="2"/>
    <x v="44"/>
    <x v="43"/>
  </r>
  <r>
    <x v="3"/>
    <n v="185"/>
    <x v="2"/>
    <x v="198"/>
    <x v="193"/>
  </r>
  <r>
    <x v="3"/>
    <n v="186"/>
    <x v="2"/>
    <x v="57"/>
    <x v="56"/>
  </r>
  <r>
    <x v="3"/>
    <n v="187"/>
    <x v="2"/>
    <x v="39"/>
    <x v="38"/>
  </r>
  <r>
    <x v="3"/>
    <n v="188"/>
    <x v="2"/>
    <x v="41"/>
    <x v="40"/>
  </r>
  <r>
    <x v="3"/>
    <n v="189"/>
    <x v="2"/>
    <x v="70"/>
    <x v="69"/>
  </r>
  <r>
    <x v="3"/>
    <n v="190"/>
    <x v="2"/>
    <x v="64"/>
    <x v="63"/>
  </r>
  <r>
    <x v="3"/>
    <n v="191"/>
    <x v="2"/>
    <x v="38"/>
    <x v="37"/>
  </r>
  <r>
    <x v="3"/>
    <n v="192"/>
    <x v="2"/>
    <x v="62"/>
    <x v="61"/>
  </r>
  <r>
    <x v="3"/>
    <n v="193"/>
    <x v="2"/>
    <x v="178"/>
    <x v="173"/>
  </r>
  <r>
    <x v="3"/>
    <n v="194"/>
    <x v="2"/>
    <x v="160"/>
    <x v="155"/>
  </r>
  <r>
    <x v="3"/>
    <n v="195"/>
    <x v="2"/>
    <x v="72"/>
    <x v="70"/>
  </r>
  <r>
    <x v="3"/>
    <n v="196"/>
    <x v="2"/>
    <x v="61"/>
    <x v="60"/>
  </r>
  <r>
    <x v="3"/>
    <n v="197"/>
    <x v="2"/>
    <x v="66"/>
    <x v="65"/>
  </r>
  <r>
    <x v="3"/>
    <n v="198"/>
    <x v="2"/>
    <x v="84"/>
    <x v="82"/>
  </r>
  <r>
    <x v="3"/>
    <n v="199"/>
    <x v="2"/>
    <x v="43"/>
    <x v="42"/>
  </r>
  <r>
    <x v="3"/>
    <n v="200"/>
    <x v="2"/>
    <x v="59"/>
    <x v="58"/>
  </r>
  <r>
    <x v="3"/>
    <n v="201"/>
    <x v="2"/>
    <x v="143"/>
    <x v="141"/>
  </r>
  <r>
    <x v="3"/>
    <n v="202"/>
    <x v="2"/>
    <x v="68"/>
    <x v="67"/>
  </r>
  <r>
    <x v="3"/>
    <n v="203"/>
    <x v="2"/>
    <x v="192"/>
    <x v="187"/>
  </r>
  <r>
    <x v="3"/>
    <n v="204"/>
    <x v="2"/>
    <x v="69"/>
    <x v="68"/>
  </r>
  <r>
    <x v="3"/>
    <n v="205"/>
    <x v="2"/>
    <x v="76"/>
    <x v="74"/>
  </r>
  <r>
    <x v="3"/>
    <n v="206"/>
    <x v="2"/>
    <x v="186"/>
    <x v="181"/>
  </r>
  <r>
    <x v="3"/>
    <n v="207"/>
    <x v="2"/>
    <x v="191"/>
    <x v="186"/>
  </r>
  <r>
    <x v="3"/>
    <n v="208"/>
    <x v="2"/>
    <x v="153"/>
    <x v="149"/>
  </r>
  <r>
    <x v="3"/>
    <n v="209"/>
    <x v="2"/>
    <x v="145"/>
    <x v="117"/>
  </r>
  <r>
    <x v="3"/>
    <n v="210"/>
    <x v="2"/>
    <x v="189"/>
    <x v="184"/>
  </r>
  <r>
    <x v="3"/>
    <n v="211"/>
    <x v="2"/>
    <x v="25"/>
    <x v="24"/>
  </r>
  <r>
    <x v="3"/>
    <n v="212"/>
    <x v="2"/>
    <x v="156"/>
    <x v="151"/>
  </r>
  <r>
    <x v="3"/>
    <n v="213"/>
    <x v="2"/>
    <x v="147"/>
    <x v="144"/>
  </r>
  <r>
    <x v="3"/>
    <n v="214"/>
    <x v="2"/>
    <x v="79"/>
    <x v="77"/>
  </r>
  <r>
    <x v="3"/>
    <n v="215"/>
    <x v="2"/>
    <x v="167"/>
    <x v="162"/>
  </r>
  <r>
    <x v="3"/>
    <n v="216"/>
    <x v="2"/>
    <x v="187"/>
    <x v="182"/>
  </r>
  <r>
    <x v="3"/>
    <n v="217"/>
    <x v="2"/>
    <x v="19"/>
    <x v="18"/>
  </r>
  <r>
    <x v="3"/>
    <n v="218"/>
    <x v="3"/>
    <x v="90"/>
    <x v="88"/>
  </r>
  <r>
    <x v="3"/>
    <n v="219"/>
    <x v="3"/>
    <x v="89"/>
    <x v="87"/>
  </r>
  <r>
    <x v="3"/>
    <n v="220"/>
    <x v="3"/>
    <x v="95"/>
    <x v="93"/>
  </r>
  <r>
    <x v="3"/>
    <n v="221"/>
    <x v="3"/>
    <x v="110"/>
    <x v="108"/>
  </r>
  <r>
    <x v="3"/>
    <n v="222"/>
    <x v="3"/>
    <x v="107"/>
    <x v="105"/>
  </r>
  <r>
    <x v="3"/>
    <n v="223"/>
    <x v="3"/>
    <x v="94"/>
    <x v="92"/>
  </r>
  <r>
    <x v="3"/>
    <n v="224"/>
    <x v="3"/>
    <x v="98"/>
    <x v="96"/>
  </r>
  <r>
    <x v="3"/>
    <n v="225"/>
    <x v="3"/>
    <x v="105"/>
    <x v="103"/>
  </r>
  <r>
    <x v="3"/>
    <n v="226"/>
    <x v="3"/>
    <x v="211"/>
    <x v="206"/>
  </r>
  <r>
    <x v="3"/>
    <n v="227"/>
    <x v="3"/>
    <x v="195"/>
    <x v="190"/>
  </r>
  <r>
    <x v="3"/>
    <n v="228"/>
    <x v="3"/>
    <x v="111"/>
    <x v="109"/>
  </r>
  <r>
    <x v="3"/>
    <n v="229"/>
    <x v="3"/>
    <x v="91"/>
    <x v="89"/>
  </r>
  <r>
    <x v="3"/>
    <n v="230"/>
    <x v="3"/>
    <x v="212"/>
    <x v="207"/>
  </r>
  <r>
    <x v="3"/>
    <n v="231"/>
    <x v="3"/>
    <x v="210"/>
    <x v="205"/>
  </r>
  <r>
    <x v="3"/>
    <n v="232"/>
    <x v="3"/>
    <x v="97"/>
    <x v="95"/>
  </r>
  <r>
    <x v="3"/>
    <n v="233"/>
    <x v="3"/>
    <x v="102"/>
    <x v="100"/>
  </r>
  <r>
    <x v="3"/>
    <n v="234"/>
    <x v="3"/>
    <x v="93"/>
    <x v="91"/>
  </r>
  <r>
    <x v="3"/>
    <n v="235"/>
    <x v="3"/>
    <x v="175"/>
    <x v="170"/>
  </r>
  <r>
    <x v="3"/>
    <n v="236"/>
    <x v="3"/>
    <x v="108"/>
    <x v="106"/>
  </r>
  <r>
    <x v="3"/>
    <n v="237"/>
    <x v="3"/>
    <x v="106"/>
    <x v="104"/>
  </r>
  <r>
    <x v="3"/>
    <n v="238"/>
    <x v="3"/>
    <x v="103"/>
    <x v="101"/>
  </r>
  <r>
    <x v="3"/>
    <e v="#REF!"/>
    <x v="4"/>
    <x v="113"/>
    <x v="111"/>
  </r>
  <r>
    <x v="3"/>
    <n v="240"/>
    <x v="3"/>
    <x v="115"/>
    <x v="113"/>
  </r>
  <r>
    <x v="3"/>
    <n v="241"/>
    <x v="3"/>
    <x v="214"/>
    <x v="209"/>
  </r>
  <r>
    <x v="3"/>
    <n v="242"/>
    <x v="3"/>
    <x v="229"/>
    <x v="224"/>
  </r>
  <r>
    <x v="3"/>
    <n v="243"/>
    <x v="3"/>
    <x v="222"/>
    <x v="217"/>
  </r>
  <r>
    <x v="3"/>
    <n v="244"/>
    <x v="3"/>
    <x v="224"/>
    <x v="219"/>
  </r>
  <r>
    <x v="3"/>
    <n v="245"/>
    <x v="3"/>
    <x v="227"/>
    <x v="222"/>
  </r>
  <r>
    <x v="3"/>
    <n v="246"/>
    <x v="3"/>
    <x v="218"/>
    <x v="213"/>
  </r>
  <r>
    <x v="3"/>
    <n v="247"/>
    <x v="5"/>
    <x v="118"/>
    <x v="116"/>
  </r>
  <r>
    <x v="3"/>
    <n v="248"/>
    <x v="5"/>
    <x v="119"/>
    <x v="117"/>
  </r>
  <r>
    <x v="3"/>
    <n v="249"/>
    <x v="5"/>
    <x v="122"/>
    <x v="120"/>
  </r>
  <r>
    <x v="3"/>
    <n v="250"/>
    <x v="5"/>
    <x v="244"/>
    <x v="238"/>
  </r>
  <r>
    <x v="3"/>
    <n v="251"/>
    <x v="5"/>
    <x v="243"/>
    <x v="237"/>
  </r>
  <r>
    <x v="3"/>
    <n v="252"/>
    <x v="5"/>
    <x v="241"/>
    <x v="235"/>
  </r>
  <r>
    <x v="3"/>
    <n v="253"/>
    <x v="5"/>
    <x v="117"/>
    <x v="115"/>
  </r>
  <r>
    <x v="3"/>
    <n v="254"/>
    <x v="5"/>
    <x v="124"/>
    <x v="122"/>
  </r>
  <r>
    <x v="3"/>
    <n v="255"/>
    <x v="5"/>
    <x v="121"/>
    <x v="119"/>
  </r>
  <r>
    <x v="3"/>
    <n v="256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7"/>
    <x v="126"/>
    <x v="125"/>
  </r>
  <r>
    <x v="1"/>
    <m/>
    <x v="8"/>
    <x v="127"/>
    <x v="126"/>
  </r>
  <r>
    <x v="3"/>
    <n v="129"/>
    <x v="0"/>
    <x v="3"/>
    <x v="3"/>
  </r>
  <r>
    <x v="3"/>
    <n v="130"/>
    <x v="0"/>
    <x v="5"/>
    <x v="5"/>
  </r>
  <r>
    <x v="3"/>
    <n v="131"/>
    <x v="0"/>
    <x v="6"/>
    <x v="6"/>
  </r>
  <r>
    <x v="3"/>
    <n v="132"/>
    <x v="0"/>
    <x v="1"/>
    <x v="1"/>
  </r>
  <r>
    <x v="3"/>
    <n v="133"/>
    <x v="0"/>
    <x v="5"/>
    <x v="5"/>
  </r>
  <r>
    <x v="3"/>
    <n v="134"/>
    <x v="0"/>
    <x v="6"/>
    <x v="6"/>
  </r>
  <r>
    <x v="3"/>
    <n v="135"/>
    <x v="0"/>
    <x v="1"/>
    <x v="1"/>
  </r>
  <r>
    <x v="3"/>
    <n v="136"/>
    <x v="6"/>
    <x v="126"/>
    <x v="124"/>
  </r>
  <r>
    <x v="3"/>
    <n v="137"/>
    <x v="1"/>
    <x v="10"/>
    <x v="10"/>
  </r>
  <r>
    <x v="3"/>
    <n v="138"/>
    <x v="1"/>
    <x v="12"/>
    <x v="11"/>
  </r>
  <r>
    <x v="3"/>
    <n v="139"/>
    <x v="1"/>
    <x v="138"/>
    <x v="136"/>
  </r>
  <r>
    <x v="3"/>
    <n v="140"/>
    <x v="1"/>
    <x v="11"/>
    <x v="1"/>
  </r>
  <r>
    <x v="3"/>
    <n v="141"/>
    <x v="1"/>
    <x v="15"/>
    <x v="14"/>
  </r>
  <r>
    <x v="3"/>
    <n v="142"/>
    <x v="1"/>
    <x v="129"/>
    <x v="3"/>
  </r>
  <r>
    <x v="3"/>
    <n v="143"/>
    <x v="1"/>
    <x v="137"/>
    <x v="135"/>
  </r>
  <r>
    <x v="3"/>
    <n v="144"/>
    <x v="1"/>
    <x v="130"/>
    <x v="128"/>
  </r>
  <r>
    <x v="3"/>
    <n v="145"/>
    <x v="1"/>
    <x v="14"/>
    <x v="13"/>
  </r>
  <r>
    <x v="3"/>
    <n v="146"/>
    <x v="1"/>
    <x v="134"/>
    <x v="132"/>
  </r>
  <r>
    <x v="3"/>
    <n v="147"/>
    <x v="1"/>
    <x v="17"/>
    <x v="16"/>
  </r>
  <r>
    <x v="3"/>
    <n v="148"/>
    <x v="1"/>
    <x v="133"/>
    <x v="131"/>
  </r>
  <r>
    <x v="3"/>
    <n v="149"/>
    <x v="2"/>
    <x v="24"/>
    <x v="23"/>
  </r>
  <r>
    <x v="3"/>
    <n v="150"/>
    <x v="2"/>
    <x v="46"/>
    <x v="45"/>
  </r>
  <r>
    <x v="3"/>
    <n v="151"/>
    <x v="2"/>
    <x v="22"/>
    <x v="21"/>
  </r>
  <r>
    <x v="3"/>
    <n v="152"/>
    <x v="2"/>
    <x v="82"/>
    <x v="80"/>
  </r>
  <r>
    <x v="3"/>
    <n v="153"/>
    <x v="2"/>
    <x v="34"/>
    <x v="33"/>
  </r>
  <r>
    <x v="3"/>
    <n v="154"/>
    <x v="2"/>
    <x v="199"/>
    <x v="194"/>
  </r>
  <r>
    <x v="3"/>
    <n v="155"/>
    <x v="2"/>
    <x v="163"/>
    <x v="158"/>
  </r>
  <r>
    <x v="3"/>
    <n v="156"/>
    <x v="2"/>
    <x v="30"/>
    <x v="29"/>
  </r>
  <r>
    <x v="3"/>
    <n v="157"/>
    <x v="2"/>
    <x v="28"/>
    <x v="27"/>
  </r>
  <r>
    <x v="3"/>
    <n v="158"/>
    <x v="2"/>
    <x v="142"/>
    <x v="140"/>
  </r>
  <r>
    <x v="3"/>
    <n v="159"/>
    <x v="2"/>
    <x v="50"/>
    <x v="49"/>
  </r>
  <r>
    <x v="3"/>
    <n v="160"/>
    <x v="2"/>
    <x v="172"/>
    <x v="167"/>
  </r>
  <r>
    <x v="3"/>
    <n v="161"/>
    <x v="2"/>
    <x v="162"/>
    <x v="157"/>
  </r>
  <r>
    <x v="3"/>
    <n v="162"/>
    <x v="2"/>
    <x v="53"/>
    <x v="52"/>
  </r>
  <r>
    <x v="3"/>
    <n v="163"/>
    <x v="2"/>
    <x v="181"/>
    <x v="176"/>
  </r>
  <r>
    <x v="3"/>
    <n v="164"/>
    <x v="2"/>
    <x v="183"/>
    <x v="178"/>
  </r>
  <r>
    <x v="3"/>
    <n v="165"/>
    <x v="2"/>
    <x v="83"/>
    <x v="81"/>
  </r>
  <r>
    <x v="3"/>
    <n v="166"/>
    <x v="2"/>
    <x v="55"/>
    <x v="54"/>
  </r>
  <r>
    <x v="3"/>
    <n v="167"/>
    <x v="2"/>
    <x v="166"/>
    <x v="161"/>
  </r>
  <r>
    <x v="3"/>
    <n v="168"/>
    <x v="2"/>
    <x v="58"/>
    <x v="57"/>
  </r>
  <r>
    <x v="3"/>
    <n v="169"/>
    <x v="2"/>
    <x v="158"/>
    <x v="153"/>
  </r>
  <r>
    <x v="3"/>
    <n v="170"/>
    <x v="2"/>
    <x v="164"/>
    <x v="159"/>
  </r>
  <r>
    <x v="3"/>
    <n v="171"/>
    <x v="2"/>
    <x v="65"/>
    <x v="64"/>
  </r>
  <r>
    <x v="3"/>
    <n v="172"/>
    <x v="2"/>
    <x v="170"/>
    <x v="165"/>
  </r>
  <r>
    <x v="3"/>
    <n v="173"/>
    <x v="2"/>
    <x v="146"/>
    <x v="143"/>
  </r>
  <r>
    <x v="3"/>
    <n v="174"/>
    <x v="2"/>
    <x v="49"/>
    <x v="48"/>
  </r>
  <r>
    <x v="3"/>
    <n v="175"/>
    <x v="2"/>
    <x v="71"/>
    <x v="9"/>
  </r>
  <r>
    <x v="3"/>
    <n v="176"/>
    <x v="2"/>
    <x v="161"/>
    <x v="156"/>
  </r>
  <r>
    <x v="3"/>
    <n v="177"/>
    <x v="2"/>
    <x v="47"/>
    <x v="46"/>
  </r>
  <r>
    <x v="3"/>
    <n v="178"/>
    <x v="2"/>
    <x v="54"/>
    <x v="53"/>
  </r>
  <r>
    <x v="3"/>
    <n v="179"/>
    <x v="2"/>
    <x v="159"/>
    <x v="154"/>
  </r>
  <r>
    <x v="3"/>
    <n v="180"/>
    <x v="2"/>
    <x v="144"/>
    <x v="142"/>
  </r>
  <r>
    <x v="3"/>
    <n v="181"/>
    <x v="2"/>
    <x v="174"/>
    <x v="169"/>
  </r>
  <r>
    <x v="3"/>
    <n v="182"/>
    <x v="2"/>
    <x v="26"/>
    <x v="25"/>
  </r>
  <r>
    <x v="3"/>
    <n v="183"/>
    <x v="2"/>
    <x v="168"/>
    <x v="163"/>
  </r>
  <r>
    <x v="3"/>
    <n v="184"/>
    <x v="2"/>
    <x v="182"/>
    <x v="177"/>
  </r>
  <r>
    <x v="3"/>
    <n v="185"/>
    <x v="2"/>
    <x v="78"/>
    <x v="76"/>
  </r>
  <r>
    <x v="3"/>
    <n v="186"/>
    <x v="2"/>
    <x v="42"/>
    <x v="41"/>
  </r>
  <r>
    <x v="3"/>
    <n v="187"/>
    <x v="2"/>
    <x v="149"/>
    <x v="146"/>
  </r>
  <r>
    <x v="3"/>
    <n v="188"/>
    <x v="2"/>
    <x v="184"/>
    <x v="179"/>
  </r>
  <r>
    <x v="3"/>
    <n v="189"/>
    <x v="2"/>
    <x v="80"/>
    <x v="78"/>
  </r>
  <r>
    <x v="3"/>
    <n v="190"/>
    <x v="2"/>
    <x v="209"/>
    <x v="204"/>
  </r>
  <r>
    <x v="3"/>
    <n v="191"/>
    <x v="2"/>
    <x v="185"/>
    <x v="180"/>
  </r>
  <r>
    <x v="3"/>
    <n v="192"/>
    <x v="2"/>
    <x v="176"/>
    <x v="171"/>
  </r>
  <r>
    <x v="3"/>
    <n v="193"/>
    <x v="2"/>
    <x v="154"/>
    <x v="150"/>
  </r>
  <r>
    <x v="3"/>
    <n v="194"/>
    <x v="2"/>
    <x v="77"/>
    <x v="75"/>
  </r>
  <r>
    <x v="3"/>
    <n v="195"/>
    <x v="2"/>
    <x v="179"/>
    <x v="174"/>
  </r>
  <r>
    <x v="3"/>
    <n v="196"/>
    <x v="2"/>
    <x v="200"/>
    <x v="195"/>
  </r>
  <r>
    <x v="3"/>
    <n v="197"/>
    <x v="2"/>
    <x v="169"/>
    <x v="164"/>
  </r>
  <r>
    <x v="3"/>
    <n v="198"/>
    <x v="2"/>
    <x v="33"/>
    <x v="32"/>
  </r>
  <r>
    <x v="3"/>
    <n v="199"/>
    <x v="2"/>
    <x v="81"/>
    <x v="79"/>
  </r>
  <r>
    <x v="3"/>
    <n v="200"/>
    <x v="2"/>
    <x v="190"/>
    <x v="185"/>
  </r>
  <r>
    <x v="3"/>
    <n v="201"/>
    <x v="2"/>
    <x v="196"/>
    <x v="191"/>
  </r>
  <r>
    <x v="3"/>
    <n v="202"/>
    <x v="2"/>
    <x v="188"/>
    <x v="183"/>
  </r>
  <r>
    <x v="3"/>
    <n v="203"/>
    <x v="2"/>
    <x v="151"/>
    <x v="148"/>
  </r>
  <r>
    <x v="3"/>
    <n v="204"/>
    <x v="2"/>
    <x v="207"/>
    <x v="202"/>
  </r>
  <r>
    <x v="3"/>
    <n v="205"/>
    <x v="2"/>
    <x v="202"/>
    <x v="197"/>
  </r>
  <r>
    <x v="3"/>
    <n v="206"/>
    <x v="2"/>
    <x v="148"/>
    <x v="145"/>
  </r>
  <r>
    <x v="3"/>
    <n v="207"/>
    <x v="2"/>
    <x v="193"/>
    <x v="188"/>
  </r>
  <r>
    <x v="3"/>
    <n v="208"/>
    <x v="2"/>
    <x v="23"/>
    <x v="22"/>
  </r>
  <r>
    <x v="3"/>
    <n v="209"/>
    <x v="2"/>
    <x v="197"/>
    <x v="192"/>
  </r>
  <r>
    <x v="3"/>
    <n v="210"/>
    <x v="2"/>
    <x v="52"/>
    <x v="51"/>
  </r>
  <r>
    <x v="3"/>
    <n v="211"/>
    <x v="2"/>
    <x v="194"/>
    <x v="189"/>
  </r>
  <r>
    <x v="3"/>
    <n v="212"/>
    <x v="2"/>
    <x v="51"/>
    <x v="50"/>
  </r>
  <r>
    <x v="3"/>
    <n v="213"/>
    <x v="2"/>
    <x v="201"/>
    <x v="196"/>
  </r>
  <r>
    <x v="3"/>
    <n v="214"/>
    <x v="2"/>
    <x v="177"/>
    <x v="172"/>
  </r>
  <r>
    <x v="3"/>
    <n v="215"/>
    <x v="2"/>
    <x v="165"/>
    <x v="160"/>
  </r>
  <r>
    <x v="3"/>
    <n v="216"/>
    <x v="2"/>
    <x v="208"/>
    <x v="203"/>
  </r>
  <r>
    <x v="3"/>
    <n v="217"/>
    <x v="2"/>
    <x v="88"/>
    <x v="86"/>
  </r>
  <r>
    <x v="3"/>
    <n v="218"/>
    <x v="3"/>
    <x v="236"/>
    <x v="230"/>
  </r>
  <r>
    <x v="3"/>
    <n v="219"/>
    <x v="3"/>
    <x v="116"/>
    <x v="114"/>
  </r>
  <r>
    <x v="3"/>
    <n v="220"/>
    <x v="3"/>
    <x v="104"/>
    <x v="102"/>
  </r>
  <r>
    <x v="3"/>
    <n v="221"/>
    <x v="3"/>
    <x v="225"/>
    <x v="220"/>
  </r>
  <r>
    <x v="3"/>
    <n v="222"/>
    <x v="3"/>
    <x v="213"/>
    <x v="208"/>
  </r>
  <r>
    <x v="3"/>
    <n v="223"/>
    <x v="3"/>
    <x v="114"/>
    <x v="112"/>
  </r>
  <r>
    <x v="3"/>
    <n v="224"/>
    <x v="3"/>
    <x v="232"/>
    <x v="226"/>
  </r>
  <r>
    <x v="3"/>
    <n v="225"/>
    <x v="3"/>
    <x v="96"/>
    <x v="94"/>
  </r>
  <r>
    <x v="3"/>
    <n v="226"/>
    <x v="3"/>
    <x v="92"/>
    <x v="90"/>
  </r>
  <r>
    <x v="3"/>
    <n v="227"/>
    <x v="3"/>
    <x v="216"/>
    <x v="211"/>
  </r>
  <r>
    <x v="3"/>
    <n v="228"/>
    <x v="3"/>
    <x v="223"/>
    <x v="218"/>
  </r>
  <r>
    <x v="3"/>
    <n v="229"/>
    <x v="3"/>
    <x v="221"/>
    <x v="216"/>
  </r>
  <r>
    <x v="3"/>
    <n v="230"/>
    <x v="3"/>
    <x v="217"/>
    <x v="212"/>
  </r>
  <r>
    <x v="3"/>
    <n v="231"/>
    <x v="3"/>
    <x v="226"/>
    <x v="221"/>
  </r>
  <r>
    <x v="3"/>
    <n v="232"/>
    <x v="3"/>
    <x v="109"/>
    <x v="107"/>
  </r>
  <r>
    <x v="3"/>
    <n v="233"/>
    <x v="3"/>
    <x v="219"/>
    <x v="214"/>
  </r>
  <r>
    <x v="3"/>
    <n v="234"/>
    <x v="3"/>
    <x v="230"/>
    <x v="146"/>
  </r>
  <r>
    <x v="3"/>
    <n v="235"/>
    <x v="3"/>
    <x v="99"/>
    <x v="97"/>
  </r>
  <r>
    <x v="3"/>
    <n v="236"/>
    <x v="3"/>
    <x v="220"/>
    <x v="215"/>
  </r>
  <r>
    <x v="3"/>
    <n v="237"/>
    <x v="3"/>
    <x v="228"/>
    <x v="223"/>
  </r>
  <r>
    <x v="3"/>
    <n v="238"/>
    <x v="3"/>
    <x v="235"/>
    <x v="229"/>
  </r>
  <r>
    <x v="3"/>
    <e v="#REF!"/>
    <x v="4"/>
    <x v="113"/>
    <x v="111"/>
  </r>
  <r>
    <x v="3"/>
    <n v="240"/>
    <x v="3"/>
    <x v="112"/>
    <x v="110"/>
  </r>
  <r>
    <x v="3"/>
    <n v="241"/>
    <x v="3"/>
    <x v="215"/>
    <x v="210"/>
  </r>
  <r>
    <x v="3"/>
    <n v="242"/>
    <x v="3"/>
    <x v="101"/>
    <x v="99"/>
  </r>
  <r>
    <x v="3"/>
    <n v="243"/>
    <x v="3"/>
    <x v="234"/>
    <x v="228"/>
  </r>
  <r>
    <x v="3"/>
    <n v="244"/>
    <x v="3"/>
    <x v="100"/>
    <x v="98"/>
  </r>
  <r>
    <x v="3"/>
    <n v="245"/>
    <x v="3"/>
    <x v="233"/>
    <x v="227"/>
  </r>
  <r>
    <x v="3"/>
    <n v="246"/>
    <x v="3"/>
    <x v="231"/>
    <x v="225"/>
  </r>
  <r>
    <x v="3"/>
    <n v="247"/>
    <x v="5"/>
    <x v="125"/>
    <x v="123"/>
  </r>
  <r>
    <x v="3"/>
    <n v="248"/>
    <x v="5"/>
    <x v="238"/>
    <x v="232"/>
  </r>
  <r>
    <x v="3"/>
    <n v="249"/>
    <x v="5"/>
    <x v="239"/>
    <x v="233"/>
  </r>
  <r>
    <x v="3"/>
    <n v="250"/>
    <x v="5"/>
    <x v="242"/>
    <x v="236"/>
  </r>
  <r>
    <x v="3"/>
    <n v="251"/>
    <x v="5"/>
    <x v="240"/>
    <x v="234"/>
  </r>
  <r>
    <x v="3"/>
    <n v="252"/>
    <x v="5"/>
    <x v="123"/>
    <x v="121"/>
  </r>
  <r>
    <x v="3"/>
    <n v="253"/>
    <x v="5"/>
    <x v="120"/>
    <x v="118"/>
  </r>
  <r>
    <x v="3"/>
    <n v="254"/>
    <x v="5"/>
    <x v="245"/>
    <x v="239"/>
  </r>
  <r>
    <x v="3"/>
    <n v="255"/>
    <x v="5"/>
    <x v="237"/>
    <x v="231"/>
  </r>
  <r>
    <x v="3"/>
    <n v="256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6"/>
    <x v="126"/>
    <x v="124"/>
  </r>
  <r>
    <x v="3"/>
    <n v="0"/>
    <x v="7"/>
    <x v="126"/>
    <x v="125"/>
  </r>
  <r>
    <x v="2"/>
    <n v="0"/>
    <x v="7"/>
    <x v="126"/>
    <x v="125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1"/>
    <m/>
    <x v="8"/>
    <x v="127"/>
    <x v="126"/>
  </r>
  <r>
    <x v="4"/>
    <n v="257"/>
    <x v="0"/>
    <x v="0"/>
    <x v="0"/>
  </r>
  <r>
    <x v="4"/>
    <n v="258"/>
    <x v="0"/>
    <x v="4"/>
    <x v="4"/>
  </r>
  <r>
    <x v="4"/>
    <n v="259"/>
    <x v="0"/>
    <x v="3"/>
    <x v="3"/>
  </r>
  <r>
    <x v="4"/>
    <n v="260"/>
    <x v="0"/>
    <x v="5"/>
    <x v="5"/>
  </r>
  <r>
    <x v="4"/>
    <n v="261"/>
    <x v="0"/>
    <x v="126"/>
    <x v="240"/>
  </r>
  <r>
    <x v="4"/>
    <n v="262"/>
    <x v="0"/>
    <x v="126"/>
    <x v="241"/>
  </r>
  <r>
    <x v="4"/>
    <n v="263"/>
    <x v="0"/>
    <x v="126"/>
    <x v="242"/>
  </r>
  <r>
    <x v="4"/>
    <n v="264"/>
    <x v="0"/>
    <x v="126"/>
    <x v="243"/>
  </r>
  <r>
    <x v="4"/>
    <n v="265"/>
    <x v="1"/>
    <x v="9"/>
    <x v="9"/>
  </r>
  <r>
    <x v="4"/>
    <n v="266"/>
    <x v="1"/>
    <x v="15"/>
    <x v="14"/>
  </r>
  <r>
    <x v="4"/>
    <n v="267"/>
    <x v="1"/>
    <x v="139"/>
    <x v="137"/>
  </r>
  <r>
    <x v="4"/>
    <n v="268"/>
    <x v="1"/>
    <x v="138"/>
    <x v="136"/>
  </r>
  <r>
    <x v="4"/>
    <n v="269"/>
    <x v="1"/>
    <x v="133"/>
    <x v="131"/>
  </r>
  <r>
    <x v="4"/>
    <n v="270"/>
    <x v="1"/>
    <x v="137"/>
    <x v="135"/>
  </r>
  <r>
    <x v="4"/>
    <n v="271"/>
    <x v="1"/>
    <x v="16"/>
    <x v="15"/>
  </r>
  <r>
    <x v="4"/>
    <n v="272"/>
    <x v="1"/>
    <x v="7"/>
    <x v="7"/>
  </r>
  <r>
    <x v="4"/>
    <n v="273"/>
    <x v="1"/>
    <x v="18"/>
    <x v="17"/>
  </r>
  <r>
    <x v="4"/>
    <n v="274"/>
    <x v="1"/>
    <x v="14"/>
    <x v="13"/>
  </r>
  <r>
    <x v="4"/>
    <n v="275"/>
    <x v="1"/>
    <x v="134"/>
    <x v="132"/>
  </r>
  <r>
    <x v="4"/>
    <n v="276"/>
    <x v="1"/>
    <x v="17"/>
    <x v="16"/>
  </r>
  <r>
    <x v="4"/>
    <n v="277"/>
    <x v="2"/>
    <x v="188"/>
    <x v="183"/>
  </r>
  <r>
    <x v="4"/>
    <n v="278"/>
    <x v="2"/>
    <x v="69"/>
    <x v="68"/>
  </r>
  <r>
    <x v="4"/>
    <n v="279"/>
    <x v="2"/>
    <x v="140"/>
    <x v="138"/>
  </r>
  <r>
    <x v="4"/>
    <n v="280"/>
    <x v="2"/>
    <x v="31"/>
    <x v="30"/>
  </r>
  <r>
    <x v="4"/>
    <n v="281"/>
    <x v="2"/>
    <x v="28"/>
    <x v="27"/>
  </r>
  <r>
    <x v="4"/>
    <n v="282"/>
    <x v="2"/>
    <x v="67"/>
    <x v="66"/>
  </r>
  <r>
    <x v="4"/>
    <n v="283"/>
    <x v="2"/>
    <x v="180"/>
    <x v="175"/>
  </r>
  <r>
    <x v="4"/>
    <n v="284"/>
    <x v="2"/>
    <x v="27"/>
    <x v="26"/>
  </r>
  <r>
    <x v="4"/>
    <n v="285"/>
    <x v="2"/>
    <x v="71"/>
    <x v="9"/>
  </r>
  <r>
    <x v="4"/>
    <n v="286"/>
    <x v="2"/>
    <x v="74"/>
    <x v="72"/>
  </r>
  <r>
    <x v="4"/>
    <n v="287"/>
    <x v="2"/>
    <x v="63"/>
    <x v="62"/>
  </r>
  <r>
    <x v="4"/>
    <n v="288"/>
    <x v="2"/>
    <x v="57"/>
    <x v="56"/>
  </r>
  <r>
    <x v="4"/>
    <n v="289"/>
    <x v="2"/>
    <x v="65"/>
    <x v="64"/>
  </r>
  <r>
    <x v="4"/>
    <n v="290"/>
    <x v="2"/>
    <x v="72"/>
    <x v="70"/>
  </r>
  <r>
    <x v="4"/>
    <n v="291"/>
    <x v="2"/>
    <x v="22"/>
    <x v="21"/>
  </r>
  <r>
    <x v="4"/>
    <n v="292"/>
    <x v="2"/>
    <x v="204"/>
    <x v="199"/>
  </r>
  <r>
    <x v="4"/>
    <n v="293"/>
    <x v="2"/>
    <x v="151"/>
    <x v="148"/>
  </r>
  <r>
    <x v="4"/>
    <n v="294"/>
    <x v="2"/>
    <x v="56"/>
    <x v="55"/>
  </r>
  <r>
    <x v="4"/>
    <n v="295"/>
    <x v="2"/>
    <x v="68"/>
    <x v="67"/>
  </r>
  <r>
    <x v="4"/>
    <n v="296"/>
    <x v="2"/>
    <x v="70"/>
    <x v="69"/>
  </r>
  <r>
    <x v="4"/>
    <n v="297"/>
    <x v="2"/>
    <x v="61"/>
    <x v="60"/>
  </r>
  <r>
    <x v="4"/>
    <n v="298"/>
    <x v="2"/>
    <x v="45"/>
    <x v="44"/>
  </r>
  <r>
    <x v="4"/>
    <n v="299"/>
    <x v="2"/>
    <x v="36"/>
    <x v="35"/>
  </r>
  <r>
    <x v="4"/>
    <n v="300"/>
    <x v="2"/>
    <x v="44"/>
    <x v="43"/>
  </r>
  <r>
    <x v="4"/>
    <n v="301"/>
    <x v="2"/>
    <x v="20"/>
    <x v="19"/>
  </r>
  <r>
    <x v="4"/>
    <n v="302"/>
    <x v="2"/>
    <x v="75"/>
    <x v="73"/>
  </r>
  <r>
    <x v="4"/>
    <n v="303"/>
    <x v="2"/>
    <x v="73"/>
    <x v="71"/>
  </r>
  <r>
    <x v="4"/>
    <n v="304"/>
    <x v="2"/>
    <x v="88"/>
    <x v="86"/>
  </r>
  <r>
    <x v="4"/>
    <n v="305"/>
    <x v="2"/>
    <x v="142"/>
    <x v="140"/>
  </r>
  <r>
    <x v="4"/>
    <n v="306"/>
    <x v="2"/>
    <x v="141"/>
    <x v="139"/>
  </r>
  <r>
    <x v="4"/>
    <n v="307"/>
    <x v="2"/>
    <x v="41"/>
    <x v="40"/>
  </r>
  <r>
    <x v="4"/>
    <n v="308"/>
    <x v="2"/>
    <x v="23"/>
    <x v="22"/>
  </r>
  <r>
    <x v="4"/>
    <n v="309"/>
    <x v="2"/>
    <x v="51"/>
    <x v="50"/>
  </r>
  <r>
    <x v="4"/>
    <n v="310"/>
    <x v="2"/>
    <x v="85"/>
    <x v="83"/>
  </r>
  <r>
    <x v="4"/>
    <n v="311"/>
    <x v="2"/>
    <x v="159"/>
    <x v="154"/>
  </r>
  <r>
    <x v="4"/>
    <n v="312"/>
    <x v="2"/>
    <x v="156"/>
    <x v="151"/>
  </r>
  <r>
    <x v="4"/>
    <n v="313"/>
    <x v="2"/>
    <x v="52"/>
    <x v="51"/>
  </r>
  <r>
    <x v="4"/>
    <n v="314"/>
    <x v="2"/>
    <x v="189"/>
    <x v="184"/>
  </r>
  <r>
    <x v="4"/>
    <n v="315"/>
    <x v="2"/>
    <x v="33"/>
    <x v="32"/>
  </r>
  <r>
    <x v="4"/>
    <n v="316"/>
    <x v="2"/>
    <x v="42"/>
    <x v="41"/>
  </r>
  <r>
    <x v="4"/>
    <n v="317"/>
    <x v="2"/>
    <x v="26"/>
    <x v="25"/>
  </r>
  <r>
    <x v="4"/>
    <n v="318"/>
    <x v="2"/>
    <x v="66"/>
    <x v="65"/>
  </r>
  <r>
    <x v="4"/>
    <n v="319"/>
    <x v="2"/>
    <x v="37"/>
    <x v="36"/>
  </r>
  <r>
    <x v="4"/>
    <n v="320"/>
    <x v="2"/>
    <x v="81"/>
    <x v="79"/>
  </r>
  <r>
    <x v="4"/>
    <n v="321"/>
    <x v="2"/>
    <x v="43"/>
    <x v="42"/>
  </r>
  <r>
    <x v="4"/>
    <n v="322"/>
    <x v="2"/>
    <x v="64"/>
    <x v="63"/>
  </r>
  <r>
    <x v="4"/>
    <n v="323"/>
    <x v="2"/>
    <x v="203"/>
    <x v="198"/>
  </r>
  <r>
    <x v="4"/>
    <n v="324"/>
    <x v="2"/>
    <x v="178"/>
    <x v="173"/>
  </r>
  <r>
    <x v="4"/>
    <n v="325"/>
    <x v="2"/>
    <x v="62"/>
    <x v="61"/>
  </r>
  <r>
    <x v="4"/>
    <n v="326"/>
    <x v="2"/>
    <x v="39"/>
    <x v="38"/>
  </r>
  <r>
    <x v="4"/>
    <n v="327"/>
    <x v="2"/>
    <x v="60"/>
    <x v="59"/>
  </r>
  <r>
    <x v="4"/>
    <n v="328"/>
    <x v="2"/>
    <x v="143"/>
    <x v="141"/>
  </r>
  <r>
    <x v="4"/>
    <n v="329"/>
    <x v="2"/>
    <x v="160"/>
    <x v="155"/>
  </r>
  <r>
    <x v="4"/>
    <n v="330"/>
    <x v="2"/>
    <x v="40"/>
    <x v="39"/>
  </r>
  <r>
    <x v="4"/>
    <n v="331"/>
    <x v="2"/>
    <x v="46"/>
    <x v="45"/>
  </r>
  <r>
    <x v="4"/>
    <n v="332"/>
    <x v="2"/>
    <x v="145"/>
    <x v="117"/>
  </r>
  <r>
    <x v="4"/>
    <n v="333"/>
    <x v="2"/>
    <x v="190"/>
    <x v="185"/>
  </r>
  <r>
    <x v="4"/>
    <n v="334"/>
    <x v="2"/>
    <x v="187"/>
    <x v="182"/>
  </r>
  <r>
    <x v="4"/>
    <n v="335"/>
    <x v="2"/>
    <x v="205"/>
    <x v="200"/>
  </r>
  <r>
    <x v="4"/>
    <n v="336"/>
    <x v="2"/>
    <x v="78"/>
    <x v="76"/>
  </r>
  <r>
    <x v="4"/>
    <n v="337"/>
    <x v="2"/>
    <x v="182"/>
    <x v="177"/>
  </r>
  <r>
    <x v="4"/>
    <n v="338"/>
    <x v="2"/>
    <x v="196"/>
    <x v="191"/>
  </r>
  <r>
    <x v="4"/>
    <n v="339"/>
    <x v="2"/>
    <x v="192"/>
    <x v="187"/>
  </r>
  <r>
    <x v="4"/>
    <n v="340"/>
    <x v="2"/>
    <x v="191"/>
    <x v="186"/>
  </r>
  <r>
    <x v="4"/>
    <n v="341"/>
    <x v="2"/>
    <x v="163"/>
    <x v="158"/>
  </r>
  <r>
    <x v="4"/>
    <n v="342"/>
    <x v="2"/>
    <x v="167"/>
    <x v="162"/>
  </r>
  <r>
    <x v="4"/>
    <n v="343"/>
    <x v="2"/>
    <x v="148"/>
    <x v="145"/>
  </r>
  <r>
    <x v="4"/>
    <n v="344"/>
    <x v="2"/>
    <x v="76"/>
    <x v="74"/>
  </r>
  <r>
    <x v="4"/>
    <n v="345"/>
    <x v="2"/>
    <x v="202"/>
    <x v="197"/>
  </r>
  <r>
    <x v="4"/>
    <n v="346"/>
    <x v="3"/>
    <x v="195"/>
    <x v="190"/>
  </r>
  <r>
    <x v="4"/>
    <n v="347"/>
    <x v="3"/>
    <x v="94"/>
    <x v="92"/>
  </r>
  <r>
    <x v="4"/>
    <n v="348"/>
    <x v="3"/>
    <x v="110"/>
    <x v="108"/>
  </r>
  <r>
    <x v="4"/>
    <n v="349"/>
    <x v="3"/>
    <x v="92"/>
    <x v="90"/>
  </r>
  <r>
    <x v="4"/>
    <n v="350"/>
    <x v="3"/>
    <x v="90"/>
    <x v="88"/>
  </r>
  <r>
    <x v="4"/>
    <n v="351"/>
    <x v="3"/>
    <x v="91"/>
    <x v="89"/>
  </r>
  <r>
    <x v="4"/>
    <n v="352"/>
    <x v="3"/>
    <x v="223"/>
    <x v="218"/>
  </r>
  <r>
    <x v="4"/>
    <n v="353"/>
    <x v="3"/>
    <x v="104"/>
    <x v="102"/>
  </r>
  <r>
    <x v="4"/>
    <n v="354"/>
    <x v="3"/>
    <x v="89"/>
    <x v="87"/>
  </r>
  <r>
    <x v="4"/>
    <n v="355"/>
    <x v="3"/>
    <x v="212"/>
    <x v="207"/>
  </r>
  <r>
    <x v="4"/>
    <n v="356"/>
    <x v="3"/>
    <x v="93"/>
    <x v="91"/>
  </r>
  <r>
    <x v="4"/>
    <n v="357"/>
    <x v="3"/>
    <x v="105"/>
    <x v="103"/>
  </r>
  <r>
    <x v="4"/>
    <n v="358"/>
    <x v="3"/>
    <x v="216"/>
    <x v="211"/>
  </r>
  <r>
    <x v="4"/>
    <n v="359"/>
    <x v="3"/>
    <x v="217"/>
    <x v="212"/>
  </r>
  <r>
    <x v="4"/>
    <n v="360"/>
    <x v="3"/>
    <x v="107"/>
    <x v="105"/>
  </r>
  <r>
    <x v="4"/>
    <n v="361"/>
    <x v="3"/>
    <x v="95"/>
    <x v="93"/>
  </r>
  <r>
    <x v="4"/>
    <n v="362"/>
    <x v="3"/>
    <x v="175"/>
    <x v="170"/>
  </r>
  <r>
    <x v="4"/>
    <n v="363"/>
    <x v="3"/>
    <x v="97"/>
    <x v="95"/>
  </r>
  <r>
    <x v="4"/>
    <n v="364"/>
    <x v="3"/>
    <x v="103"/>
    <x v="101"/>
  </r>
  <r>
    <x v="4"/>
    <n v="365"/>
    <x v="3"/>
    <x v="108"/>
    <x v="106"/>
  </r>
  <r>
    <x v="4"/>
    <n v="366"/>
    <x v="3"/>
    <x v="106"/>
    <x v="104"/>
  </r>
  <r>
    <x v="4"/>
    <n v="367"/>
    <x v="3"/>
    <x v="102"/>
    <x v="100"/>
  </r>
  <r>
    <x v="4"/>
    <n v="368"/>
    <x v="3"/>
    <x v="98"/>
    <x v="96"/>
  </r>
  <r>
    <x v="4"/>
    <n v="369"/>
    <x v="3"/>
    <x v="96"/>
    <x v="94"/>
  </r>
  <r>
    <x v="4"/>
    <e v="#REF!"/>
    <x v="4"/>
    <x v="113"/>
    <x v="111"/>
  </r>
  <r>
    <x v="4"/>
    <n v="371"/>
    <x v="3"/>
    <x v="228"/>
    <x v="223"/>
  </r>
  <r>
    <x v="4"/>
    <n v="372"/>
    <x v="3"/>
    <x v="100"/>
    <x v="98"/>
  </r>
  <r>
    <x v="4"/>
    <n v="373"/>
    <x v="3"/>
    <x v="101"/>
    <x v="99"/>
  </r>
  <r>
    <x v="4"/>
    <n v="374"/>
    <x v="3"/>
    <x v="99"/>
    <x v="97"/>
  </r>
  <r>
    <x v="4"/>
    <n v="375"/>
    <x v="5"/>
    <x v="118"/>
    <x v="116"/>
  </r>
  <r>
    <x v="4"/>
    <n v="376"/>
    <x v="5"/>
    <x v="125"/>
    <x v="123"/>
  </r>
  <r>
    <x v="4"/>
    <n v="377"/>
    <x v="5"/>
    <x v="123"/>
    <x v="121"/>
  </r>
  <r>
    <x v="4"/>
    <n v="378"/>
    <x v="5"/>
    <x v="241"/>
    <x v="235"/>
  </r>
  <r>
    <x v="4"/>
    <n v="379"/>
    <x v="5"/>
    <x v="119"/>
    <x v="117"/>
  </r>
  <r>
    <x v="4"/>
    <n v="380"/>
    <x v="5"/>
    <x v="244"/>
    <x v="238"/>
  </r>
  <r>
    <x v="4"/>
    <n v="381"/>
    <x v="5"/>
    <x v="124"/>
    <x v="122"/>
  </r>
  <r>
    <x v="4"/>
    <n v="382"/>
    <x v="5"/>
    <x v="117"/>
    <x v="115"/>
  </r>
  <r>
    <x v="4"/>
    <n v="383"/>
    <x v="5"/>
    <x v="242"/>
    <x v="236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5"/>
  </r>
  <r>
    <x v="4"/>
    <n v="0"/>
    <x v="6"/>
    <x v="126"/>
    <x v="125"/>
  </r>
  <r>
    <x v="4"/>
    <n v="0"/>
    <x v="6"/>
    <x v="126"/>
    <x v="125"/>
  </r>
  <r>
    <x v="4"/>
    <n v="0"/>
    <x v="7"/>
    <x v="126"/>
    <x v="125"/>
  </r>
  <r>
    <x v="1"/>
    <m/>
    <x v="8"/>
    <x v="127"/>
    <x v="126"/>
  </r>
  <r>
    <x v="1"/>
    <m/>
    <x v="8"/>
    <x v="127"/>
    <x v="126"/>
  </r>
  <r>
    <x v="4"/>
    <n v="257"/>
    <x v="0"/>
    <x v="6"/>
    <x v="6"/>
  </r>
  <r>
    <x v="4"/>
    <n v="258"/>
    <x v="0"/>
    <x v="2"/>
    <x v="2"/>
  </r>
  <r>
    <x v="4"/>
    <n v="259"/>
    <x v="0"/>
    <x v="1"/>
    <x v="1"/>
  </r>
  <r>
    <x v="4"/>
    <n v="260"/>
    <x v="0"/>
    <x v="126"/>
    <x v="124"/>
  </r>
  <r>
    <x v="4"/>
    <n v="261"/>
    <x v="0"/>
    <x v="126"/>
    <x v="244"/>
  </r>
  <r>
    <x v="4"/>
    <n v="262"/>
    <x v="0"/>
    <x v="126"/>
    <x v="245"/>
  </r>
  <r>
    <x v="4"/>
    <n v="263"/>
    <x v="0"/>
    <x v="126"/>
    <x v="246"/>
  </r>
  <r>
    <x v="4"/>
    <n v="264"/>
    <x v="0"/>
    <x v="126"/>
    <x v="124"/>
  </r>
  <r>
    <x v="4"/>
    <n v="265"/>
    <x v="1"/>
    <x v="8"/>
    <x v="8"/>
  </r>
  <r>
    <x v="4"/>
    <n v="266"/>
    <x v="1"/>
    <x v="135"/>
    <x v="133"/>
  </r>
  <r>
    <x v="4"/>
    <n v="267"/>
    <x v="1"/>
    <x v="12"/>
    <x v="11"/>
  </r>
  <r>
    <x v="4"/>
    <n v="268"/>
    <x v="1"/>
    <x v="130"/>
    <x v="128"/>
  </r>
  <r>
    <x v="4"/>
    <n v="269"/>
    <x v="1"/>
    <x v="11"/>
    <x v="1"/>
  </r>
  <r>
    <x v="4"/>
    <n v="270"/>
    <x v="1"/>
    <x v="136"/>
    <x v="134"/>
  </r>
  <r>
    <x v="4"/>
    <n v="271"/>
    <x v="1"/>
    <x v="128"/>
    <x v="127"/>
  </r>
  <r>
    <x v="4"/>
    <n v="272"/>
    <x v="1"/>
    <x v="131"/>
    <x v="129"/>
  </r>
  <r>
    <x v="4"/>
    <n v="273"/>
    <x v="1"/>
    <x v="129"/>
    <x v="3"/>
  </r>
  <r>
    <x v="4"/>
    <n v="274"/>
    <x v="1"/>
    <x v="132"/>
    <x v="130"/>
  </r>
  <r>
    <x v="4"/>
    <n v="275"/>
    <x v="1"/>
    <x v="10"/>
    <x v="10"/>
  </r>
  <r>
    <x v="4"/>
    <n v="276"/>
    <x v="1"/>
    <x v="13"/>
    <x v="12"/>
  </r>
  <r>
    <x v="4"/>
    <n v="277"/>
    <x v="2"/>
    <x v="38"/>
    <x v="37"/>
  </r>
  <r>
    <x v="4"/>
    <n v="278"/>
    <x v="2"/>
    <x v="29"/>
    <x v="28"/>
  </r>
  <r>
    <x v="4"/>
    <n v="279"/>
    <x v="2"/>
    <x v="34"/>
    <x v="33"/>
  </r>
  <r>
    <x v="4"/>
    <n v="280"/>
    <x v="2"/>
    <x v="54"/>
    <x v="53"/>
  </r>
  <r>
    <x v="4"/>
    <n v="281"/>
    <x v="2"/>
    <x v="164"/>
    <x v="159"/>
  </r>
  <r>
    <x v="4"/>
    <n v="282"/>
    <x v="2"/>
    <x v="32"/>
    <x v="31"/>
  </r>
  <r>
    <x v="4"/>
    <n v="283"/>
    <x v="2"/>
    <x v="50"/>
    <x v="49"/>
  </r>
  <r>
    <x v="4"/>
    <n v="284"/>
    <x v="2"/>
    <x v="152"/>
    <x v="14"/>
  </r>
  <r>
    <x v="4"/>
    <n v="285"/>
    <x v="2"/>
    <x v="35"/>
    <x v="34"/>
  </r>
  <r>
    <x v="4"/>
    <n v="286"/>
    <x v="2"/>
    <x v="30"/>
    <x v="29"/>
  </r>
  <r>
    <x v="4"/>
    <n v="287"/>
    <x v="2"/>
    <x v="183"/>
    <x v="178"/>
  </r>
  <r>
    <x v="4"/>
    <n v="288"/>
    <x v="2"/>
    <x v="58"/>
    <x v="57"/>
  </r>
  <r>
    <x v="4"/>
    <n v="289"/>
    <x v="2"/>
    <x v="59"/>
    <x v="58"/>
  </r>
  <r>
    <x v="4"/>
    <n v="290"/>
    <x v="2"/>
    <x v="200"/>
    <x v="195"/>
  </r>
  <r>
    <x v="4"/>
    <n v="291"/>
    <x v="2"/>
    <x v="144"/>
    <x v="142"/>
  </r>
  <r>
    <x v="4"/>
    <n v="292"/>
    <x v="2"/>
    <x v="158"/>
    <x v="153"/>
  </r>
  <r>
    <x v="4"/>
    <n v="293"/>
    <x v="2"/>
    <x v="207"/>
    <x v="202"/>
  </r>
  <r>
    <x v="4"/>
    <n v="294"/>
    <x v="2"/>
    <x v="197"/>
    <x v="192"/>
  </r>
  <r>
    <x v="4"/>
    <n v="295"/>
    <x v="2"/>
    <x v="199"/>
    <x v="194"/>
  </r>
  <r>
    <x v="4"/>
    <n v="296"/>
    <x v="2"/>
    <x v="55"/>
    <x v="54"/>
  </r>
  <r>
    <x v="4"/>
    <n v="297"/>
    <x v="2"/>
    <x v="87"/>
    <x v="85"/>
  </r>
  <r>
    <x v="4"/>
    <n v="298"/>
    <x v="2"/>
    <x v="198"/>
    <x v="193"/>
  </r>
  <r>
    <x v="4"/>
    <n v="299"/>
    <x v="2"/>
    <x v="77"/>
    <x v="75"/>
  </r>
  <r>
    <x v="4"/>
    <n v="300"/>
    <x v="2"/>
    <x v="179"/>
    <x v="174"/>
  </r>
  <r>
    <x v="4"/>
    <n v="301"/>
    <x v="2"/>
    <x v="48"/>
    <x v="47"/>
  </r>
  <r>
    <x v="4"/>
    <n v="302"/>
    <x v="2"/>
    <x v="201"/>
    <x v="196"/>
  </r>
  <r>
    <x v="4"/>
    <n v="303"/>
    <x v="2"/>
    <x v="150"/>
    <x v="147"/>
  </r>
  <r>
    <x v="4"/>
    <n v="304"/>
    <x v="2"/>
    <x v="165"/>
    <x v="160"/>
  </r>
  <r>
    <x v="4"/>
    <n v="305"/>
    <x v="2"/>
    <x v="173"/>
    <x v="168"/>
  </r>
  <r>
    <x v="4"/>
    <n v="306"/>
    <x v="2"/>
    <x v="194"/>
    <x v="189"/>
  </r>
  <r>
    <x v="4"/>
    <n v="307"/>
    <x v="2"/>
    <x v="147"/>
    <x v="144"/>
  </r>
  <r>
    <x v="4"/>
    <n v="308"/>
    <x v="2"/>
    <x v="176"/>
    <x v="171"/>
  </r>
  <r>
    <x v="4"/>
    <n v="309"/>
    <x v="2"/>
    <x v="181"/>
    <x v="176"/>
  </r>
  <r>
    <x v="4"/>
    <n v="310"/>
    <x v="2"/>
    <x v="19"/>
    <x v="18"/>
  </r>
  <r>
    <x v="4"/>
    <n v="311"/>
    <x v="2"/>
    <x v="161"/>
    <x v="156"/>
  </r>
  <r>
    <x v="4"/>
    <n v="312"/>
    <x v="2"/>
    <x v="84"/>
    <x v="82"/>
  </r>
  <r>
    <x v="4"/>
    <n v="313"/>
    <x v="2"/>
    <x v="83"/>
    <x v="81"/>
  </r>
  <r>
    <x v="4"/>
    <n v="314"/>
    <x v="2"/>
    <x v="193"/>
    <x v="188"/>
  </r>
  <r>
    <x v="4"/>
    <n v="315"/>
    <x v="2"/>
    <x v="172"/>
    <x v="167"/>
  </r>
  <r>
    <x v="4"/>
    <n v="316"/>
    <x v="2"/>
    <x v="174"/>
    <x v="169"/>
  </r>
  <r>
    <x v="4"/>
    <n v="317"/>
    <x v="2"/>
    <x v="53"/>
    <x v="52"/>
  </r>
  <r>
    <x v="4"/>
    <n v="318"/>
    <x v="2"/>
    <x v="146"/>
    <x v="143"/>
  </r>
  <r>
    <x v="4"/>
    <n v="319"/>
    <x v="2"/>
    <x v="155"/>
    <x v="1"/>
  </r>
  <r>
    <x v="4"/>
    <n v="320"/>
    <x v="2"/>
    <x v="184"/>
    <x v="179"/>
  </r>
  <r>
    <x v="4"/>
    <n v="321"/>
    <x v="2"/>
    <x v="177"/>
    <x v="172"/>
  </r>
  <r>
    <x v="4"/>
    <n v="322"/>
    <x v="2"/>
    <x v="24"/>
    <x v="23"/>
  </r>
  <r>
    <x v="4"/>
    <n v="323"/>
    <x v="2"/>
    <x v="154"/>
    <x v="150"/>
  </r>
  <r>
    <x v="4"/>
    <n v="324"/>
    <x v="2"/>
    <x v="82"/>
    <x v="80"/>
  </r>
  <r>
    <x v="4"/>
    <n v="325"/>
    <x v="2"/>
    <x v="80"/>
    <x v="78"/>
  </r>
  <r>
    <x v="4"/>
    <n v="326"/>
    <x v="2"/>
    <x v="209"/>
    <x v="204"/>
  </r>
  <r>
    <x v="4"/>
    <n v="327"/>
    <x v="2"/>
    <x v="79"/>
    <x v="77"/>
  </r>
  <r>
    <x v="4"/>
    <n v="328"/>
    <x v="2"/>
    <x v="166"/>
    <x v="161"/>
  </r>
  <r>
    <x v="4"/>
    <n v="329"/>
    <x v="2"/>
    <x v="49"/>
    <x v="48"/>
  </r>
  <r>
    <x v="4"/>
    <n v="330"/>
    <x v="2"/>
    <x v="185"/>
    <x v="180"/>
  </r>
  <r>
    <x v="4"/>
    <n v="331"/>
    <x v="2"/>
    <x v="169"/>
    <x v="164"/>
  </r>
  <r>
    <x v="4"/>
    <n v="332"/>
    <x v="2"/>
    <x v="153"/>
    <x v="149"/>
  </r>
  <r>
    <x v="4"/>
    <n v="333"/>
    <x v="2"/>
    <x v="168"/>
    <x v="163"/>
  </r>
  <r>
    <x v="4"/>
    <n v="334"/>
    <x v="2"/>
    <x v="25"/>
    <x v="24"/>
  </r>
  <r>
    <x v="4"/>
    <n v="335"/>
    <x v="2"/>
    <x v="170"/>
    <x v="165"/>
  </r>
  <r>
    <x v="4"/>
    <n v="336"/>
    <x v="2"/>
    <x v="86"/>
    <x v="84"/>
  </r>
  <r>
    <x v="4"/>
    <n v="337"/>
    <x v="2"/>
    <x v="149"/>
    <x v="146"/>
  </r>
  <r>
    <x v="4"/>
    <n v="338"/>
    <x v="2"/>
    <x v="21"/>
    <x v="20"/>
  </r>
  <r>
    <x v="4"/>
    <n v="339"/>
    <x v="2"/>
    <x v="206"/>
    <x v="201"/>
  </r>
  <r>
    <x v="4"/>
    <n v="340"/>
    <x v="2"/>
    <x v="157"/>
    <x v="152"/>
  </r>
  <r>
    <x v="4"/>
    <n v="341"/>
    <x v="2"/>
    <x v="171"/>
    <x v="166"/>
  </r>
  <r>
    <x v="4"/>
    <n v="342"/>
    <x v="2"/>
    <x v="47"/>
    <x v="46"/>
  </r>
  <r>
    <x v="4"/>
    <n v="343"/>
    <x v="2"/>
    <x v="162"/>
    <x v="157"/>
  </r>
  <r>
    <x v="4"/>
    <n v="344"/>
    <x v="2"/>
    <x v="186"/>
    <x v="181"/>
  </r>
  <r>
    <x v="4"/>
    <n v="345"/>
    <x v="2"/>
    <x v="208"/>
    <x v="203"/>
  </r>
  <r>
    <x v="4"/>
    <n v="346"/>
    <x v="3"/>
    <x v="219"/>
    <x v="214"/>
  </r>
  <r>
    <x v="4"/>
    <n v="347"/>
    <x v="3"/>
    <x v="213"/>
    <x v="208"/>
  </r>
  <r>
    <x v="4"/>
    <n v="348"/>
    <x v="3"/>
    <x v="211"/>
    <x v="206"/>
  </r>
  <r>
    <x v="4"/>
    <n v="349"/>
    <x v="3"/>
    <x v="210"/>
    <x v="205"/>
  </r>
  <r>
    <x v="4"/>
    <n v="350"/>
    <x v="3"/>
    <x v="229"/>
    <x v="224"/>
  </r>
  <r>
    <x v="4"/>
    <n v="351"/>
    <x v="3"/>
    <x v="111"/>
    <x v="109"/>
  </r>
  <r>
    <x v="4"/>
    <n v="352"/>
    <x v="3"/>
    <x v="225"/>
    <x v="220"/>
  </r>
  <r>
    <x v="4"/>
    <n v="353"/>
    <x v="3"/>
    <x v="235"/>
    <x v="229"/>
  </r>
  <r>
    <x v="4"/>
    <n v="354"/>
    <x v="3"/>
    <x v="231"/>
    <x v="225"/>
  </r>
  <r>
    <x v="4"/>
    <n v="355"/>
    <x v="3"/>
    <x v="236"/>
    <x v="230"/>
  </r>
  <r>
    <x v="4"/>
    <n v="356"/>
    <x v="3"/>
    <x v="226"/>
    <x v="221"/>
  </r>
  <r>
    <x v="4"/>
    <n v="357"/>
    <x v="3"/>
    <x v="227"/>
    <x v="222"/>
  </r>
  <r>
    <x v="4"/>
    <n v="358"/>
    <x v="3"/>
    <x v="234"/>
    <x v="228"/>
  </r>
  <r>
    <x v="4"/>
    <n v="359"/>
    <x v="3"/>
    <x v="215"/>
    <x v="210"/>
  </r>
  <r>
    <x v="4"/>
    <n v="360"/>
    <x v="3"/>
    <x v="116"/>
    <x v="114"/>
  </r>
  <r>
    <x v="4"/>
    <n v="361"/>
    <x v="3"/>
    <x v="224"/>
    <x v="219"/>
  </r>
  <r>
    <x v="4"/>
    <n v="362"/>
    <x v="3"/>
    <x v="233"/>
    <x v="227"/>
  </r>
  <r>
    <x v="4"/>
    <n v="363"/>
    <x v="3"/>
    <x v="221"/>
    <x v="216"/>
  </r>
  <r>
    <x v="4"/>
    <n v="364"/>
    <x v="3"/>
    <x v="112"/>
    <x v="110"/>
  </r>
  <r>
    <x v="4"/>
    <n v="365"/>
    <x v="3"/>
    <x v="232"/>
    <x v="226"/>
  </r>
  <r>
    <x v="4"/>
    <n v="366"/>
    <x v="3"/>
    <x v="114"/>
    <x v="112"/>
  </r>
  <r>
    <x v="4"/>
    <n v="367"/>
    <x v="3"/>
    <x v="222"/>
    <x v="217"/>
  </r>
  <r>
    <x v="4"/>
    <n v="368"/>
    <x v="3"/>
    <x v="230"/>
    <x v="146"/>
  </r>
  <r>
    <x v="4"/>
    <n v="369"/>
    <x v="3"/>
    <x v="220"/>
    <x v="215"/>
  </r>
  <r>
    <x v="4"/>
    <e v="#REF!"/>
    <x v="4"/>
    <x v="113"/>
    <x v="111"/>
  </r>
  <r>
    <x v="4"/>
    <n v="371"/>
    <x v="3"/>
    <x v="218"/>
    <x v="213"/>
  </r>
  <r>
    <x v="4"/>
    <n v="372"/>
    <x v="3"/>
    <x v="115"/>
    <x v="113"/>
  </r>
  <r>
    <x v="4"/>
    <n v="373"/>
    <x v="3"/>
    <x v="214"/>
    <x v="209"/>
  </r>
  <r>
    <x v="4"/>
    <n v="374"/>
    <x v="3"/>
    <x v="109"/>
    <x v="107"/>
  </r>
  <r>
    <x v="4"/>
    <n v="375"/>
    <x v="5"/>
    <x v="245"/>
    <x v="239"/>
  </r>
  <r>
    <x v="4"/>
    <n v="376"/>
    <x v="5"/>
    <x v="237"/>
    <x v="231"/>
  </r>
  <r>
    <x v="4"/>
    <n v="377"/>
    <x v="5"/>
    <x v="239"/>
    <x v="233"/>
  </r>
  <r>
    <x v="4"/>
    <n v="378"/>
    <x v="5"/>
    <x v="240"/>
    <x v="234"/>
  </r>
  <r>
    <x v="4"/>
    <n v="379"/>
    <x v="5"/>
    <x v="121"/>
    <x v="119"/>
  </r>
  <r>
    <x v="4"/>
    <n v="380"/>
    <x v="5"/>
    <x v="120"/>
    <x v="118"/>
  </r>
  <r>
    <x v="4"/>
    <n v="381"/>
    <x v="5"/>
    <x v="243"/>
    <x v="237"/>
  </r>
  <r>
    <x v="4"/>
    <n v="382"/>
    <x v="5"/>
    <x v="122"/>
    <x v="120"/>
  </r>
  <r>
    <x v="4"/>
    <n v="383"/>
    <x v="5"/>
    <x v="238"/>
    <x v="232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  <r>
    <x v="4"/>
    <n v="0"/>
    <x v="6"/>
    <x v="126"/>
    <x v="12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n v="1"/>
    <x v="0"/>
    <n v="1"/>
    <s v="Burnett Bushpigs"/>
    <s v="vs"/>
    <n v="3"/>
    <s v="Endeavour XI"/>
    <x v="0"/>
    <x v="0"/>
    <x v="0"/>
    <x v="0"/>
  </r>
  <r>
    <x v="0"/>
    <n v="2"/>
    <x v="0"/>
    <n v="8"/>
    <s v="Wanderers"/>
    <s v="vs"/>
    <n v="5"/>
    <s v="Malchecks Cricket Club"/>
    <x v="1"/>
    <x v="0"/>
    <x v="1"/>
    <x v="1"/>
  </r>
  <r>
    <x v="0"/>
    <n v="3"/>
    <x v="0"/>
    <n v="6"/>
    <s v="Reldas Homegrown XI"/>
    <s v="vs"/>
    <n v="7"/>
    <s v="The Grandstanders"/>
    <x v="2"/>
    <x v="0"/>
    <x v="1"/>
    <x v="2"/>
  </r>
  <r>
    <x v="0"/>
    <n v="4"/>
    <x v="0"/>
    <n v="4"/>
    <s v="Herbert River"/>
    <s v="vs"/>
    <n v="0"/>
    <e v="#N/A"/>
    <x v="3"/>
    <x v="1"/>
    <x v="2"/>
    <x v="3"/>
  </r>
  <r>
    <x v="0"/>
    <n v="5"/>
    <x v="0"/>
    <n v="3"/>
    <s v="Endeavour XI"/>
    <s v="vs"/>
    <n v="4"/>
    <s v="Herbert River"/>
    <x v="0"/>
    <x v="2"/>
    <x v="0"/>
    <x v="0"/>
  </r>
  <r>
    <x v="0"/>
    <n v="6"/>
    <x v="0"/>
    <n v="5"/>
    <s v="Malchecks Cricket Club"/>
    <s v="vs"/>
    <n v="6"/>
    <s v="Reldas Homegrown XI"/>
    <x v="1"/>
    <x v="2"/>
    <x v="1"/>
    <x v="1"/>
  </r>
  <r>
    <x v="0"/>
    <n v="7"/>
    <x v="0"/>
    <n v="7"/>
    <s v="The Grandstanders"/>
    <s v="vs"/>
    <n v="8"/>
    <s v="Wanderers"/>
    <x v="2"/>
    <x v="2"/>
    <x v="1"/>
    <x v="2"/>
  </r>
  <r>
    <x v="0"/>
    <n v="8"/>
    <x v="0"/>
    <n v="1"/>
    <s v="Burnett Bushpigs"/>
    <s v="vs"/>
    <n v="0"/>
    <e v="#N/A"/>
    <x v="3"/>
    <x v="1"/>
    <x v="2"/>
    <x v="3"/>
  </r>
  <r>
    <x v="0"/>
    <n v="9"/>
    <x v="1"/>
    <n v="30"/>
    <s v="Swingers 1"/>
    <s v="vs"/>
    <n v="11"/>
    <s v="Cavaliers"/>
    <x v="4"/>
    <x v="3"/>
    <x v="3"/>
    <x v="4"/>
  </r>
  <r>
    <x v="0"/>
    <n v="10"/>
    <x v="1"/>
    <n v="13"/>
    <s v="Corfield"/>
    <s v="vs"/>
    <n v="16"/>
    <s v="Herbert River"/>
    <x v="5"/>
    <x v="3"/>
    <x v="4"/>
    <x v="5"/>
  </r>
  <r>
    <x v="0"/>
    <n v="11"/>
    <x v="1"/>
    <n v="12"/>
    <s v="Coen Heroes"/>
    <s v="vs"/>
    <n v="19"/>
    <s v="Mountain Men Gold"/>
    <x v="6"/>
    <x v="3"/>
    <x v="4"/>
    <x v="6"/>
  </r>
  <r>
    <x v="0"/>
    <n v="12"/>
    <x v="1"/>
    <n v="17"/>
    <s v="Jim's XI"/>
    <s v="vs"/>
    <n v="26"/>
    <s v="Scott Minto XI"/>
    <x v="7"/>
    <x v="3"/>
    <x v="5"/>
    <x v="7"/>
  </r>
  <r>
    <x v="0"/>
    <n v="13"/>
    <x v="1"/>
    <n v="32"/>
    <s v="Wanderers"/>
    <s v="vs"/>
    <n v="9"/>
    <s v="Backers XI"/>
    <x v="8"/>
    <x v="3"/>
    <x v="6"/>
    <x v="8"/>
  </r>
  <r>
    <x v="0"/>
    <n v="14"/>
    <x v="1"/>
    <n v="18"/>
    <s v="Mossman"/>
    <s v="vs"/>
    <n v="23"/>
    <s v="Pacey's Wests"/>
    <x v="9"/>
    <x v="3"/>
    <x v="6"/>
    <x v="3"/>
  </r>
  <r>
    <x v="0"/>
    <n v="15"/>
    <x v="1"/>
    <n v="24"/>
    <s v="Parks Hockey"/>
    <s v="vs"/>
    <n v="15"/>
    <s v="Gumflat"/>
    <x v="10"/>
    <x v="3"/>
    <x v="6"/>
    <x v="9"/>
  </r>
  <r>
    <x v="0"/>
    <n v="16"/>
    <x v="1"/>
    <n v="20"/>
    <s v="Mountain Men Green"/>
    <s v="vs"/>
    <n v="27"/>
    <s v="Seriously Pist"/>
    <x v="11"/>
    <x v="3"/>
    <x v="1"/>
    <x v="10"/>
  </r>
  <r>
    <x v="0"/>
    <n v="17"/>
    <x v="1"/>
    <n v="29"/>
    <s v="Sugar Daddies"/>
    <s v="vs"/>
    <n v="22"/>
    <s v="Norths Father and Sons"/>
    <x v="12"/>
    <x v="3"/>
    <x v="6"/>
    <x v="3"/>
  </r>
  <r>
    <x v="0"/>
    <n v="18"/>
    <x v="1"/>
    <n v="10"/>
    <s v="Brookshire Bandits"/>
    <s v="vs"/>
    <n v="31"/>
    <s v="Townsville 1/2 Carton"/>
    <x v="13"/>
    <x v="3"/>
    <x v="3"/>
    <x v="11"/>
  </r>
  <r>
    <x v="0"/>
    <n v="19"/>
    <x v="1"/>
    <n v="14"/>
    <s v="Ewan"/>
    <s v="vs"/>
    <n v="21"/>
    <s v="Norstate Nympho's"/>
    <x v="14"/>
    <x v="3"/>
    <x v="6"/>
    <x v="3"/>
  </r>
  <r>
    <x v="0"/>
    <n v="20"/>
    <x v="1"/>
    <n v="25"/>
    <s v="Red River Rascals"/>
    <s v="vs"/>
    <n v="28"/>
    <s v="Simpson Desert Alpine Ski Team"/>
    <x v="15"/>
    <x v="3"/>
    <x v="7"/>
    <x v="12"/>
  </r>
  <r>
    <x v="0"/>
    <n v="21"/>
    <x v="2"/>
    <n v="129"/>
    <s v="Scuds 11"/>
    <s v="vs"/>
    <n v="110"/>
    <s v="Mosman Mangoes"/>
    <x v="16"/>
    <x v="0"/>
    <x v="1"/>
    <x v="13"/>
  </r>
  <r>
    <x v="0"/>
    <n v="22"/>
    <x v="2"/>
    <n v="70"/>
    <s v="Dads and Lads"/>
    <s v="vs"/>
    <n v="88"/>
    <s v="Grandstanders"/>
    <x v="17"/>
    <x v="0"/>
    <x v="4"/>
    <x v="14"/>
  </r>
  <r>
    <x v="0"/>
    <n v="23"/>
    <x v="2"/>
    <n v="41"/>
    <s v="Barry's XI"/>
    <s v="vs"/>
    <n v="89"/>
    <s v="Grandstanders II"/>
    <x v="18"/>
    <x v="0"/>
    <x v="0"/>
    <x v="15"/>
  </r>
  <r>
    <x v="0"/>
    <n v="24"/>
    <x v="2"/>
    <n v="45"/>
    <s v="Big Micks Finns XI"/>
    <s v="vs"/>
    <n v="63"/>
    <s v="Chads Champs"/>
    <x v="19"/>
    <x v="0"/>
    <x v="8"/>
    <x v="16"/>
  </r>
  <r>
    <x v="0"/>
    <n v="25"/>
    <x v="2"/>
    <n v="40"/>
    <s v="Barbwire"/>
    <s v="vs"/>
    <n v="138"/>
    <s v="The Dirty Rats"/>
    <x v="20"/>
    <x v="0"/>
    <x v="6"/>
    <x v="3"/>
  </r>
  <r>
    <x v="0"/>
    <n v="26"/>
    <x v="2"/>
    <n v="55"/>
    <s v="Brothers"/>
    <s v="vs"/>
    <n v="48"/>
    <s v="Black Bream  "/>
    <x v="21"/>
    <x v="0"/>
    <x v="6"/>
    <x v="3"/>
  </r>
  <r>
    <x v="0"/>
    <n v="27"/>
    <x v="2"/>
    <n v="78"/>
    <s v="Expendaballs"/>
    <s v="vs"/>
    <n v="35"/>
    <s v="Allan's XI"/>
    <x v="22"/>
    <x v="0"/>
    <x v="6"/>
    <x v="17"/>
  </r>
  <r>
    <x v="0"/>
    <n v="28"/>
    <x v="2"/>
    <n v="75"/>
    <s v="Dufflebags"/>
    <s v="vs"/>
    <n v="106"/>
    <s v="Mendi's Mob"/>
    <x v="23"/>
    <x v="0"/>
    <x v="6"/>
    <x v="18"/>
  </r>
  <r>
    <x v="0"/>
    <n v="29"/>
    <x v="2"/>
    <n v="52"/>
    <s v="Boombys Boozers"/>
    <s v="vs"/>
    <n v="101"/>
    <s v="Lager Louts"/>
    <x v="24"/>
    <x v="0"/>
    <x v="9"/>
    <x v="19"/>
  </r>
  <r>
    <x v="0"/>
    <n v="30"/>
    <x v="2"/>
    <n v="42"/>
    <s v="Beerabong XI"/>
    <s v="vs"/>
    <n v="95"/>
    <s v="Here for the Beer"/>
    <x v="25"/>
    <x v="0"/>
    <x v="10"/>
    <x v="20"/>
  </r>
  <r>
    <x v="0"/>
    <n v="31"/>
    <x v="2"/>
    <n v="116"/>
    <s v="Nudeballers"/>
    <s v="vs"/>
    <n v="107"/>
    <s v="Mick Downey's XI"/>
    <x v="26"/>
    <x v="0"/>
    <x v="6"/>
    <x v="3"/>
  </r>
  <r>
    <x v="0"/>
    <n v="32"/>
    <x v="2"/>
    <n v="131"/>
    <s v="Sharks"/>
    <s v="vs"/>
    <n v="134"/>
    <s v="Stiff Members"/>
    <x v="27"/>
    <x v="0"/>
    <x v="11"/>
    <x v="21"/>
  </r>
  <r>
    <x v="0"/>
    <n v="33"/>
    <x v="2"/>
    <n v="120"/>
    <s v="Piston Broke"/>
    <s v="vs"/>
    <n v="135"/>
    <s v="Sugar Daddies"/>
    <x v="28"/>
    <x v="0"/>
    <x v="12"/>
    <x v="22"/>
  </r>
  <r>
    <x v="0"/>
    <n v="34"/>
    <x v="2"/>
    <n v="44"/>
    <s v="Beermacht XI"/>
    <s v="vs"/>
    <n v="136"/>
    <s v="Swinging Outside Ya Crease"/>
    <x v="29"/>
    <x v="0"/>
    <x v="6"/>
    <x v="3"/>
  </r>
  <r>
    <x v="0"/>
    <n v="35"/>
    <x v="2"/>
    <n v="79"/>
    <s v="Far Canals"/>
    <s v="vs"/>
    <n v="119"/>
    <s v="Pilz &amp; Bills"/>
    <x v="30"/>
    <x v="0"/>
    <x v="13"/>
    <x v="23"/>
  </r>
  <r>
    <x v="0"/>
    <n v="36"/>
    <x v="2"/>
    <n v="166"/>
    <s v="XXXX Floor Beers"/>
    <s v="vs"/>
    <n v="157"/>
    <s v="Wanderers"/>
    <x v="31"/>
    <x v="0"/>
    <x v="14"/>
    <x v="24"/>
  </r>
  <r>
    <x v="0"/>
    <n v="37"/>
    <x v="2"/>
    <n v="130"/>
    <s v="Shaggers XI"/>
    <s v="vs"/>
    <n v="115"/>
    <s v="Normanton Rogues"/>
    <x v="32"/>
    <x v="0"/>
    <x v="15"/>
    <x v="25"/>
  </r>
  <r>
    <x v="0"/>
    <n v="38"/>
    <x v="2"/>
    <n v="163"/>
    <s v="Western Star Pickets 1"/>
    <s v="vs"/>
    <n v="169"/>
    <s v="Zarsoff"/>
    <x v="33"/>
    <x v="0"/>
    <x v="16"/>
    <x v="26"/>
  </r>
  <r>
    <x v="0"/>
    <n v="39"/>
    <x v="2"/>
    <n v="112"/>
    <s v="Nanna Meryl's XI"/>
    <s v="vs"/>
    <n v="155"/>
    <s v="Walker's Wides"/>
    <x v="34"/>
    <x v="0"/>
    <x v="17"/>
    <x v="27"/>
  </r>
  <r>
    <x v="0"/>
    <n v="40"/>
    <x v="2"/>
    <n v="127"/>
    <s v="Salisbury Boys XI Team 1"/>
    <s v="vs"/>
    <n v="96"/>
    <s v="Hit 'N' Split"/>
    <x v="35"/>
    <x v="0"/>
    <x v="18"/>
    <x v="28"/>
  </r>
  <r>
    <x v="0"/>
    <n v="41"/>
    <x v="2"/>
    <n v="67"/>
    <s v="Crakacan"/>
    <s v="vs"/>
    <n v="90"/>
    <s v="Grazed Anatomy"/>
    <x v="36"/>
    <x v="0"/>
    <x v="19"/>
    <x v="29"/>
  </r>
  <r>
    <x v="0"/>
    <n v="42"/>
    <x v="2"/>
    <n v="123"/>
    <s v="Popatop Mixups"/>
    <s v="vs"/>
    <n v="77"/>
    <s v="Erratic 11"/>
    <x v="37"/>
    <x v="0"/>
    <x v="20"/>
    <x v="30"/>
  </r>
  <r>
    <x v="0"/>
    <n v="43"/>
    <x v="2"/>
    <n v="142"/>
    <s v="The Smashed Crabs"/>
    <s v="vs"/>
    <n v="141"/>
    <s v="The Silver Chickens"/>
    <x v="38"/>
    <x v="0"/>
    <x v="21"/>
    <x v="31"/>
  </r>
  <r>
    <x v="0"/>
    <n v="44"/>
    <x v="2"/>
    <n v="150"/>
    <s v="Trev's XI"/>
    <s v="vs"/>
    <n v="159"/>
    <s v="Wattle Boys"/>
    <x v="39"/>
    <x v="0"/>
    <x v="22"/>
    <x v="32"/>
  </r>
  <r>
    <x v="0"/>
    <n v="45"/>
    <x v="2"/>
    <n v="64"/>
    <s v="Chasing Tail"/>
    <s v="vs"/>
    <n v="39"/>
    <s v="Bang Bang Boys"/>
    <x v="40"/>
    <x v="0"/>
    <x v="4"/>
    <x v="33"/>
  </r>
  <r>
    <x v="0"/>
    <n v="46"/>
    <x v="2"/>
    <n v="93"/>
    <s v="HazBeanz"/>
    <s v="vs"/>
    <n v="59"/>
    <s v="Bumbo's XI"/>
    <x v="41"/>
    <x v="0"/>
    <x v="23"/>
    <x v="34"/>
  </r>
  <r>
    <x v="0"/>
    <n v="47"/>
    <x v="2"/>
    <n v="56"/>
    <s v="Broughton River Brewers II"/>
    <s v="vs"/>
    <n v="83"/>
    <s v="Garbutt Magpies"/>
    <x v="42"/>
    <x v="0"/>
    <x v="24"/>
    <x v="35"/>
  </r>
  <r>
    <x v="0"/>
    <n v="48"/>
    <x v="2"/>
    <n v="76"/>
    <s v="England"/>
    <s v="vs"/>
    <n v="86"/>
    <s v="Gibby's Greenants"/>
    <x v="43"/>
    <x v="0"/>
    <x v="25"/>
    <x v="36"/>
  </r>
  <r>
    <x v="0"/>
    <n v="49"/>
    <x v="2"/>
    <n v="53"/>
    <s v="Boonies Disciples"/>
    <s v="vs"/>
    <n v="85"/>
    <s v="Georgetown Joe's"/>
    <x v="44"/>
    <x v="0"/>
    <x v="26"/>
    <x v="37"/>
  </r>
  <r>
    <x v="0"/>
    <n v="50"/>
    <x v="2"/>
    <n v="87"/>
    <s v="Gone Fishin"/>
    <s v="vs"/>
    <n v="98"/>
    <s v="Inghamvale Housos"/>
    <x v="45"/>
    <x v="0"/>
    <x v="27"/>
    <x v="38"/>
  </r>
  <r>
    <x v="0"/>
    <n v="51"/>
    <x v="2"/>
    <n v="47"/>
    <s v="Bintang Boys"/>
    <s v="vs"/>
    <n v="54"/>
    <s v="Brokebat Mountain"/>
    <x v="46"/>
    <x v="0"/>
    <x v="6"/>
    <x v="3"/>
  </r>
  <r>
    <x v="0"/>
    <n v="52"/>
    <x v="2"/>
    <n v="72"/>
    <s v="Dirty Dogs"/>
    <s v="vs"/>
    <n v="71"/>
    <s v="Dimbulah Rugby Club"/>
    <x v="47"/>
    <x v="0"/>
    <x v="6"/>
    <x v="3"/>
  </r>
  <r>
    <x v="0"/>
    <n v="53"/>
    <x v="2"/>
    <n v="58"/>
    <s v="Bum Grubs"/>
    <s v="vs"/>
    <n v="153"/>
    <s v="Urkel's XI"/>
    <x v="48"/>
    <x v="0"/>
    <x v="6"/>
    <x v="3"/>
  </r>
  <r>
    <x v="0"/>
    <n v="54"/>
    <x v="2"/>
    <n v="60"/>
    <s v="Bunch of Carn'ts"/>
    <s v="vs"/>
    <n v="65"/>
    <s v="Chuckers &amp; Sloggers"/>
    <x v="49"/>
    <x v="0"/>
    <x v="28"/>
    <x v="39"/>
  </r>
  <r>
    <x v="0"/>
    <n v="55"/>
    <x v="2"/>
    <n v="146"/>
    <s v="Thuringowa Bulldogs"/>
    <s v="vs"/>
    <n v="113"/>
    <s v="Neville's Nomads"/>
    <x v="50"/>
    <x v="0"/>
    <x v="6"/>
    <x v="40"/>
  </r>
  <r>
    <x v="0"/>
    <n v="56"/>
    <x v="2"/>
    <n v="99"/>
    <s v="Jungle Patrol 2"/>
    <s v="vs"/>
    <n v="215"/>
    <s v="Johny Mac's XI          "/>
    <x v="51"/>
    <x v="0"/>
    <x v="29"/>
    <x v="41"/>
  </r>
  <r>
    <x v="0"/>
    <n v="57"/>
    <x v="2"/>
    <n v="152"/>
    <s v="U12's PCYC"/>
    <s v="vs"/>
    <n v="37"/>
    <s v="Balls, Beers and Bowl 5417"/>
    <x v="52"/>
    <x v="2"/>
    <x v="26"/>
    <x v="42"/>
  </r>
  <r>
    <x v="0"/>
    <n v="58"/>
    <x v="2"/>
    <n v="111"/>
    <s v="Mt Coolon"/>
    <s v="vs"/>
    <n v="73"/>
    <s v="Dreaded Creeping  Bumrashes"/>
    <x v="53"/>
    <x v="2"/>
    <x v="30"/>
    <x v="43"/>
  </r>
  <r>
    <x v="0"/>
    <n v="59"/>
    <x v="2"/>
    <n v="108"/>
    <s v="Mingela"/>
    <s v="vs"/>
    <n v="165"/>
    <s v="Wreck Em XI"/>
    <x v="54"/>
    <x v="2"/>
    <x v="31"/>
    <x v="44"/>
  </r>
  <r>
    <x v="0"/>
    <n v="60"/>
    <x v="2"/>
    <n v="33"/>
    <s v="Alegnim Lads"/>
    <s v="vs"/>
    <n v="125"/>
    <s v="Ravenswood Gold Nuggets"/>
    <x v="39"/>
    <x v="2"/>
    <x v="22"/>
    <x v="32"/>
  </r>
  <r>
    <x v="0"/>
    <n v="61"/>
    <x v="2"/>
    <n v="51"/>
    <s v="Bloody Huge XI"/>
    <s v="vs"/>
    <n v="156"/>
    <s v="Wallabies"/>
    <x v="49"/>
    <x v="2"/>
    <x v="28"/>
    <x v="39"/>
  </r>
  <r>
    <x v="0"/>
    <n v="62"/>
    <x v="2"/>
    <n v="128"/>
    <s v="Salisbury Boys XI Team 2"/>
    <s v="vs"/>
    <n v="117"/>
    <s v="Parmy Army"/>
    <x v="35"/>
    <x v="2"/>
    <x v="18"/>
    <x v="28"/>
  </r>
  <r>
    <x v="0"/>
    <n v="63"/>
    <x v="2"/>
    <n v="62"/>
    <s v="Casualties"/>
    <s v="vs"/>
    <n v="147"/>
    <s v="Tinned Up"/>
    <x v="34"/>
    <x v="2"/>
    <x v="17"/>
    <x v="27"/>
  </r>
  <r>
    <x v="0"/>
    <n v="64"/>
    <x v="2"/>
    <n v="94"/>
    <s v="Health Hazards"/>
    <s v="vs"/>
    <n v="43"/>
    <s v="Beerhounds"/>
    <x v="27"/>
    <x v="2"/>
    <x v="11"/>
    <x v="21"/>
  </r>
  <r>
    <x v="0"/>
    <n v="65"/>
    <x v="2"/>
    <n v="158"/>
    <s v="Wannabie's"/>
    <s v="vs"/>
    <n v="149"/>
    <s v="Treasury Cricket Club"/>
    <x v="32"/>
    <x v="2"/>
    <x v="15"/>
    <x v="25"/>
  </r>
  <r>
    <x v="0"/>
    <n v="66"/>
    <x v="2"/>
    <n v="68"/>
    <s v="Cunning Stumpz"/>
    <s v="vs"/>
    <n v="145"/>
    <s v="Thorleys Troopers"/>
    <x v="18"/>
    <x v="2"/>
    <x v="0"/>
    <x v="15"/>
  </r>
  <r>
    <x v="0"/>
    <n v="67"/>
    <x v="2"/>
    <n v="168"/>
    <s v="Yogi's Eleven"/>
    <s v="vs"/>
    <n v="137"/>
    <s v="Team Ramrod"/>
    <x v="46"/>
    <x v="2"/>
    <x v="6"/>
    <x v="3"/>
  </r>
  <r>
    <x v="0"/>
    <n v="68"/>
    <x v="2"/>
    <n v="164"/>
    <s v="Western Star Pickets 2"/>
    <s v="vs"/>
    <n v="133"/>
    <s v="Smelly Boxes"/>
    <x v="33"/>
    <x v="2"/>
    <x v="16"/>
    <x v="26"/>
  </r>
  <r>
    <x v="0"/>
    <n v="69"/>
    <x v="2"/>
    <n v="97"/>
    <s v="Hughenden Grog Monsters"/>
    <s v="vs"/>
    <n v="61"/>
    <s v="Canefield Slashers"/>
    <x v="36"/>
    <x v="2"/>
    <x v="19"/>
    <x v="29"/>
  </r>
  <r>
    <x v="0"/>
    <n v="70"/>
    <x v="2"/>
    <n v="124"/>
    <s v="Popatop XI"/>
    <s v="vs"/>
    <n v="122"/>
    <s v="Politically Incorrect"/>
    <x v="37"/>
    <x v="2"/>
    <x v="20"/>
    <x v="30"/>
  </r>
  <r>
    <x v="0"/>
    <n v="71"/>
    <x v="2"/>
    <n v="167"/>
    <s v="Yabulu"/>
    <s v="vs"/>
    <n v="148"/>
    <s v="Total NHS"/>
    <x v="44"/>
    <x v="2"/>
    <x v="26"/>
    <x v="37"/>
  </r>
  <r>
    <x v="0"/>
    <n v="72"/>
    <x v="2"/>
    <n v="38"/>
    <s v="Ballz Hangin"/>
    <s v="vs"/>
    <n v="132"/>
    <s v="Smackedaround"/>
    <x v="55"/>
    <x v="2"/>
    <x v="32"/>
    <x v="45"/>
  </r>
  <r>
    <x v="0"/>
    <n v="73"/>
    <x v="2"/>
    <n v="66"/>
    <s v="Coen Heroes"/>
    <s v="vs"/>
    <n v="84"/>
    <s v="Garry's Mob"/>
    <x v="40"/>
    <x v="2"/>
    <x v="4"/>
    <x v="33"/>
  </r>
  <r>
    <x v="0"/>
    <n v="74"/>
    <x v="2"/>
    <n v="103"/>
    <s v="Logistic All Sorts"/>
    <s v="vs"/>
    <n v="151"/>
    <s v="Tropix"/>
    <x v="23"/>
    <x v="2"/>
    <x v="6"/>
    <x v="18"/>
  </r>
  <r>
    <x v="0"/>
    <n v="75"/>
    <x v="2"/>
    <n v="126"/>
    <s v="Retirees"/>
    <s v="vs"/>
    <n v="143"/>
    <s v="The Wilderbeasts"/>
    <x v="31"/>
    <x v="2"/>
    <x v="14"/>
    <x v="24"/>
  </r>
  <r>
    <x v="0"/>
    <n v="76"/>
    <x v="2"/>
    <n v="100"/>
    <s v="Jungle Patrol One"/>
    <s v="vs"/>
    <n v="213"/>
    <s v="It'll Do"/>
    <x v="51"/>
    <x v="2"/>
    <x v="29"/>
    <x v="41"/>
  </r>
  <r>
    <x v="0"/>
    <n v="77"/>
    <x v="2"/>
    <n v="102"/>
    <s v="Laidback 11"/>
    <s v="vs"/>
    <n v="104"/>
    <s v="Mareeba"/>
    <x v="56"/>
    <x v="2"/>
    <x v="33"/>
    <x v="46"/>
  </r>
  <r>
    <x v="0"/>
    <n v="78"/>
    <x v="2"/>
    <n v="92"/>
    <s v="Grog Monsters"/>
    <s v="vs"/>
    <n v="144"/>
    <s v="Thirsty Rhinos"/>
    <x v="26"/>
    <x v="2"/>
    <x v="6"/>
    <x v="3"/>
  </r>
  <r>
    <x v="0"/>
    <n v="79"/>
    <x v="2"/>
    <n v="91"/>
    <s v="Grog Boggers"/>
    <s v="vs"/>
    <n v="46"/>
    <s v="Billbies 11"/>
    <x v="20"/>
    <x v="2"/>
    <x v="6"/>
    <x v="3"/>
  </r>
  <r>
    <x v="0"/>
    <n v="80"/>
    <x v="2"/>
    <n v="82"/>
    <s v="Fruit Pies"/>
    <s v="vs"/>
    <n v="69"/>
    <s v="Custards"/>
    <x v="17"/>
    <x v="2"/>
    <x v="4"/>
    <x v="14"/>
  </r>
  <r>
    <x v="0"/>
    <n v="81"/>
    <x v="2"/>
    <n v="160"/>
    <s v="Weekend Wariyas"/>
    <s v="vs"/>
    <n v="161"/>
    <s v="Weipa Croc's"/>
    <x v="43"/>
    <x v="2"/>
    <x v="25"/>
    <x v="36"/>
  </r>
  <r>
    <x v="0"/>
    <n v="82"/>
    <x v="2"/>
    <n v="36"/>
    <s v="Balfes Creek Boozers"/>
    <s v="vs"/>
    <n v="114"/>
    <s v="Nick 'N' Balls"/>
    <x v="16"/>
    <x v="2"/>
    <x v="1"/>
    <x v="13"/>
  </r>
  <r>
    <x v="0"/>
    <n v="83"/>
    <x v="2"/>
    <n v="140"/>
    <s v="The North Cleveland Steamers XI"/>
    <s v="vs"/>
    <n v="50"/>
    <s v="Blood, Sweat 'N' Beers"/>
    <x v="47"/>
    <x v="2"/>
    <x v="6"/>
    <x v="3"/>
  </r>
  <r>
    <x v="0"/>
    <n v="84"/>
    <x v="2"/>
    <n v="34"/>
    <s v="All Blacks"/>
    <s v="vs"/>
    <n v="109"/>
    <s v="Mongrels Mob"/>
    <x v="22"/>
    <x v="2"/>
    <x v="6"/>
    <x v="17"/>
  </r>
  <r>
    <x v="0"/>
    <n v="85"/>
    <x v="2"/>
    <n v="154"/>
    <s v="Victoria Mill"/>
    <s v="vs"/>
    <n v="121"/>
    <s v="Poked United"/>
    <x v="48"/>
    <x v="2"/>
    <x v="6"/>
    <x v="3"/>
  </r>
  <r>
    <x v="0"/>
    <n v="86"/>
    <x v="2"/>
    <n v="105"/>
    <s v="Master Batters"/>
    <s v="vs"/>
    <n v="80"/>
    <s v="Far-Kenworth-It"/>
    <x v="29"/>
    <x v="2"/>
    <x v="6"/>
    <x v="3"/>
  </r>
  <r>
    <x v="0"/>
    <n v="87"/>
    <x v="2"/>
    <n v="162"/>
    <s v="West Indigies"/>
    <s v="vs"/>
    <n v="57"/>
    <s v="Buffalo XI"/>
    <x v="50"/>
    <x v="2"/>
    <x v="6"/>
    <x v="40"/>
  </r>
  <r>
    <x v="0"/>
    <n v="88"/>
    <x v="2"/>
    <n v="74"/>
    <s v="Ducken Useless"/>
    <s v="vs"/>
    <n v="139"/>
    <s v="The Herd XI"/>
    <x v="19"/>
    <x v="2"/>
    <x v="8"/>
    <x v="16"/>
  </r>
  <r>
    <x v="0"/>
    <n v="89"/>
    <x v="2"/>
    <n v="49"/>
    <s v="Blind Mullets"/>
    <s v="vs"/>
    <n v="247"/>
    <s v="The Sandpaper Bandits"/>
    <x v="21"/>
    <x v="2"/>
    <x v="6"/>
    <x v="3"/>
  </r>
  <r>
    <x v="0"/>
    <n v="90"/>
    <x v="2"/>
    <n v="81"/>
    <s v="Farmer's XI"/>
    <s v="vs"/>
    <n v="118"/>
    <s v="Pentland"/>
    <x v="57"/>
    <x v="2"/>
    <x v="34"/>
    <x v="47"/>
  </r>
  <r>
    <x v="0"/>
    <n v="91"/>
    <x v="3"/>
    <n v="244"/>
    <s v="Winey Pitches"/>
    <s v="vs"/>
    <n v="206"/>
    <s v="Full Pelt"/>
    <x v="57"/>
    <x v="0"/>
    <x v="34"/>
    <x v="47"/>
  </r>
  <r>
    <x v="0"/>
    <n v="92"/>
    <x v="3"/>
    <n v="222"/>
    <s v="Riverside Boys"/>
    <s v="vs"/>
    <n v="220"/>
    <s v="Pub Grub Hooligans"/>
    <x v="58"/>
    <x v="0"/>
    <x v="18"/>
    <x v="48"/>
  </r>
  <r>
    <x v="0"/>
    <n v="93"/>
    <x v="3"/>
    <n v="240"/>
    <s v="Uno (You Know)"/>
    <s v="vs"/>
    <n v="217"/>
    <s v="Mad Hatta's"/>
    <x v="59"/>
    <x v="0"/>
    <x v="0"/>
    <x v="49"/>
  </r>
  <r>
    <x v="0"/>
    <n v="94"/>
    <x v="3"/>
    <n v="196"/>
    <s v="Carl's XI"/>
    <s v="vs"/>
    <n v="204"/>
    <s v="FatBats"/>
    <x v="60"/>
    <x v="0"/>
    <x v="35"/>
    <x v="50"/>
  </r>
  <r>
    <x v="0"/>
    <n v="95"/>
    <x v="3"/>
    <n v="237"/>
    <s v="Tuggers 1"/>
    <s v="vs"/>
    <n v="223"/>
    <s v="Riverview Ruff Nutz"/>
    <x v="61"/>
    <x v="0"/>
    <x v="26"/>
    <x v="51"/>
  </r>
  <r>
    <x v="0"/>
    <n v="96"/>
    <x v="3"/>
    <n v="218"/>
    <s v="McGovern XI"/>
    <s v="vs"/>
    <n v="224"/>
    <s v="Rum Runners"/>
    <x v="52"/>
    <x v="0"/>
    <x v="26"/>
    <x v="42"/>
  </r>
  <r>
    <x v="0"/>
    <n v="97"/>
    <x v="3"/>
    <n v="192"/>
    <s v="Bivowackers"/>
    <s v="vs"/>
    <n v="195"/>
    <s v="Burlo's XI"/>
    <x v="62"/>
    <x v="0"/>
    <x v="36"/>
    <x v="52"/>
  </r>
  <r>
    <x v="0"/>
    <n v="98"/>
    <x v="3"/>
    <n v="230"/>
    <s v="The  Bush Bashers"/>
    <s v="vs"/>
    <n v="231"/>
    <s v="The Plumb Dingers"/>
    <x v="63"/>
    <x v="0"/>
    <x v="1"/>
    <x v="53"/>
  </r>
  <r>
    <x v="0"/>
    <n v="99"/>
    <x v="3"/>
    <n v="199"/>
    <s v="CT 4 x 4 Club Muddy Ducks"/>
    <s v="vs"/>
    <n v="198"/>
    <s v="Cold Rums and Nice Bums"/>
    <x v="64"/>
    <x v="0"/>
    <x v="37"/>
    <x v="54"/>
  </r>
  <r>
    <x v="0"/>
    <n v="100"/>
    <x v="3"/>
    <n v="229"/>
    <s v="Sons of Pitches"/>
    <s v="vs"/>
    <n v="228"/>
    <s v="Smack My Pitch Up!"/>
    <x v="65"/>
    <x v="0"/>
    <x v="38"/>
    <x v="55"/>
  </r>
  <r>
    <x v="0"/>
    <n v="101"/>
    <x v="3"/>
    <n v="216"/>
    <s v="Lamos 11"/>
    <s v="vs"/>
    <n v="235"/>
    <s v="Too Pissed For This"/>
    <x v="66"/>
    <x v="0"/>
    <x v="6"/>
    <x v="3"/>
  </r>
  <r>
    <x v="0"/>
    <n v="102"/>
    <x v="3"/>
    <n v="205"/>
    <s v="Filthy Animals"/>
    <s v="vs"/>
    <n v="212"/>
    <s v="Hitt and Miss"/>
    <x v="67"/>
    <x v="0"/>
    <x v="6"/>
    <x v="3"/>
  </r>
  <r>
    <x v="0"/>
    <n v="103"/>
    <x v="3"/>
    <n v="239"/>
    <s v="Unbeerlievable"/>
    <s v="vs"/>
    <n v="245"/>
    <s v="Wokeyed Wombats"/>
    <x v="68"/>
    <x v="0"/>
    <x v="6"/>
    <x v="3"/>
  </r>
  <r>
    <x v="0"/>
    <n v="104"/>
    <x v="3"/>
    <n v="221"/>
    <s v="Reggies 11"/>
    <s v="vs"/>
    <n v="233"/>
    <s v="Throbbing Gristles"/>
    <x v="41"/>
    <x v="2"/>
    <x v="23"/>
    <x v="34"/>
  </r>
  <r>
    <x v="0"/>
    <n v="105"/>
    <x v="3"/>
    <n v="214"/>
    <s v="Joe"/>
    <s v="vs"/>
    <n v="203"/>
    <s v="Duck Eyed"/>
    <x v="45"/>
    <x v="2"/>
    <x v="27"/>
    <x v="38"/>
  </r>
  <r>
    <x v="0"/>
    <n v="106"/>
    <x v="3"/>
    <n v="227"/>
    <s v="Showuzya"/>
    <s v="vs"/>
    <n v="207"/>
    <s v="Full Tossers"/>
    <x v="62"/>
    <x v="2"/>
    <x v="36"/>
    <x v="52"/>
  </r>
  <r>
    <x v="0"/>
    <n v="107"/>
    <x v="3"/>
    <n v="197"/>
    <s v="Charters Towers Country Club"/>
    <s v="vs"/>
    <n v="191"/>
    <s v="Big Ballers"/>
    <x v="63"/>
    <x v="2"/>
    <x v="1"/>
    <x v="53"/>
  </r>
  <r>
    <x v="0"/>
    <n v="108"/>
    <x v="3"/>
    <n v="194"/>
    <s v="Broughton River Brewers"/>
    <s v="vs"/>
    <n v="219"/>
    <s v="Mt Coolon Micky's"/>
    <x v="42"/>
    <x v="2"/>
    <x v="24"/>
    <x v="35"/>
  </r>
  <r>
    <x v="0"/>
    <n v="109"/>
    <x v="3"/>
    <n v="238"/>
    <s v="Tuggers 2"/>
    <s v="vs"/>
    <n v="209"/>
    <s v="Here 4 A Beer"/>
    <x v="61"/>
    <x v="2"/>
    <x v="26"/>
    <x v="51"/>
  </r>
  <r>
    <x v="0"/>
    <n v="110"/>
    <x v="3"/>
    <n v="236"/>
    <s v="Tridanjy Troglodytes"/>
    <s v="vs"/>
    <n v="189"/>
    <s v="Almaden Armadillos"/>
    <x v="60"/>
    <x v="2"/>
    <x v="35"/>
    <x v="50"/>
  </r>
  <r>
    <x v="0"/>
    <n v="111"/>
    <x v="3"/>
    <n v="200"/>
    <s v="DCL Bulls"/>
    <s v="vs"/>
    <n v="210"/>
    <s v="Here for the Beer"/>
    <x v="66"/>
    <x v="2"/>
    <x v="6"/>
    <x v="3"/>
  </r>
  <r>
    <x v="0"/>
    <n v="112"/>
    <x v="3"/>
    <n v="202"/>
    <s v="Dot's Lot"/>
    <s v="vs"/>
    <n v="232"/>
    <s v="The Rellies"/>
    <x v="64"/>
    <x v="2"/>
    <x v="37"/>
    <x v="54"/>
  </r>
  <r>
    <x v="0"/>
    <n v="113"/>
    <x v="3"/>
    <n v="241"/>
    <s v="Wattle Wackers"/>
    <s v="vs"/>
    <n v="242"/>
    <s v="Whack em &amp; Crack em"/>
    <x v="67"/>
    <x v="2"/>
    <x v="6"/>
    <x v="3"/>
  </r>
  <r>
    <x v="0"/>
    <n v="114"/>
    <x v="3"/>
    <n v="243"/>
    <s v="Will Run 4 Beers"/>
    <s v="vs"/>
    <n v="201"/>
    <s v="Deadset Bull Tearers"/>
    <x v="58"/>
    <x v="2"/>
    <x v="18"/>
    <x v="48"/>
  </r>
  <r>
    <x v="0"/>
    <e v="#REF!"/>
    <x v="4"/>
    <e v="#REF!"/>
    <e v="#REF!"/>
    <s v="vs"/>
    <e v="#REF!"/>
    <e v="#REF!"/>
    <x v="69"/>
    <x v="4"/>
    <x v="39"/>
    <x v="56"/>
  </r>
  <r>
    <x v="0"/>
    <n v="116"/>
    <x v="3"/>
    <n v="208"/>
    <s v="Got the Runs (2)"/>
    <s v="vs"/>
    <n v="225"/>
    <s v="Scorgasms"/>
    <x v="68"/>
    <x v="2"/>
    <x v="6"/>
    <x v="3"/>
  </r>
  <r>
    <x v="0"/>
    <n v="117"/>
    <x v="3"/>
    <n v="211"/>
    <s v="Hits &amp; Missus"/>
    <s v="vs"/>
    <n v="246"/>
    <s v="Wulguru Steel &quot;Weekenders&quot;"/>
    <x v="30"/>
    <x v="2"/>
    <x v="13"/>
    <x v="23"/>
  </r>
  <r>
    <x v="0"/>
    <n v="118"/>
    <x v="3"/>
    <n v="226"/>
    <s v="Shamrock Schooner Scullers"/>
    <s v="vs"/>
    <n v="234"/>
    <s v="Tinnies And Beer"/>
    <x v="24"/>
    <x v="2"/>
    <x v="9"/>
    <x v="19"/>
  </r>
  <r>
    <x v="0"/>
    <n v="119"/>
    <x v="5"/>
    <n v="181"/>
    <s v="Pitches Be Crazy"/>
    <s v="vs"/>
    <n v="170"/>
    <s v="Bad Pitches"/>
    <x v="56"/>
    <x v="5"/>
    <x v="33"/>
    <x v="46"/>
  </r>
  <r>
    <x v="0"/>
    <n v="120"/>
    <x v="5"/>
    <n v="183"/>
    <s v="Scared Hitless"/>
    <s v="vs"/>
    <n v="178"/>
    <s v="More Ass than Class"/>
    <x v="70"/>
    <x v="5"/>
    <x v="6"/>
    <x v="3"/>
  </r>
  <r>
    <x v="0"/>
    <n v="121"/>
    <x v="5"/>
    <n v="171"/>
    <s v="Black Bream  "/>
    <s v="vs"/>
    <n v="182"/>
    <s v="Ringers From The Wrong End"/>
    <x v="71"/>
    <x v="5"/>
    <x v="40"/>
    <x v="57"/>
  </r>
  <r>
    <x v="0"/>
    <n v="122"/>
    <x v="5"/>
    <n v="185"/>
    <s v="TSV Dingoes"/>
    <s v="vs"/>
    <n v="179"/>
    <s v="Nailed It"/>
    <x v="72"/>
    <x v="5"/>
    <x v="6"/>
    <x v="3"/>
  </r>
  <r>
    <x v="0"/>
    <n v="123"/>
    <x v="5"/>
    <n v="176"/>
    <s v="Got the Runs"/>
    <s v="vs"/>
    <n v="172"/>
    <s v="Bowled and Beautiful"/>
    <x v="71"/>
    <x v="6"/>
    <x v="40"/>
    <x v="57"/>
  </r>
  <r>
    <x v="0"/>
    <n v="124"/>
    <x v="5"/>
    <n v="186"/>
    <s v="West Indigies Ladies Team"/>
    <s v="vs"/>
    <n v="187"/>
    <s v="Whipper Snippers"/>
    <x v="72"/>
    <x v="6"/>
    <x v="6"/>
    <x v="3"/>
  </r>
  <r>
    <x v="0"/>
    <n v="125"/>
    <x v="5"/>
    <n v="188"/>
    <s v="Wild Flowers"/>
    <s v="vs"/>
    <n v="173"/>
    <s v="Bro's Ho's"/>
    <x v="70"/>
    <x v="6"/>
    <x v="6"/>
    <x v="3"/>
  </r>
  <r>
    <x v="0"/>
    <n v="126"/>
    <x v="5"/>
    <n v="177"/>
    <s v="Hormoans"/>
    <s v="vs"/>
    <n v="175"/>
    <s v="FBI"/>
    <x v="59"/>
    <x v="7"/>
    <x v="0"/>
    <x v="49"/>
  </r>
  <r>
    <x v="0"/>
    <n v="127"/>
    <x v="5"/>
    <n v="174"/>
    <s v="Custard Tarts"/>
    <s v="vs"/>
    <n v="184"/>
    <s v="Travelbugs"/>
    <x v="71"/>
    <x v="7"/>
    <x v="40"/>
    <x v="57"/>
  </r>
  <r>
    <x v="0"/>
    <n v="128"/>
    <x v="6"/>
    <n v="0"/>
    <e v="#N/A"/>
    <s v="vs"/>
    <n v="0"/>
    <e v="#N/A"/>
    <x v="70"/>
    <x v="3"/>
    <x v="6"/>
    <x v="3"/>
  </r>
  <r>
    <x v="0"/>
    <n v="0"/>
    <x v="7"/>
    <n v="0"/>
    <n v="0"/>
    <s v="vs"/>
    <n v="0"/>
    <n v="0"/>
    <x v="3"/>
    <x v="3"/>
    <x v="41"/>
    <x v="58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1"/>
    <m/>
    <x v="8"/>
    <m/>
    <m/>
    <m/>
    <m/>
    <m/>
    <x v="73"/>
    <x v="8"/>
    <x v="42"/>
    <x v="59"/>
  </r>
  <r>
    <x v="0"/>
    <n v="1"/>
    <x v="0"/>
    <n v="3"/>
    <s v="Endeavour XI"/>
    <s v="vs"/>
    <n v="1"/>
    <s v="Burnett Bushpigs"/>
    <x v="0"/>
    <x v="0"/>
    <x v="0"/>
    <x v="0"/>
  </r>
  <r>
    <x v="0"/>
    <n v="2"/>
    <x v="0"/>
    <n v="5"/>
    <s v="Malchecks Cricket Club"/>
    <s v="vs"/>
    <n v="8"/>
    <s v="Wanderers"/>
    <x v="1"/>
    <x v="0"/>
    <x v="1"/>
    <x v="1"/>
  </r>
  <r>
    <x v="0"/>
    <n v="3"/>
    <x v="0"/>
    <n v="7"/>
    <s v="The Grandstanders"/>
    <s v="vs"/>
    <n v="6"/>
    <s v="Reldas Homegrown XI"/>
    <x v="2"/>
    <x v="0"/>
    <x v="1"/>
    <x v="2"/>
  </r>
  <r>
    <x v="0"/>
    <n v="4"/>
    <x v="0"/>
    <n v="0"/>
    <e v="#N/A"/>
    <s v="vs"/>
    <n v="4"/>
    <s v="Herbert River"/>
    <x v="3"/>
    <x v="1"/>
    <x v="2"/>
    <x v="3"/>
  </r>
  <r>
    <x v="0"/>
    <n v="5"/>
    <x v="0"/>
    <n v="4"/>
    <s v="Herbert River"/>
    <s v="vs"/>
    <n v="3"/>
    <s v="Endeavour XI"/>
    <x v="0"/>
    <x v="2"/>
    <x v="0"/>
    <x v="0"/>
  </r>
  <r>
    <x v="0"/>
    <n v="6"/>
    <x v="0"/>
    <n v="6"/>
    <s v="Reldas Homegrown XI"/>
    <s v="vs"/>
    <n v="5"/>
    <s v="Malchecks Cricket Club"/>
    <x v="1"/>
    <x v="2"/>
    <x v="1"/>
    <x v="1"/>
  </r>
  <r>
    <x v="0"/>
    <n v="7"/>
    <x v="0"/>
    <n v="8"/>
    <s v="Wanderers"/>
    <s v="vs"/>
    <n v="7"/>
    <s v="The Grandstanders"/>
    <x v="2"/>
    <x v="2"/>
    <x v="1"/>
    <x v="2"/>
  </r>
  <r>
    <x v="0"/>
    <n v="8"/>
    <x v="0"/>
    <n v="0"/>
    <e v="#N/A"/>
    <s v="vs"/>
    <n v="1"/>
    <s v="Burnett Bushpigs"/>
    <x v="3"/>
    <x v="1"/>
    <x v="2"/>
    <x v="3"/>
  </r>
  <r>
    <x v="0"/>
    <n v="9"/>
    <x v="1"/>
    <n v="11"/>
    <s v="Cavaliers"/>
    <s v="vs"/>
    <n v="30"/>
    <s v="Swingers 1"/>
    <x v="4"/>
    <x v="3"/>
    <x v="3"/>
    <x v="4"/>
  </r>
  <r>
    <x v="0"/>
    <n v="10"/>
    <x v="1"/>
    <n v="16"/>
    <s v="Herbert River"/>
    <s v="vs"/>
    <n v="13"/>
    <s v="Corfield"/>
    <x v="5"/>
    <x v="3"/>
    <x v="4"/>
    <x v="5"/>
  </r>
  <r>
    <x v="0"/>
    <n v="11"/>
    <x v="1"/>
    <n v="19"/>
    <s v="Mountain Men Gold"/>
    <s v="vs"/>
    <n v="12"/>
    <s v="Coen Heroes"/>
    <x v="6"/>
    <x v="3"/>
    <x v="4"/>
    <x v="6"/>
  </r>
  <r>
    <x v="0"/>
    <n v="12"/>
    <x v="1"/>
    <n v="26"/>
    <s v="Scott Minto XI"/>
    <s v="vs"/>
    <n v="17"/>
    <s v="Jim's XI"/>
    <x v="7"/>
    <x v="3"/>
    <x v="5"/>
    <x v="7"/>
  </r>
  <r>
    <x v="0"/>
    <n v="13"/>
    <x v="1"/>
    <n v="9"/>
    <s v="Backers XI"/>
    <s v="vs"/>
    <n v="32"/>
    <s v="Wanderers"/>
    <x v="8"/>
    <x v="3"/>
    <x v="6"/>
    <x v="8"/>
  </r>
  <r>
    <x v="0"/>
    <n v="14"/>
    <x v="1"/>
    <n v="23"/>
    <s v="Pacey's Wests"/>
    <s v="vs"/>
    <n v="18"/>
    <s v="Mossman"/>
    <x v="9"/>
    <x v="3"/>
    <x v="6"/>
    <x v="3"/>
  </r>
  <r>
    <x v="0"/>
    <n v="15"/>
    <x v="1"/>
    <n v="15"/>
    <s v="Gumflat"/>
    <s v="vs"/>
    <n v="24"/>
    <s v="Parks Hockey"/>
    <x v="10"/>
    <x v="3"/>
    <x v="6"/>
    <x v="9"/>
  </r>
  <r>
    <x v="0"/>
    <n v="16"/>
    <x v="1"/>
    <n v="27"/>
    <s v="Seriously Pist"/>
    <s v="vs"/>
    <n v="20"/>
    <s v="Mountain Men Green"/>
    <x v="11"/>
    <x v="3"/>
    <x v="1"/>
    <x v="10"/>
  </r>
  <r>
    <x v="0"/>
    <n v="17"/>
    <x v="1"/>
    <n v="22"/>
    <s v="Norths Father and Sons"/>
    <s v="vs"/>
    <n v="29"/>
    <s v="Sugar Daddies"/>
    <x v="12"/>
    <x v="3"/>
    <x v="6"/>
    <x v="3"/>
  </r>
  <r>
    <x v="0"/>
    <n v="18"/>
    <x v="1"/>
    <n v="31"/>
    <s v="Townsville 1/2 Carton"/>
    <s v="vs"/>
    <n v="10"/>
    <s v="Brookshire Bandits"/>
    <x v="13"/>
    <x v="3"/>
    <x v="3"/>
    <x v="11"/>
  </r>
  <r>
    <x v="0"/>
    <n v="19"/>
    <x v="1"/>
    <n v="21"/>
    <s v="Norstate Nympho's"/>
    <s v="vs"/>
    <n v="14"/>
    <s v="Ewan"/>
    <x v="14"/>
    <x v="3"/>
    <x v="6"/>
    <x v="3"/>
  </r>
  <r>
    <x v="0"/>
    <n v="20"/>
    <x v="1"/>
    <n v="28"/>
    <s v="Simpson Desert Alpine Ski Team"/>
    <s v="vs"/>
    <n v="25"/>
    <s v="Red River Rascals"/>
    <x v="15"/>
    <x v="3"/>
    <x v="7"/>
    <x v="12"/>
  </r>
  <r>
    <x v="0"/>
    <n v="21"/>
    <x v="2"/>
    <n v="110"/>
    <s v="Mosman Mangoes"/>
    <s v="vs"/>
    <n v="129"/>
    <s v="Scuds 11"/>
    <x v="16"/>
    <x v="0"/>
    <x v="1"/>
    <x v="13"/>
  </r>
  <r>
    <x v="0"/>
    <n v="22"/>
    <x v="2"/>
    <n v="88"/>
    <s v="Grandstanders"/>
    <s v="vs"/>
    <n v="70"/>
    <s v="Dads and Lads"/>
    <x v="17"/>
    <x v="0"/>
    <x v="4"/>
    <x v="14"/>
  </r>
  <r>
    <x v="0"/>
    <n v="23"/>
    <x v="2"/>
    <n v="89"/>
    <s v="Grandstanders II"/>
    <s v="vs"/>
    <n v="41"/>
    <s v="Barry's XI"/>
    <x v="18"/>
    <x v="0"/>
    <x v="0"/>
    <x v="15"/>
  </r>
  <r>
    <x v="0"/>
    <n v="24"/>
    <x v="2"/>
    <n v="63"/>
    <s v="Chads Champs"/>
    <s v="vs"/>
    <n v="45"/>
    <s v="Big Micks Finns XI"/>
    <x v="19"/>
    <x v="0"/>
    <x v="8"/>
    <x v="16"/>
  </r>
  <r>
    <x v="0"/>
    <n v="25"/>
    <x v="2"/>
    <n v="138"/>
    <s v="The Dirty Rats"/>
    <s v="vs"/>
    <n v="40"/>
    <s v="Barbwire"/>
    <x v="20"/>
    <x v="0"/>
    <x v="6"/>
    <x v="3"/>
  </r>
  <r>
    <x v="0"/>
    <n v="26"/>
    <x v="2"/>
    <n v="48"/>
    <s v="Black Bream  "/>
    <s v="vs"/>
    <n v="55"/>
    <s v="Brothers"/>
    <x v="21"/>
    <x v="0"/>
    <x v="6"/>
    <x v="3"/>
  </r>
  <r>
    <x v="0"/>
    <n v="27"/>
    <x v="2"/>
    <n v="35"/>
    <s v="Allan's XI"/>
    <s v="vs"/>
    <n v="78"/>
    <s v="Expendaballs"/>
    <x v="22"/>
    <x v="0"/>
    <x v="6"/>
    <x v="17"/>
  </r>
  <r>
    <x v="0"/>
    <n v="28"/>
    <x v="2"/>
    <n v="106"/>
    <s v="Mendi's Mob"/>
    <s v="vs"/>
    <n v="75"/>
    <s v="Dufflebags"/>
    <x v="23"/>
    <x v="0"/>
    <x v="6"/>
    <x v="18"/>
  </r>
  <r>
    <x v="0"/>
    <n v="29"/>
    <x v="2"/>
    <n v="101"/>
    <s v="Lager Louts"/>
    <s v="vs"/>
    <n v="52"/>
    <s v="Boombys Boozers"/>
    <x v="24"/>
    <x v="0"/>
    <x v="9"/>
    <x v="19"/>
  </r>
  <r>
    <x v="0"/>
    <n v="30"/>
    <x v="2"/>
    <n v="95"/>
    <s v="Here for the Beer"/>
    <s v="vs"/>
    <n v="42"/>
    <s v="Beerabong XI"/>
    <x v="25"/>
    <x v="0"/>
    <x v="10"/>
    <x v="20"/>
  </r>
  <r>
    <x v="0"/>
    <n v="31"/>
    <x v="2"/>
    <n v="107"/>
    <s v="Mick Downey's XI"/>
    <s v="vs"/>
    <n v="116"/>
    <s v="Nudeballers"/>
    <x v="26"/>
    <x v="0"/>
    <x v="6"/>
    <x v="3"/>
  </r>
  <r>
    <x v="0"/>
    <n v="32"/>
    <x v="2"/>
    <n v="134"/>
    <s v="Stiff Members"/>
    <s v="vs"/>
    <n v="131"/>
    <s v="Sharks"/>
    <x v="27"/>
    <x v="0"/>
    <x v="11"/>
    <x v="21"/>
  </r>
  <r>
    <x v="0"/>
    <n v="33"/>
    <x v="2"/>
    <n v="135"/>
    <s v="Sugar Daddies"/>
    <s v="vs"/>
    <n v="120"/>
    <s v="Piston Broke"/>
    <x v="28"/>
    <x v="0"/>
    <x v="12"/>
    <x v="22"/>
  </r>
  <r>
    <x v="0"/>
    <n v="34"/>
    <x v="2"/>
    <n v="136"/>
    <s v="Swinging Outside Ya Crease"/>
    <s v="vs"/>
    <n v="44"/>
    <s v="Beermacht XI"/>
    <x v="29"/>
    <x v="0"/>
    <x v="6"/>
    <x v="3"/>
  </r>
  <r>
    <x v="0"/>
    <n v="35"/>
    <x v="2"/>
    <n v="119"/>
    <s v="Pilz &amp; Bills"/>
    <s v="vs"/>
    <n v="79"/>
    <s v="Far Canals"/>
    <x v="30"/>
    <x v="0"/>
    <x v="13"/>
    <x v="23"/>
  </r>
  <r>
    <x v="0"/>
    <n v="36"/>
    <x v="2"/>
    <n v="157"/>
    <s v="Wanderers"/>
    <s v="vs"/>
    <n v="166"/>
    <s v="XXXX Floor Beers"/>
    <x v="31"/>
    <x v="0"/>
    <x v="14"/>
    <x v="24"/>
  </r>
  <r>
    <x v="0"/>
    <n v="37"/>
    <x v="2"/>
    <n v="115"/>
    <s v="Normanton Rogues"/>
    <s v="vs"/>
    <n v="130"/>
    <s v="Shaggers XI"/>
    <x v="32"/>
    <x v="0"/>
    <x v="15"/>
    <x v="25"/>
  </r>
  <r>
    <x v="0"/>
    <n v="38"/>
    <x v="2"/>
    <n v="169"/>
    <s v="Zarsoff"/>
    <s v="vs"/>
    <n v="163"/>
    <s v="Western Star Pickets 1"/>
    <x v="33"/>
    <x v="0"/>
    <x v="16"/>
    <x v="26"/>
  </r>
  <r>
    <x v="0"/>
    <n v="39"/>
    <x v="2"/>
    <n v="155"/>
    <s v="Walker's Wides"/>
    <s v="vs"/>
    <n v="112"/>
    <s v="Nanna Meryl's XI"/>
    <x v="34"/>
    <x v="0"/>
    <x v="17"/>
    <x v="27"/>
  </r>
  <r>
    <x v="0"/>
    <n v="40"/>
    <x v="2"/>
    <n v="96"/>
    <s v="Hit 'N' Split"/>
    <s v="vs"/>
    <n v="127"/>
    <s v="Salisbury Boys XI Team 1"/>
    <x v="35"/>
    <x v="0"/>
    <x v="18"/>
    <x v="28"/>
  </r>
  <r>
    <x v="0"/>
    <n v="41"/>
    <x v="2"/>
    <n v="90"/>
    <s v="Grazed Anatomy"/>
    <s v="vs"/>
    <n v="67"/>
    <s v="Crakacan"/>
    <x v="36"/>
    <x v="0"/>
    <x v="19"/>
    <x v="29"/>
  </r>
  <r>
    <x v="0"/>
    <n v="42"/>
    <x v="2"/>
    <n v="77"/>
    <s v="Erratic 11"/>
    <s v="vs"/>
    <n v="123"/>
    <s v="Popatop Mixups"/>
    <x v="37"/>
    <x v="0"/>
    <x v="20"/>
    <x v="30"/>
  </r>
  <r>
    <x v="0"/>
    <n v="43"/>
    <x v="2"/>
    <n v="141"/>
    <s v="The Silver Chickens"/>
    <s v="vs"/>
    <n v="142"/>
    <s v="The Smashed Crabs"/>
    <x v="38"/>
    <x v="0"/>
    <x v="21"/>
    <x v="31"/>
  </r>
  <r>
    <x v="0"/>
    <n v="44"/>
    <x v="2"/>
    <n v="159"/>
    <s v="Wattle Boys"/>
    <s v="vs"/>
    <n v="150"/>
    <s v="Trev's XI"/>
    <x v="39"/>
    <x v="0"/>
    <x v="22"/>
    <x v="32"/>
  </r>
  <r>
    <x v="0"/>
    <n v="45"/>
    <x v="2"/>
    <n v="39"/>
    <s v="Bang Bang Boys"/>
    <s v="vs"/>
    <n v="64"/>
    <s v="Chasing Tail"/>
    <x v="40"/>
    <x v="0"/>
    <x v="4"/>
    <x v="33"/>
  </r>
  <r>
    <x v="0"/>
    <n v="46"/>
    <x v="2"/>
    <n v="59"/>
    <s v="Bumbo's XI"/>
    <s v="vs"/>
    <n v="93"/>
    <s v="HazBeanz"/>
    <x v="41"/>
    <x v="0"/>
    <x v="23"/>
    <x v="34"/>
  </r>
  <r>
    <x v="0"/>
    <n v="47"/>
    <x v="2"/>
    <n v="83"/>
    <s v="Garbutt Magpies"/>
    <s v="vs"/>
    <n v="56"/>
    <s v="Broughton River Brewers II"/>
    <x v="42"/>
    <x v="0"/>
    <x v="24"/>
    <x v="35"/>
  </r>
  <r>
    <x v="0"/>
    <n v="48"/>
    <x v="2"/>
    <n v="86"/>
    <s v="Gibby's Greenants"/>
    <s v="vs"/>
    <n v="76"/>
    <s v="England"/>
    <x v="43"/>
    <x v="0"/>
    <x v="25"/>
    <x v="36"/>
  </r>
  <r>
    <x v="0"/>
    <n v="49"/>
    <x v="2"/>
    <n v="85"/>
    <s v="Georgetown Joe's"/>
    <s v="vs"/>
    <n v="53"/>
    <s v="Boonies Disciples"/>
    <x v="44"/>
    <x v="0"/>
    <x v="26"/>
    <x v="37"/>
  </r>
  <r>
    <x v="0"/>
    <n v="50"/>
    <x v="2"/>
    <n v="98"/>
    <s v="Inghamvale Housos"/>
    <s v="vs"/>
    <n v="87"/>
    <s v="Gone Fishin"/>
    <x v="45"/>
    <x v="0"/>
    <x v="27"/>
    <x v="38"/>
  </r>
  <r>
    <x v="0"/>
    <n v="51"/>
    <x v="2"/>
    <n v="54"/>
    <s v="Brokebat Mountain"/>
    <s v="vs"/>
    <n v="47"/>
    <s v="Bintang Boys"/>
    <x v="46"/>
    <x v="0"/>
    <x v="6"/>
    <x v="3"/>
  </r>
  <r>
    <x v="0"/>
    <n v="52"/>
    <x v="2"/>
    <n v="71"/>
    <s v="Dimbulah Rugby Club"/>
    <s v="vs"/>
    <n v="72"/>
    <s v="Dirty Dogs"/>
    <x v="47"/>
    <x v="0"/>
    <x v="6"/>
    <x v="3"/>
  </r>
  <r>
    <x v="0"/>
    <n v="53"/>
    <x v="2"/>
    <n v="153"/>
    <s v="Urkel's XI"/>
    <s v="vs"/>
    <n v="58"/>
    <s v="Bum Grubs"/>
    <x v="48"/>
    <x v="0"/>
    <x v="6"/>
    <x v="3"/>
  </r>
  <r>
    <x v="0"/>
    <n v="54"/>
    <x v="2"/>
    <n v="65"/>
    <s v="Chuckers &amp; Sloggers"/>
    <s v="vs"/>
    <n v="60"/>
    <s v="Bunch of Carn'ts"/>
    <x v="49"/>
    <x v="0"/>
    <x v="28"/>
    <x v="39"/>
  </r>
  <r>
    <x v="0"/>
    <n v="55"/>
    <x v="2"/>
    <n v="113"/>
    <s v="Neville's Nomads"/>
    <s v="vs"/>
    <n v="146"/>
    <s v="Thuringowa Bulldogs"/>
    <x v="50"/>
    <x v="0"/>
    <x v="6"/>
    <x v="40"/>
  </r>
  <r>
    <x v="0"/>
    <n v="56"/>
    <x v="2"/>
    <n v="215"/>
    <s v="Johny Mac's XI          "/>
    <s v="vs"/>
    <n v="99"/>
    <s v="Jungle Patrol 2"/>
    <x v="51"/>
    <x v="0"/>
    <x v="29"/>
    <x v="41"/>
  </r>
  <r>
    <x v="0"/>
    <n v="57"/>
    <x v="2"/>
    <n v="37"/>
    <s v="Balls, Beers and Bowl 5417"/>
    <s v="vs"/>
    <n v="152"/>
    <s v="U12's PCYC"/>
    <x v="52"/>
    <x v="2"/>
    <x v="26"/>
    <x v="42"/>
  </r>
  <r>
    <x v="0"/>
    <n v="58"/>
    <x v="2"/>
    <n v="73"/>
    <s v="Dreaded Creeping  Bumrashes"/>
    <s v="vs"/>
    <n v="111"/>
    <s v="Mt Coolon"/>
    <x v="53"/>
    <x v="2"/>
    <x v="30"/>
    <x v="43"/>
  </r>
  <r>
    <x v="0"/>
    <n v="59"/>
    <x v="2"/>
    <n v="165"/>
    <s v="Wreck Em XI"/>
    <s v="vs"/>
    <n v="108"/>
    <s v="Mingela"/>
    <x v="54"/>
    <x v="2"/>
    <x v="31"/>
    <x v="44"/>
  </r>
  <r>
    <x v="0"/>
    <n v="60"/>
    <x v="2"/>
    <n v="125"/>
    <s v="Ravenswood Gold Nuggets"/>
    <s v="vs"/>
    <n v="33"/>
    <s v="Alegnim Lads"/>
    <x v="39"/>
    <x v="2"/>
    <x v="22"/>
    <x v="32"/>
  </r>
  <r>
    <x v="0"/>
    <n v="61"/>
    <x v="2"/>
    <n v="156"/>
    <s v="Wallabies"/>
    <s v="vs"/>
    <n v="51"/>
    <s v="Bloody Huge XI"/>
    <x v="49"/>
    <x v="2"/>
    <x v="28"/>
    <x v="39"/>
  </r>
  <r>
    <x v="0"/>
    <n v="62"/>
    <x v="2"/>
    <n v="117"/>
    <s v="Parmy Army"/>
    <s v="vs"/>
    <n v="128"/>
    <s v="Salisbury Boys XI Team 2"/>
    <x v="35"/>
    <x v="2"/>
    <x v="18"/>
    <x v="28"/>
  </r>
  <r>
    <x v="0"/>
    <n v="63"/>
    <x v="2"/>
    <n v="147"/>
    <s v="Tinned Up"/>
    <s v="vs"/>
    <n v="62"/>
    <s v="Casualties"/>
    <x v="34"/>
    <x v="2"/>
    <x v="17"/>
    <x v="27"/>
  </r>
  <r>
    <x v="0"/>
    <n v="64"/>
    <x v="2"/>
    <n v="43"/>
    <s v="Beerhounds"/>
    <s v="vs"/>
    <n v="94"/>
    <s v="Health Hazards"/>
    <x v="27"/>
    <x v="2"/>
    <x v="11"/>
    <x v="21"/>
  </r>
  <r>
    <x v="0"/>
    <n v="65"/>
    <x v="2"/>
    <n v="149"/>
    <s v="Treasury Cricket Club"/>
    <s v="vs"/>
    <n v="158"/>
    <s v="Wannabie's"/>
    <x v="32"/>
    <x v="2"/>
    <x v="15"/>
    <x v="25"/>
  </r>
  <r>
    <x v="0"/>
    <n v="66"/>
    <x v="2"/>
    <n v="145"/>
    <s v="Thorleys Troopers"/>
    <s v="vs"/>
    <n v="68"/>
    <s v="Cunning Stumpz"/>
    <x v="18"/>
    <x v="2"/>
    <x v="0"/>
    <x v="15"/>
  </r>
  <r>
    <x v="0"/>
    <n v="67"/>
    <x v="2"/>
    <n v="137"/>
    <s v="Team Ramrod"/>
    <s v="vs"/>
    <n v="168"/>
    <s v="Yogi's Eleven"/>
    <x v="46"/>
    <x v="2"/>
    <x v="6"/>
    <x v="3"/>
  </r>
  <r>
    <x v="0"/>
    <n v="68"/>
    <x v="2"/>
    <n v="133"/>
    <s v="Smelly Boxes"/>
    <s v="vs"/>
    <n v="164"/>
    <s v="Western Star Pickets 2"/>
    <x v="33"/>
    <x v="2"/>
    <x v="16"/>
    <x v="26"/>
  </r>
  <r>
    <x v="0"/>
    <n v="69"/>
    <x v="2"/>
    <n v="61"/>
    <s v="Canefield Slashers"/>
    <s v="vs"/>
    <n v="97"/>
    <s v="Hughenden Grog Monsters"/>
    <x v="36"/>
    <x v="2"/>
    <x v="19"/>
    <x v="29"/>
  </r>
  <r>
    <x v="0"/>
    <n v="70"/>
    <x v="2"/>
    <n v="122"/>
    <s v="Politically Incorrect"/>
    <s v="vs"/>
    <n v="124"/>
    <s v="Popatop XI"/>
    <x v="37"/>
    <x v="2"/>
    <x v="20"/>
    <x v="30"/>
  </r>
  <r>
    <x v="0"/>
    <n v="71"/>
    <x v="2"/>
    <n v="148"/>
    <s v="Total NHS"/>
    <s v="vs"/>
    <n v="167"/>
    <s v="Yabulu"/>
    <x v="44"/>
    <x v="2"/>
    <x v="26"/>
    <x v="37"/>
  </r>
  <r>
    <x v="0"/>
    <n v="72"/>
    <x v="2"/>
    <n v="132"/>
    <s v="Smackedaround"/>
    <s v="vs"/>
    <n v="38"/>
    <s v="Ballz Hangin"/>
    <x v="55"/>
    <x v="2"/>
    <x v="32"/>
    <x v="45"/>
  </r>
  <r>
    <x v="0"/>
    <n v="73"/>
    <x v="2"/>
    <n v="84"/>
    <s v="Garry's Mob"/>
    <s v="vs"/>
    <n v="66"/>
    <s v="Coen Heroes"/>
    <x v="40"/>
    <x v="2"/>
    <x v="4"/>
    <x v="33"/>
  </r>
  <r>
    <x v="0"/>
    <n v="74"/>
    <x v="2"/>
    <n v="151"/>
    <s v="Tropix"/>
    <s v="vs"/>
    <n v="103"/>
    <s v="Logistic All Sorts"/>
    <x v="23"/>
    <x v="2"/>
    <x v="6"/>
    <x v="18"/>
  </r>
  <r>
    <x v="0"/>
    <n v="75"/>
    <x v="2"/>
    <n v="143"/>
    <s v="The Wilderbeasts"/>
    <s v="vs"/>
    <n v="126"/>
    <s v="Retirees"/>
    <x v="31"/>
    <x v="2"/>
    <x v="14"/>
    <x v="24"/>
  </r>
  <r>
    <x v="0"/>
    <n v="76"/>
    <x v="2"/>
    <n v="213"/>
    <s v="It'll Do"/>
    <s v="vs"/>
    <n v="100"/>
    <s v="Jungle Patrol One"/>
    <x v="51"/>
    <x v="2"/>
    <x v="29"/>
    <x v="41"/>
  </r>
  <r>
    <x v="0"/>
    <n v="77"/>
    <x v="2"/>
    <n v="104"/>
    <s v="Mareeba"/>
    <s v="vs"/>
    <n v="102"/>
    <s v="Laidback 11"/>
    <x v="56"/>
    <x v="2"/>
    <x v="33"/>
    <x v="46"/>
  </r>
  <r>
    <x v="0"/>
    <n v="78"/>
    <x v="2"/>
    <n v="144"/>
    <s v="Thirsty Rhinos"/>
    <s v="vs"/>
    <n v="92"/>
    <s v="Grog Monsters"/>
    <x v="26"/>
    <x v="2"/>
    <x v="6"/>
    <x v="3"/>
  </r>
  <r>
    <x v="0"/>
    <n v="79"/>
    <x v="2"/>
    <n v="46"/>
    <s v="Billbies 11"/>
    <s v="vs"/>
    <n v="91"/>
    <s v="Grog Boggers"/>
    <x v="20"/>
    <x v="2"/>
    <x v="6"/>
    <x v="3"/>
  </r>
  <r>
    <x v="0"/>
    <n v="80"/>
    <x v="2"/>
    <n v="69"/>
    <s v="Custards"/>
    <s v="vs"/>
    <n v="82"/>
    <s v="Fruit Pies"/>
    <x v="17"/>
    <x v="2"/>
    <x v="4"/>
    <x v="14"/>
  </r>
  <r>
    <x v="0"/>
    <n v="81"/>
    <x v="2"/>
    <n v="161"/>
    <s v="Weipa Croc's"/>
    <s v="vs"/>
    <n v="160"/>
    <s v="Weekend Wariyas"/>
    <x v="43"/>
    <x v="2"/>
    <x v="25"/>
    <x v="36"/>
  </r>
  <r>
    <x v="0"/>
    <n v="82"/>
    <x v="2"/>
    <n v="114"/>
    <s v="Nick 'N' Balls"/>
    <s v="vs"/>
    <n v="36"/>
    <s v="Balfes Creek Boozers"/>
    <x v="16"/>
    <x v="2"/>
    <x v="1"/>
    <x v="13"/>
  </r>
  <r>
    <x v="0"/>
    <n v="83"/>
    <x v="2"/>
    <n v="50"/>
    <s v="Blood, Sweat 'N' Beers"/>
    <s v="vs"/>
    <n v="140"/>
    <s v="The North Cleveland Steamers XI"/>
    <x v="47"/>
    <x v="2"/>
    <x v="6"/>
    <x v="3"/>
  </r>
  <r>
    <x v="0"/>
    <n v="84"/>
    <x v="2"/>
    <n v="109"/>
    <s v="Mongrels Mob"/>
    <s v="vs"/>
    <n v="34"/>
    <s v="All Blacks"/>
    <x v="22"/>
    <x v="2"/>
    <x v="6"/>
    <x v="17"/>
  </r>
  <r>
    <x v="0"/>
    <n v="85"/>
    <x v="2"/>
    <n v="121"/>
    <s v="Poked United"/>
    <s v="vs"/>
    <n v="154"/>
    <s v="Victoria Mill"/>
    <x v="48"/>
    <x v="2"/>
    <x v="6"/>
    <x v="3"/>
  </r>
  <r>
    <x v="0"/>
    <n v="86"/>
    <x v="2"/>
    <n v="80"/>
    <s v="Far-Kenworth-It"/>
    <s v="vs"/>
    <n v="105"/>
    <s v="Master Batters"/>
    <x v="29"/>
    <x v="2"/>
    <x v="6"/>
    <x v="3"/>
  </r>
  <r>
    <x v="0"/>
    <n v="87"/>
    <x v="2"/>
    <n v="57"/>
    <s v="Buffalo XI"/>
    <s v="vs"/>
    <n v="162"/>
    <s v="West Indigies"/>
    <x v="50"/>
    <x v="2"/>
    <x v="6"/>
    <x v="40"/>
  </r>
  <r>
    <x v="0"/>
    <n v="88"/>
    <x v="2"/>
    <n v="139"/>
    <s v="The Herd XI"/>
    <s v="vs"/>
    <n v="74"/>
    <s v="Ducken Useless"/>
    <x v="19"/>
    <x v="2"/>
    <x v="8"/>
    <x v="16"/>
  </r>
  <r>
    <x v="0"/>
    <n v="89"/>
    <x v="2"/>
    <n v="247"/>
    <s v="The Sandpaper Bandits"/>
    <s v="vs"/>
    <n v="49"/>
    <s v="Blind Mullets"/>
    <x v="21"/>
    <x v="2"/>
    <x v="6"/>
    <x v="3"/>
  </r>
  <r>
    <x v="0"/>
    <n v="90"/>
    <x v="2"/>
    <n v="118"/>
    <s v="Pentland"/>
    <s v="vs"/>
    <n v="81"/>
    <s v="Farmer's XI"/>
    <x v="57"/>
    <x v="2"/>
    <x v="34"/>
    <x v="47"/>
  </r>
  <r>
    <x v="0"/>
    <n v="91"/>
    <x v="3"/>
    <n v="206"/>
    <s v="Full Pelt"/>
    <s v="vs"/>
    <n v="244"/>
    <s v="Winey Pitches"/>
    <x v="57"/>
    <x v="0"/>
    <x v="34"/>
    <x v="47"/>
  </r>
  <r>
    <x v="0"/>
    <n v="92"/>
    <x v="3"/>
    <n v="220"/>
    <s v="Pub Grub Hooligans"/>
    <s v="vs"/>
    <n v="222"/>
    <s v="Riverside Boys"/>
    <x v="58"/>
    <x v="0"/>
    <x v="18"/>
    <x v="48"/>
  </r>
  <r>
    <x v="0"/>
    <n v="93"/>
    <x v="3"/>
    <n v="217"/>
    <s v="Mad Hatta's"/>
    <s v="vs"/>
    <n v="240"/>
    <s v="Uno (You Know)"/>
    <x v="59"/>
    <x v="0"/>
    <x v="0"/>
    <x v="49"/>
  </r>
  <r>
    <x v="0"/>
    <n v="94"/>
    <x v="3"/>
    <n v="204"/>
    <s v="FatBats"/>
    <s v="vs"/>
    <n v="196"/>
    <s v="Carl's XI"/>
    <x v="60"/>
    <x v="0"/>
    <x v="35"/>
    <x v="50"/>
  </r>
  <r>
    <x v="0"/>
    <n v="95"/>
    <x v="3"/>
    <n v="223"/>
    <s v="Riverview Ruff Nutz"/>
    <s v="vs"/>
    <n v="237"/>
    <s v="Tuggers 1"/>
    <x v="61"/>
    <x v="0"/>
    <x v="26"/>
    <x v="51"/>
  </r>
  <r>
    <x v="0"/>
    <n v="96"/>
    <x v="3"/>
    <n v="224"/>
    <s v="Rum Runners"/>
    <s v="vs"/>
    <n v="218"/>
    <s v="McGovern XI"/>
    <x v="52"/>
    <x v="0"/>
    <x v="26"/>
    <x v="42"/>
  </r>
  <r>
    <x v="0"/>
    <n v="97"/>
    <x v="3"/>
    <n v="195"/>
    <s v="Burlo's XI"/>
    <s v="vs"/>
    <n v="192"/>
    <s v="Bivowackers"/>
    <x v="62"/>
    <x v="0"/>
    <x v="36"/>
    <x v="52"/>
  </r>
  <r>
    <x v="0"/>
    <n v="98"/>
    <x v="3"/>
    <n v="231"/>
    <s v="The Plumb Dingers"/>
    <s v="vs"/>
    <n v="230"/>
    <s v="The  Bush Bashers"/>
    <x v="63"/>
    <x v="0"/>
    <x v="1"/>
    <x v="53"/>
  </r>
  <r>
    <x v="0"/>
    <n v="99"/>
    <x v="3"/>
    <n v="198"/>
    <s v="Cold Rums and Nice Bums"/>
    <s v="vs"/>
    <n v="199"/>
    <s v="CT 4 x 4 Club Muddy Ducks"/>
    <x v="64"/>
    <x v="0"/>
    <x v="37"/>
    <x v="54"/>
  </r>
  <r>
    <x v="0"/>
    <n v="100"/>
    <x v="3"/>
    <n v="228"/>
    <s v="Smack My Pitch Up!"/>
    <s v="vs"/>
    <n v="229"/>
    <s v="Sons of Pitches"/>
    <x v="65"/>
    <x v="0"/>
    <x v="38"/>
    <x v="55"/>
  </r>
  <r>
    <x v="0"/>
    <n v="101"/>
    <x v="3"/>
    <n v="235"/>
    <s v="Too Pissed For This"/>
    <s v="vs"/>
    <n v="216"/>
    <s v="Lamos 11"/>
    <x v="66"/>
    <x v="0"/>
    <x v="6"/>
    <x v="3"/>
  </r>
  <r>
    <x v="0"/>
    <n v="102"/>
    <x v="3"/>
    <n v="212"/>
    <s v="Hitt and Miss"/>
    <s v="vs"/>
    <n v="205"/>
    <s v="Filthy Animals"/>
    <x v="67"/>
    <x v="0"/>
    <x v="6"/>
    <x v="3"/>
  </r>
  <r>
    <x v="0"/>
    <n v="103"/>
    <x v="3"/>
    <n v="245"/>
    <s v="Wokeyed Wombats"/>
    <s v="vs"/>
    <n v="239"/>
    <s v="Unbeerlievable"/>
    <x v="68"/>
    <x v="0"/>
    <x v="6"/>
    <x v="3"/>
  </r>
  <r>
    <x v="0"/>
    <n v="104"/>
    <x v="3"/>
    <n v="233"/>
    <s v="Throbbing Gristles"/>
    <s v="vs"/>
    <n v="221"/>
    <s v="Reggies 11"/>
    <x v="41"/>
    <x v="2"/>
    <x v="23"/>
    <x v="34"/>
  </r>
  <r>
    <x v="0"/>
    <n v="105"/>
    <x v="3"/>
    <n v="203"/>
    <s v="Duck Eyed"/>
    <s v="vs"/>
    <n v="214"/>
    <s v="Joe"/>
    <x v="45"/>
    <x v="2"/>
    <x v="27"/>
    <x v="38"/>
  </r>
  <r>
    <x v="0"/>
    <n v="106"/>
    <x v="3"/>
    <n v="207"/>
    <s v="Full Tossers"/>
    <s v="vs"/>
    <n v="227"/>
    <s v="Showuzya"/>
    <x v="62"/>
    <x v="2"/>
    <x v="36"/>
    <x v="52"/>
  </r>
  <r>
    <x v="0"/>
    <n v="107"/>
    <x v="3"/>
    <n v="191"/>
    <s v="Big Ballers"/>
    <s v="vs"/>
    <n v="197"/>
    <s v="Charters Towers Country Club"/>
    <x v="63"/>
    <x v="2"/>
    <x v="1"/>
    <x v="53"/>
  </r>
  <r>
    <x v="0"/>
    <n v="108"/>
    <x v="3"/>
    <n v="219"/>
    <s v="Mt Coolon Micky's"/>
    <s v="vs"/>
    <n v="194"/>
    <s v="Broughton River Brewers"/>
    <x v="42"/>
    <x v="2"/>
    <x v="24"/>
    <x v="35"/>
  </r>
  <r>
    <x v="0"/>
    <n v="109"/>
    <x v="3"/>
    <n v="209"/>
    <s v="Here 4 A Beer"/>
    <s v="vs"/>
    <n v="238"/>
    <s v="Tuggers 2"/>
    <x v="61"/>
    <x v="2"/>
    <x v="26"/>
    <x v="51"/>
  </r>
  <r>
    <x v="0"/>
    <n v="110"/>
    <x v="3"/>
    <n v="189"/>
    <s v="Almaden Armadillos"/>
    <s v="vs"/>
    <n v="236"/>
    <s v="Tridanjy Troglodytes"/>
    <x v="60"/>
    <x v="2"/>
    <x v="35"/>
    <x v="50"/>
  </r>
  <r>
    <x v="0"/>
    <n v="111"/>
    <x v="3"/>
    <n v="210"/>
    <s v="Here for the Beer"/>
    <s v="vs"/>
    <n v="200"/>
    <s v="DCL Bulls"/>
    <x v="66"/>
    <x v="2"/>
    <x v="6"/>
    <x v="3"/>
  </r>
  <r>
    <x v="0"/>
    <n v="112"/>
    <x v="3"/>
    <n v="232"/>
    <s v="The Rellies"/>
    <s v="vs"/>
    <n v="202"/>
    <s v="Dot's Lot"/>
    <x v="64"/>
    <x v="2"/>
    <x v="37"/>
    <x v="54"/>
  </r>
  <r>
    <x v="0"/>
    <n v="113"/>
    <x v="3"/>
    <n v="242"/>
    <s v="Whack em &amp; Crack em"/>
    <s v="vs"/>
    <n v="241"/>
    <s v="Wattle Wackers"/>
    <x v="67"/>
    <x v="2"/>
    <x v="6"/>
    <x v="3"/>
  </r>
  <r>
    <x v="0"/>
    <n v="114"/>
    <x v="3"/>
    <n v="201"/>
    <s v="Deadset Bull Tearers"/>
    <s v="vs"/>
    <n v="243"/>
    <s v="Will Run 4 Beers"/>
    <x v="58"/>
    <x v="2"/>
    <x v="18"/>
    <x v="48"/>
  </r>
  <r>
    <x v="0"/>
    <e v="#REF!"/>
    <x v="4"/>
    <e v="#REF!"/>
    <e v="#REF!"/>
    <s v="vs"/>
    <e v="#REF!"/>
    <e v="#REF!"/>
    <x v="69"/>
    <x v="4"/>
    <x v="39"/>
    <x v="56"/>
  </r>
  <r>
    <x v="0"/>
    <n v="116"/>
    <x v="3"/>
    <n v="225"/>
    <s v="Scorgasms"/>
    <s v="vs"/>
    <n v="208"/>
    <s v="Got the Runs (2)"/>
    <x v="68"/>
    <x v="2"/>
    <x v="6"/>
    <x v="3"/>
  </r>
  <r>
    <x v="0"/>
    <n v="117"/>
    <x v="3"/>
    <n v="246"/>
    <s v="Wulguru Steel &quot;Weekenders&quot;"/>
    <s v="vs"/>
    <n v="211"/>
    <s v="Hits &amp; Missus"/>
    <x v="30"/>
    <x v="2"/>
    <x v="13"/>
    <x v="23"/>
  </r>
  <r>
    <x v="0"/>
    <n v="118"/>
    <x v="3"/>
    <n v="234"/>
    <s v="Tinnies And Beer"/>
    <s v="vs"/>
    <n v="226"/>
    <s v="Shamrock Schooner Scullers"/>
    <x v="24"/>
    <x v="2"/>
    <x v="9"/>
    <x v="19"/>
  </r>
  <r>
    <x v="0"/>
    <n v="119"/>
    <x v="5"/>
    <n v="170"/>
    <s v="Bad Pitches"/>
    <s v="vs"/>
    <n v="181"/>
    <s v="Pitches Be Crazy"/>
    <x v="56"/>
    <x v="5"/>
    <x v="33"/>
    <x v="46"/>
  </r>
  <r>
    <x v="0"/>
    <n v="120"/>
    <x v="5"/>
    <n v="178"/>
    <s v="More Ass than Class"/>
    <s v="vs"/>
    <n v="183"/>
    <s v="Scared Hitless"/>
    <x v="70"/>
    <x v="5"/>
    <x v="6"/>
    <x v="3"/>
  </r>
  <r>
    <x v="0"/>
    <n v="121"/>
    <x v="5"/>
    <n v="182"/>
    <s v="Ringers From The Wrong End"/>
    <s v="vs"/>
    <n v="171"/>
    <s v="Black Bream  "/>
    <x v="71"/>
    <x v="5"/>
    <x v="40"/>
    <x v="57"/>
  </r>
  <r>
    <x v="0"/>
    <n v="122"/>
    <x v="5"/>
    <n v="179"/>
    <s v="Nailed It"/>
    <s v="vs"/>
    <n v="185"/>
    <s v="TSV Dingoes"/>
    <x v="72"/>
    <x v="5"/>
    <x v="6"/>
    <x v="3"/>
  </r>
  <r>
    <x v="0"/>
    <n v="123"/>
    <x v="5"/>
    <n v="172"/>
    <s v="Bowled and Beautiful"/>
    <s v="vs"/>
    <n v="176"/>
    <s v="Got the Runs"/>
    <x v="71"/>
    <x v="6"/>
    <x v="40"/>
    <x v="57"/>
  </r>
  <r>
    <x v="0"/>
    <n v="124"/>
    <x v="5"/>
    <n v="187"/>
    <s v="Whipper Snippers"/>
    <s v="vs"/>
    <n v="186"/>
    <s v="West Indigies Ladies Team"/>
    <x v="72"/>
    <x v="6"/>
    <x v="6"/>
    <x v="3"/>
  </r>
  <r>
    <x v="0"/>
    <n v="125"/>
    <x v="5"/>
    <n v="173"/>
    <s v="Bro's Ho's"/>
    <s v="vs"/>
    <n v="188"/>
    <s v="Wild Flowers"/>
    <x v="70"/>
    <x v="6"/>
    <x v="6"/>
    <x v="3"/>
  </r>
  <r>
    <x v="0"/>
    <n v="126"/>
    <x v="5"/>
    <n v="175"/>
    <s v="FBI"/>
    <s v="vs"/>
    <n v="177"/>
    <s v="Hormoans"/>
    <x v="59"/>
    <x v="7"/>
    <x v="0"/>
    <x v="49"/>
  </r>
  <r>
    <x v="0"/>
    <n v="127"/>
    <x v="5"/>
    <n v="184"/>
    <s v="Travelbugs"/>
    <s v="vs"/>
    <n v="174"/>
    <s v="Custard Tarts"/>
    <x v="71"/>
    <x v="7"/>
    <x v="40"/>
    <x v="57"/>
  </r>
  <r>
    <x v="0"/>
    <n v="128"/>
    <x v="6"/>
    <n v="0"/>
    <e v="#N/A"/>
    <s v="vs"/>
    <n v="0"/>
    <e v="#N/A"/>
    <x v="70"/>
    <x v="3"/>
    <x v="6"/>
    <x v="3"/>
  </r>
  <r>
    <x v="0"/>
    <n v="0"/>
    <x v="7"/>
    <n v="0"/>
    <n v="0"/>
    <s v="vs"/>
    <n v="0"/>
    <n v="0"/>
    <x v="3"/>
    <x v="3"/>
    <x v="41"/>
    <x v="58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0"/>
    <n v="0"/>
    <x v="7"/>
    <n v="0"/>
    <n v="0"/>
    <s v="vs"/>
    <n v="0"/>
    <n v="0"/>
    <x v="3"/>
    <x v="3"/>
    <x v="2"/>
    <x v="3"/>
  </r>
  <r>
    <x v="2"/>
    <n v="0"/>
    <x v="7"/>
    <n v="0"/>
    <n v="0"/>
    <s v="vs"/>
    <n v="0"/>
    <n v="0"/>
    <x v="3"/>
    <x v="3"/>
    <x v="2"/>
    <x v="3"/>
  </r>
  <r>
    <x v="1"/>
    <m/>
    <x v="8"/>
    <m/>
    <m/>
    <m/>
    <m/>
    <m/>
    <x v="73"/>
    <x v="8"/>
    <x v="42"/>
    <x v="59"/>
  </r>
  <r>
    <x v="3"/>
    <n v="129"/>
    <x v="0"/>
    <n v="1"/>
    <s v="Burnett Bushpigs"/>
    <s v="vs"/>
    <n v="4"/>
    <s v="Herbert River"/>
    <x v="0"/>
    <x v="0"/>
    <x v="0"/>
    <x v="0"/>
  </r>
  <r>
    <x v="3"/>
    <n v="130"/>
    <x v="0"/>
    <n v="3"/>
    <s v="Endeavour XI"/>
    <s v="vs"/>
    <n v="5"/>
    <s v="Malchecks Cricket Club"/>
    <x v="1"/>
    <x v="0"/>
    <x v="1"/>
    <x v="1"/>
  </r>
  <r>
    <x v="3"/>
    <n v="131"/>
    <x v="0"/>
    <n v="6"/>
    <s v="Reldas Homegrown XI"/>
    <s v="vs"/>
    <n v="7"/>
    <s v="The Grandstanders"/>
    <x v="3"/>
    <x v="1"/>
    <x v="41"/>
    <x v="58"/>
  </r>
  <r>
    <x v="3"/>
    <n v="132"/>
    <x v="0"/>
    <n v="0"/>
    <e v="#N/A"/>
    <s v="vs"/>
    <n v="8"/>
    <s v="Wanderers"/>
    <x v="3"/>
    <x v="1"/>
    <x v="41"/>
    <x v="58"/>
  </r>
  <r>
    <x v="3"/>
    <n v="133"/>
    <x v="0"/>
    <n v="1"/>
    <s v="Burnett Bushpigs"/>
    <s v="vs"/>
    <n v="5"/>
    <s v="Malchecks Cricket Club"/>
    <x v="0"/>
    <x v="2"/>
    <x v="0"/>
    <x v="0"/>
  </r>
  <r>
    <x v="3"/>
    <n v="134"/>
    <x v="0"/>
    <n v="4"/>
    <s v="Herbert River"/>
    <s v="vs"/>
    <n v="7"/>
    <s v="The Grandstanders"/>
    <x v="1"/>
    <x v="2"/>
    <x v="1"/>
    <x v="1"/>
  </r>
  <r>
    <x v="3"/>
    <n v="135"/>
    <x v="0"/>
    <n v="6"/>
    <s v="Reldas Homegrown XI"/>
    <s v="vs"/>
    <n v="8"/>
    <s v="Wanderers"/>
    <x v="2"/>
    <x v="2"/>
    <x v="1"/>
    <x v="2"/>
  </r>
  <r>
    <x v="3"/>
    <n v="136"/>
    <x v="6"/>
    <n v="5"/>
    <s v="Malchecks Cricket Club"/>
    <s v="vs"/>
    <n v="0"/>
    <e v="#N/A"/>
    <x v="3"/>
    <x v="1"/>
    <x v="41"/>
    <x v="58"/>
  </r>
  <r>
    <x v="3"/>
    <n v="137"/>
    <x v="1"/>
    <n v="30"/>
    <s v="Swingers 1"/>
    <s v="vs"/>
    <n v="17"/>
    <s v="Jim's XI"/>
    <x v="4"/>
    <x v="3"/>
    <x v="3"/>
    <x v="4"/>
  </r>
  <r>
    <x v="3"/>
    <n v="138"/>
    <x v="1"/>
    <n v="13"/>
    <s v="Corfield"/>
    <s v="vs"/>
    <n v="18"/>
    <s v="Mossman"/>
    <x v="6"/>
    <x v="3"/>
    <x v="4"/>
    <x v="6"/>
  </r>
  <r>
    <x v="3"/>
    <n v="139"/>
    <x v="1"/>
    <n v="12"/>
    <s v="Coen Heroes"/>
    <s v="vs"/>
    <n v="21"/>
    <s v="Norstate Nympho's"/>
    <x v="5"/>
    <x v="3"/>
    <x v="4"/>
    <x v="5"/>
  </r>
  <r>
    <x v="3"/>
    <n v="140"/>
    <x v="1"/>
    <n v="25"/>
    <s v="Red River Rascals"/>
    <s v="vs"/>
    <n v="32"/>
    <s v="Wanderers"/>
    <x v="14"/>
    <x v="3"/>
    <x v="6"/>
    <x v="3"/>
  </r>
  <r>
    <x v="3"/>
    <n v="141"/>
    <x v="1"/>
    <n v="11"/>
    <s v="Cavaliers"/>
    <s v="vs"/>
    <n v="29"/>
    <s v="Sugar Daddies"/>
    <x v="8"/>
    <x v="3"/>
    <x v="6"/>
    <x v="8"/>
  </r>
  <r>
    <x v="3"/>
    <n v="142"/>
    <x v="1"/>
    <n v="10"/>
    <s v="Brookshire Bandits"/>
    <s v="vs"/>
    <n v="16"/>
    <s v="Herbert River"/>
    <x v="7"/>
    <x v="3"/>
    <x v="5"/>
    <x v="7"/>
  </r>
  <r>
    <x v="3"/>
    <n v="143"/>
    <x v="1"/>
    <n v="26"/>
    <s v="Scott Minto XI"/>
    <s v="vs"/>
    <n v="31"/>
    <s v="Townsville 1/2 Carton"/>
    <x v="10"/>
    <x v="3"/>
    <x v="6"/>
    <x v="9"/>
  </r>
  <r>
    <x v="3"/>
    <n v="144"/>
    <x v="1"/>
    <n v="24"/>
    <s v="Parks Hockey"/>
    <s v="vs"/>
    <n v="19"/>
    <s v="Mountain Men Gold"/>
    <x v="15"/>
    <x v="3"/>
    <x v="7"/>
    <x v="12"/>
  </r>
  <r>
    <x v="3"/>
    <n v="145"/>
    <x v="1"/>
    <n v="22"/>
    <s v="Norths Father and Sons"/>
    <s v="vs"/>
    <n v="20"/>
    <s v="Mountain Men Green"/>
    <x v="13"/>
    <x v="3"/>
    <x v="3"/>
    <x v="11"/>
  </r>
  <r>
    <x v="3"/>
    <n v="146"/>
    <x v="1"/>
    <n v="28"/>
    <s v="Simpson Desert Alpine Ski Team"/>
    <s v="vs"/>
    <n v="15"/>
    <s v="Gumflat"/>
    <x v="9"/>
    <x v="3"/>
    <x v="6"/>
    <x v="3"/>
  </r>
  <r>
    <x v="3"/>
    <n v="147"/>
    <x v="1"/>
    <n v="9"/>
    <s v="Backers XI"/>
    <s v="vs"/>
    <n v="14"/>
    <s v="Ewan"/>
    <x v="11"/>
    <x v="3"/>
    <x v="1"/>
    <x v="10"/>
  </r>
  <r>
    <x v="3"/>
    <n v="148"/>
    <x v="1"/>
    <n v="27"/>
    <s v="Seriously Pist"/>
    <s v="vs"/>
    <n v="23"/>
    <s v="Pacey's Wests"/>
    <x v="12"/>
    <x v="3"/>
    <x v="6"/>
    <x v="3"/>
  </r>
  <r>
    <x v="3"/>
    <n v="149"/>
    <x v="2"/>
    <n v="65"/>
    <s v="Chuckers &amp; Sloggers"/>
    <s v="vs"/>
    <n v="55"/>
    <s v="Brothers"/>
    <x v="39"/>
    <x v="0"/>
    <x v="22"/>
    <x v="32"/>
  </r>
  <r>
    <x v="3"/>
    <n v="150"/>
    <x v="2"/>
    <n v="41"/>
    <s v="Barry's XI"/>
    <s v="vs"/>
    <n v="76"/>
    <s v="England"/>
    <x v="43"/>
    <x v="0"/>
    <x v="25"/>
    <x v="36"/>
  </r>
  <r>
    <x v="3"/>
    <n v="151"/>
    <x v="2"/>
    <n v="56"/>
    <s v="Broughton River Brewers II"/>
    <s v="vs"/>
    <n v="45"/>
    <s v="Big Micks Finns XI"/>
    <x v="42"/>
    <x v="0"/>
    <x v="24"/>
    <x v="35"/>
  </r>
  <r>
    <x v="3"/>
    <n v="152"/>
    <x v="2"/>
    <n v="88"/>
    <s v="Grandstanders"/>
    <s v="vs"/>
    <n v="34"/>
    <s v="All Blacks"/>
    <x v="17"/>
    <x v="0"/>
    <x v="4"/>
    <x v="14"/>
  </r>
  <r>
    <x v="3"/>
    <n v="153"/>
    <x v="2"/>
    <n v="120"/>
    <s v="Piston Broke"/>
    <s v="vs"/>
    <n v="166"/>
    <s v="XXXX Floor Beers"/>
    <x v="28"/>
    <x v="0"/>
    <x v="12"/>
    <x v="22"/>
  </r>
  <r>
    <x v="3"/>
    <n v="154"/>
    <x v="2"/>
    <n v="52"/>
    <s v="Boombys Boozers"/>
    <s v="vs"/>
    <n v="69"/>
    <s v="Custards"/>
    <x v="24"/>
    <x v="0"/>
    <x v="9"/>
    <x v="19"/>
  </r>
  <r>
    <x v="3"/>
    <n v="155"/>
    <x v="2"/>
    <n v="110"/>
    <s v="Mosman Mangoes"/>
    <s v="vs"/>
    <n v="159"/>
    <s v="Wattle Boys"/>
    <x v="16"/>
    <x v="0"/>
    <x v="1"/>
    <x v="13"/>
  </r>
  <r>
    <x v="3"/>
    <n v="156"/>
    <x v="2"/>
    <n v="116"/>
    <s v="Nudeballers"/>
    <s v="vs"/>
    <n v="131"/>
    <s v="Sharks"/>
    <x v="27"/>
    <x v="0"/>
    <x v="11"/>
    <x v="21"/>
  </r>
  <r>
    <x v="3"/>
    <n v="157"/>
    <x v="2"/>
    <n v="100"/>
    <s v="Jungle Patrol One"/>
    <s v="vs"/>
    <n v="42"/>
    <s v="Beerabong XI"/>
    <x v="25"/>
    <x v="0"/>
    <x v="10"/>
    <x v="20"/>
  </r>
  <r>
    <x v="3"/>
    <n v="158"/>
    <x v="2"/>
    <n v="70"/>
    <s v="Dads and Lads"/>
    <s v="vs"/>
    <n v="89"/>
    <s v="Grandstanders II"/>
    <x v="18"/>
    <x v="0"/>
    <x v="0"/>
    <x v="15"/>
  </r>
  <r>
    <x v="3"/>
    <n v="159"/>
    <x v="2"/>
    <n v="130"/>
    <s v="Shaggers XI"/>
    <s v="vs"/>
    <n v="72"/>
    <s v="Dirty Dogs"/>
    <x v="50"/>
    <x v="0"/>
    <x v="6"/>
    <x v="40"/>
  </r>
  <r>
    <x v="3"/>
    <n v="160"/>
    <x v="2"/>
    <n v="112"/>
    <s v="Nanna Meryl's XI"/>
    <s v="vs"/>
    <n v="153"/>
    <s v="Urkel's XI"/>
    <x v="34"/>
    <x v="0"/>
    <x v="17"/>
    <x v="27"/>
  </r>
  <r>
    <x v="3"/>
    <n v="161"/>
    <x v="2"/>
    <n v="111"/>
    <s v="Mt Coolon"/>
    <s v="vs"/>
    <n v="141"/>
    <s v="The Silver Chickens"/>
    <x v="53"/>
    <x v="0"/>
    <x v="30"/>
    <x v="43"/>
  </r>
  <r>
    <x v="3"/>
    <n v="162"/>
    <x v="2"/>
    <n v="163"/>
    <s v="Western Star Pickets 1"/>
    <s v="vs"/>
    <n v="146"/>
    <s v="Thuringowa Bulldogs"/>
    <x v="33"/>
    <x v="0"/>
    <x v="16"/>
    <x v="26"/>
  </r>
  <r>
    <x v="3"/>
    <n v="163"/>
    <x v="2"/>
    <n v="158"/>
    <s v="Wannabie's"/>
    <s v="vs"/>
    <n v="117"/>
    <s v="Parmy Army"/>
    <x v="32"/>
    <x v="0"/>
    <x v="15"/>
    <x v="25"/>
  </r>
  <r>
    <x v="3"/>
    <n v="164"/>
    <x v="2"/>
    <n v="156"/>
    <s v="Wallabies"/>
    <s v="vs"/>
    <n v="43"/>
    <s v="Beerhounds"/>
    <x v="49"/>
    <x v="0"/>
    <x v="28"/>
    <x v="39"/>
  </r>
  <r>
    <x v="3"/>
    <n v="165"/>
    <x v="2"/>
    <n v="97"/>
    <s v="Hughenden Grog Monsters"/>
    <s v="vs"/>
    <n v="154"/>
    <s v="Victoria Mill"/>
    <x v="36"/>
    <x v="0"/>
    <x v="19"/>
    <x v="29"/>
  </r>
  <r>
    <x v="3"/>
    <n v="166"/>
    <x v="2"/>
    <n v="87"/>
    <s v="Gone Fishin"/>
    <s v="vs"/>
    <n v="152"/>
    <s v="U12's PCYC"/>
    <x v="45"/>
    <x v="0"/>
    <x v="27"/>
    <x v="38"/>
  </r>
  <r>
    <x v="3"/>
    <n v="167"/>
    <x v="2"/>
    <n v="126"/>
    <s v="Retirees"/>
    <s v="vs"/>
    <n v="83"/>
    <s v="Garbutt Magpies"/>
    <x v="31"/>
    <x v="0"/>
    <x v="14"/>
    <x v="24"/>
  </r>
  <r>
    <x v="3"/>
    <n v="168"/>
    <x v="2"/>
    <n v="123"/>
    <s v="Popatop Mixups"/>
    <s v="vs"/>
    <n v="33"/>
    <s v="Alegnim Lads"/>
    <x v="37"/>
    <x v="0"/>
    <x v="20"/>
    <x v="30"/>
  </r>
  <r>
    <x v="3"/>
    <n v="169"/>
    <x v="2"/>
    <n v="102"/>
    <s v="Laidback 11"/>
    <s v="vs"/>
    <n v="155"/>
    <s v="Walker's Wides"/>
    <x v="56"/>
    <x v="0"/>
    <x v="33"/>
    <x v="46"/>
  </r>
  <r>
    <x v="3"/>
    <n v="170"/>
    <x v="2"/>
    <n v="128"/>
    <s v="Salisbury Boys XI Team 2"/>
    <s v="vs"/>
    <n v="39"/>
    <s v="Bang Bang Boys"/>
    <x v="35"/>
    <x v="0"/>
    <x v="18"/>
    <x v="28"/>
  </r>
  <r>
    <x v="3"/>
    <n v="171"/>
    <x v="2"/>
    <n v="44"/>
    <s v="Beermacht XI"/>
    <s v="vs"/>
    <n v="168"/>
    <s v="Yogi's Eleven"/>
    <x v="46"/>
    <x v="0"/>
    <x v="6"/>
    <x v="3"/>
  </r>
  <r>
    <x v="3"/>
    <n v="172"/>
    <x v="2"/>
    <n v="71"/>
    <s v="Dimbulah Rugby Club"/>
    <s v="vs"/>
    <n v="54"/>
    <s v="Brokebat Mountain"/>
    <x v="29"/>
    <x v="0"/>
    <x v="6"/>
    <x v="3"/>
  </r>
  <r>
    <x v="3"/>
    <n v="173"/>
    <x v="2"/>
    <n v="49"/>
    <s v="Blind Mullets"/>
    <s v="vs"/>
    <n v="35"/>
    <s v="Allan's XI"/>
    <x v="47"/>
    <x v="0"/>
    <x v="6"/>
    <x v="3"/>
  </r>
  <r>
    <x v="3"/>
    <n v="174"/>
    <x v="2"/>
    <n v="80"/>
    <s v="Far-Kenworth-It"/>
    <s v="vs"/>
    <n v="47"/>
    <s v="Bintang Boys"/>
    <x v="26"/>
    <x v="0"/>
    <x v="6"/>
    <x v="3"/>
  </r>
  <r>
    <x v="3"/>
    <n v="175"/>
    <x v="2"/>
    <n v="107"/>
    <s v="Mick Downey's XI"/>
    <s v="vs"/>
    <n v="66"/>
    <s v="Coen Heroes"/>
    <x v="40"/>
    <x v="0"/>
    <x v="4"/>
    <x v="33"/>
  </r>
  <r>
    <x v="3"/>
    <n v="176"/>
    <x v="2"/>
    <n v="169"/>
    <s v="Zarsoff"/>
    <s v="vs"/>
    <n v="77"/>
    <s v="Erratic 11"/>
    <x v="20"/>
    <x v="0"/>
    <x v="6"/>
    <x v="3"/>
  </r>
  <r>
    <x v="3"/>
    <n v="177"/>
    <x v="2"/>
    <n v="57"/>
    <s v="Buffalo XI"/>
    <s v="vs"/>
    <n v="53"/>
    <s v="Boonies Disciples"/>
    <x v="22"/>
    <x v="0"/>
    <x v="6"/>
    <x v="17"/>
  </r>
  <r>
    <x v="3"/>
    <n v="178"/>
    <x v="2"/>
    <n v="121"/>
    <s v="Poked United"/>
    <s v="vs"/>
    <n v="99"/>
    <s v="Jungle Patrol 2"/>
    <x v="23"/>
    <x v="0"/>
    <x v="6"/>
    <x v="18"/>
  </r>
  <r>
    <x v="3"/>
    <n v="179"/>
    <x v="2"/>
    <n v="109"/>
    <s v="Mongrels Mob"/>
    <s v="vs"/>
    <n v="96"/>
    <s v="Hit 'N' Split"/>
    <x v="38"/>
    <x v="2"/>
    <x v="21"/>
    <x v="31"/>
  </r>
  <r>
    <x v="3"/>
    <n v="180"/>
    <x v="2"/>
    <n v="162"/>
    <s v="West Indigies"/>
    <s v="vs"/>
    <n v="138"/>
    <s v="The Dirty Rats"/>
    <x v="21"/>
    <x v="0"/>
    <x v="6"/>
    <x v="3"/>
  </r>
  <r>
    <x v="3"/>
    <n v="181"/>
    <x v="2"/>
    <n v="135"/>
    <s v="Sugar Daddies"/>
    <s v="vs"/>
    <n v="113"/>
    <s v="Neville's Nomads"/>
    <x v="19"/>
    <x v="0"/>
    <x v="8"/>
    <x v="16"/>
  </r>
  <r>
    <x v="3"/>
    <n v="182"/>
    <x v="2"/>
    <n v="74"/>
    <s v="Ducken Useless"/>
    <s v="vs"/>
    <n v="75"/>
    <s v="Dufflebags"/>
    <x v="48"/>
    <x v="0"/>
    <x v="6"/>
    <x v="3"/>
  </r>
  <r>
    <x v="3"/>
    <n v="183"/>
    <x v="2"/>
    <n v="157"/>
    <s v="Wanderers"/>
    <s v="vs"/>
    <n v="85"/>
    <s v="Georgetown Joe's"/>
    <x v="30"/>
    <x v="0"/>
    <x v="13"/>
    <x v="23"/>
  </r>
  <r>
    <x v="3"/>
    <n v="184"/>
    <x v="2"/>
    <n v="93"/>
    <s v="HazBeanz"/>
    <s v="vs"/>
    <n v="147"/>
    <s v="Tinned Up"/>
    <x v="41"/>
    <x v="0"/>
    <x v="23"/>
    <x v="34"/>
  </r>
  <r>
    <x v="3"/>
    <n v="185"/>
    <x v="2"/>
    <n v="46"/>
    <s v="Billbies 11"/>
    <s v="vs"/>
    <n v="82"/>
    <s v="Fruit Pies"/>
    <x v="52"/>
    <x v="2"/>
    <x v="26"/>
    <x v="42"/>
  </r>
  <r>
    <x v="3"/>
    <n v="186"/>
    <x v="2"/>
    <n v="108"/>
    <s v="Mingela"/>
    <s v="vs"/>
    <n v="150"/>
    <s v="Trev's XI"/>
    <x v="39"/>
    <x v="2"/>
    <x v="22"/>
    <x v="32"/>
  </r>
  <r>
    <x v="3"/>
    <n v="187"/>
    <x v="2"/>
    <n v="67"/>
    <s v="Crakacan"/>
    <s v="vs"/>
    <n v="95"/>
    <s v="Here for the Beer"/>
    <x v="36"/>
    <x v="2"/>
    <x v="19"/>
    <x v="29"/>
  </r>
  <r>
    <x v="3"/>
    <n v="188"/>
    <x v="2"/>
    <n v="142"/>
    <s v="The Smashed Crabs"/>
    <s v="vs"/>
    <n v="149"/>
    <s v="Treasury Cricket Club"/>
    <x v="38"/>
    <x v="0"/>
    <x v="21"/>
    <x v="31"/>
  </r>
  <r>
    <x v="3"/>
    <n v="189"/>
    <x v="2"/>
    <n v="38"/>
    <s v="Ballz Hangin"/>
    <s v="vs"/>
    <n v="36"/>
    <s v="Balfes Creek Boozers"/>
    <x v="55"/>
    <x v="2"/>
    <x v="32"/>
    <x v="45"/>
  </r>
  <r>
    <x v="3"/>
    <n v="190"/>
    <x v="2"/>
    <n v="68"/>
    <s v="Cunning Stumpz"/>
    <s v="vs"/>
    <n v="118"/>
    <s v="Pentland"/>
    <x v="18"/>
    <x v="2"/>
    <x v="0"/>
    <x v="15"/>
  </r>
  <r>
    <x v="3"/>
    <n v="191"/>
    <x v="2"/>
    <n v="127"/>
    <s v="Salisbury Boys XI Team 1"/>
    <s v="vs"/>
    <n v="145"/>
    <s v="Thorleys Troopers"/>
    <x v="35"/>
    <x v="2"/>
    <x v="18"/>
    <x v="28"/>
  </r>
  <r>
    <x v="3"/>
    <n v="192"/>
    <x v="2"/>
    <n v="94"/>
    <s v="Health Hazards"/>
    <s v="vs"/>
    <n v="37"/>
    <s v="Balls, Beers and Bowl 5417"/>
    <x v="27"/>
    <x v="2"/>
    <x v="11"/>
    <x v="21"/>
  </r>
  <r>
    <x v="3"/>
    <n v="193"/>
    <x v="2"/>
    <n v="165"/>
    <s v="Wreck Em XI"/>
    <s v="vs"/>
    <n v="119"/>
    <s v="Pilz &amp; Bills"/>
    <x v="54"/>
    <x v="2"/>
    <x v="31"/>
    <x v="44"/>
  </r>
  <r>
    <x v="3"/>
    <n v="194"/>
    <x v="2"/>
    <n v="90"/>
    <s v="Grazed Anatomy"/>
    <s v="vs"/>
    <n v="91"/>
    <s v="Grog Boggers"/>
    <x v="16"/>
    <x v="2"/>
    <x v="1"/>
    <x v="13"/>
  </r>
  <r>
    <x v="3"/>
    <n v="195"/>
    <x v="2"/>
    <n v="103"/>
    <s v="Logistic All Sorts"/>
    <s v="vs"/>
    <n v="125"/>
    <s v="Ravenswood Gold Nuggets"/>
    <x v="48"/>
    <x v="2"/>
    <x v="6"/>
    <x v="3"/>
  </r>
  <r>
    <x v="3"/>
    <n v="196"/>
    <x v="2"/>
    <n v="62"/>
    <s v="Casualties"/>
    <s v="vs"/>
    <n v="161"/>
    <s v="Weipa Croc's"/>
    <x v="34"/>
    <x v="2"/>
    <x v="17"/>
    <x v="27"/>
  </r>
  <r>
    <x v="3"/>
    <n v="197"/>
    <x v="2"/>
    <n v="164"/>
    <s v="Western Star Pickets 2"/>
    <s v="vs"/>
    <n v="98"/>
    <s v="Inghamvale Housos"/>
    <x v="33"/>
    <x v="2"/>
    <x v="16"/>
    <x v="26"/>
  </r>
  <r>
    <x v="3"/>
    <n v="198"/>
    <x v="2"/>
    <n v="105"/>
    <s v="Master Batters"/>
    <s v="vs"/>
    <n v="79"/>
    <s v="Far Canals"/>
    <x v="44"/>
    <x v="2"/>
    <x v="26"/>
    <x v="37"/>
  </r>
  <r>
    <x v="3"/>
    <n v="199"/>
    <x v="2"/>
    <n v="64"/>
    <s v="Chasing Tail"/>
    <s v="vs"/>
    <n v="140"/>
    <s v="The North Cleveland Steamers XI"/>
    <x v="17"/>
    <x v="2"/>
    <x v="4"/>
    <x v="14"/>
  </r>
  <r>
    <x v="3"/>
    <n v="200"/>
    <x v="2"/>
    <n v="51"/>
    <s v="Bloody Huge XI"/>
    <s v="vs"/>
    <n v="148"/>
    <s v="Total NHS"/>
    <x v="49"/>
    <x v="2"/>
    <x v="28"/>
    <x v="39"/>
  </r>
  <r>
    <x v="3"/>
    <n v="201"/>
    <x v="2"/>
    <n v="63"/>
    <s v="Chads Champs"/>
    <s v="vs"/>
    <n v="104"/>
    <s v="Mareeba"/>
    <x v="19"/>
    <x v="2"/>
    <x v="8"/>
    <x v="16"/>
  </r>
  <r>
    <x v="3"/>
    <n v="202"/>
    <x v="2"/>
    <n v="124"/>
    <s v="Popatop XI"/>
    <s v="vs"/>
    <n v="61"/>
    <s v="Canefield Slashers"/>
    <x v="37"/>
    <x v="2"/>
    <x v="20"/>
    <x v="30"/>
  </r>
  <r>
    <x v="3"/>
    <n v="203"/>
    <x v="2"/>
    <n v="84"/>
    <s v="Garry's Mob"/>
    <s v="vs"/>
    <n v="134"/>
    <s v="Stiff Members"/>
    <x v="40"/>
    <x v="2"/>
    <x v="4"/>
    <x v="33"/>
  </r>
  <r>
    <x v="3"/>
    <n v="204"/>
    <x v="2"/>
    <n v="167"/>
    <s v="Yabulu"/>
    <s v="vs"/>
    <n v="139"/>
    <s v="The Herd XI"/>
    <x v="30"/>
    <x v="2"/>
    <x v="13"/>
    <x v="23"/>
  </r>
  <r>
    <x v="3"/>
    <n v="205"/>
    <x v="2"/>
    <n v="92"/>
    <s v="Grog Monsters"/>
    <s v="vs"/>
    <n v="50"/>
    <s v="Blood, Sweat 'N' Beers"/>
    <x v="31"/>
    <x v="2"/>
    <x v="14"/>
    <x v="24"/>
  </r>
  <r>
    <x v="3"/>
    <n v="206"/>
    <x v="2"/>
    <n v="137"/>
    <s v="Team Ramrod"/>
    <s v="vs"/>
    <n v="101"/>
    <s v="Lager Louts"/>
    <x v="43"/>
    <x v="2"/>
    <x v="25"/>
    <x v="36"/>
  </r>
  <r>
    <x v="3"/>
    <n v="207"/>
    <x v="2"/>
    <n v="132"/>
    <s v="Smackedaround"/>
    <s v="vs"/>
    <n v="151"/>
    <s v="Tropix"/>
    <x v="29"/>
    <x v="2"/>
    <x v="6"/>
    <x v="3"/>
  </r>
  <r>
    <x v="3"/>
    <n v="208"/>
    <x v="2"/>
    <n v="136"/>
    <s v="Swinging Outside Ya Crease"/>
    <s v="vs"/>
    <n v="40"/>
    <s v="Barbwire"/>
    <x v="32"/>
    <x v="2"/>
    <x v="15"/>
    <x v="25"/>
  </r>
  <r>
    <x v="3"/>
    <n v="209"/>
    <x v="2"/>
    <n v="48"/>
    <s v="Black Bream  "/>
    <s v="vs"/>
    <n v="144"/>
    <s v="Thirsty Rhinos"/>
    <x v="46"/>
    <x v="2"/>
    <x v="6"/>
    <x v="3"/>
  </r>
  <r>
    <x v="3"/>
    <n v="210"/>
    <x v="2"/>
    <n v="122"/>
    <s v="Politically Incorrect"/>
    <s v="vs"/>
    <n v="60"/>
    <s v="Bunch of Carn'ts"/>
    <x v="47"/>
    <x v="2"/>
    <x v="6"/>
    <x v="3"/>
  </r>
  <r>
    <x v="3"/>
    <n v="211"/>
    <x v="2"/>
    <n v="78"/>
    <s v="Expendaballs"/>
    <s v="vs"/>
    <n v="143"/>
    <s v="The Wilderbeasts"/>
    <x v="23"/>
    <x v="2"/>
    <x v="6"/>
    <x v="18"/>
  </r>
  <r>
    <x v="3"/>
    <n v="212"/>
    <x v="2"/>
    <n v="115"/>
    <s v="Normanton Rogues"/>
    <s v="vs"/>
    <n v="58"/>
    <s v="Bum Grubs"/>
    <x v="50"/>
    <x v="2"/>
    <x v="6"/>
    <x v="40"/>
  </r>
  <r>
    <x v="3"/>
    <n v="213"/>
    <x v="2"/>
    <n v="106"/>
    <s v="Mendi's Mob"/>
    <s v="vs"/>
    <n v="114"/>
    <s v="Nick 'N' Balls"/>
    <x v="20"/>
    <x v="2"/>
    <x v="6"/>
    <x v="3"/>
  </r>
  <r>
    <x v="3"/>
    <n v="214"/>
    <x v="2"/>
    <n v="160"/>
    <s v="Weekend Wariyas"/>
    <s v="vs"/>
    <n v="73"/>
    <s v="Dreaded Creeping  Bumrashes"/>
    <x v="21"/>
    <x v="2"/>
    <x v="6"/>
    <x v="3"/>
  </r>
  <r>
    <x v="3"/>
    <n v="215"/>
    <x v="2"/>
    <n v="86"/>
    <s v="Gibby's Greenants"/>
    <s v="vs"/>
    <n v="59"/>
    <s v="Bumbo's XI"/>
    <x v="26"/>
    <x v="2"/>
    <x v="6"/>
    <x v="3"/>
  </r>
  <r>
    <x v="3"/>
    <n v="216"/>
    <x v="2"/>
    <n v="133"/>
    <s v="Smelly Boxes"/>
    <s v="vs"/>
    <n v="247"/>
    <s v="The Sandpaper Bandits"/>
    <x v="22"/>
    <x v="2"/>
    <x v="6"/>
    <x v="17"/>
  </r>
  <r>
    <x v="3"/>
    <n v="217"/>
    <x v="2"/>
    <n v="129"/>
    <s v="Scuds 11"/>
    <s v="vs"/>
    <n v="81"/>
    <s v="Farmer's XI"/>
    <x v="57"/>
    <x v="2"/>
    <x v="34"/>
    <x v="47"/>
  </r>
  <r>
    <x v="3"/>
    <n v="218"/>
    <x v="3"/>
    <n v="222"/>
    <s v="Riverside Boys"/>
    <s v="vs"/>
    <n v="234"/>
    <s v="Tinnies And Beer"/>
    <x v="58"/>
    <x v="0"/>
    <x v="18"/>
    <x v="48"/>
  </r>
  <r>
    <x v="3"/>
    <n v="219"/>
    <x v="3"/>
    <n v="244"/>
    <s v="Winey Pitches"/>
    <s v="vs"/>
    <n v="226"/>
    <s v="Shamrock Schooner Scullers"/>
    <x v="57"/>
    <x v="0"/>
    <x v="34"/>
    <x v="47"/>
  </r>
  <r>
    <x v="3"/>
    <n v="220"/>
    <x v="3"/>
    <n v="192"/>
    <s v="Bivowackers"/>
    <s v="vs"/>
    <n v="227"/>
    <s v="Showuzya"/>
    <x v="62"/>
    <x v="0"/>
    <x v="36"/>
    <x v="52"/>
  </r>
  <r>
    <x v="3"/>
    <n v="221"/>
    <x v="3"/>
    <n v="202"/>
    <s v="Dot's Lot"/>
    <s v="vs"/>
    <n v="207"/>
    <s v="Full Tossers"/>
    <x v="64"/>
    <x v="0"/>
    <x v="37"/>
    <x v="54"/>
  </r>
  <r>
    <x v="3"/>
    <n v="222"/>
    <x v="3"/>
    <n v="238"/>
    <s v="Tuggers 2"/>
    <s v="vs"/>
    <n v="204"/>
    <s v="FatBats"/>
    <x v="61"/>
    <x v="0"/>
    <x v="26"/>
    <x v="51"/>
  </r>
  <r>
    <x v="3"/>
    <n v="223"/>
    <x v="3"/>
    <n v="218"/>
    <s v="McGovern XI"/>
    <s v="vs"/>
    <n v="208"/>
    <s v="Got the Runs (2)"/>
    <x v="52"/>
    <x v="0"/>
    <x v="26"/>
    <x v="42"/>
  </r>
  <r>
    <x v="3"/>
    <n v="224"/>
    <x v="3"/>
    <n v="229"/>
    <s v="Sons of Pitches"/>
    <s v="vs"/>
    <n v="242"/>
    <s v="Whack em &amp; Crack em"/>
    <x v="65"/>
    <x v="0"/>
    <x v="38"/>
    <x v="55"/>
  </r>
  <r>
    <x v="3"/>
    <n v="225"/>
    <x v="3"/>
    <n v="197"/>
    <s v="Charters Towers Country Club"/>
    <s v="vs"/>
    <n v="230"/>
    <s v="The  Bush Bashers"/>
    <x v="63"/>
    <x v="0"/>
    <x v="1"/>
    <x v="53"/>
  </r>
  <r>
    <x v="3"/>
    <n v="226"/>
    <x v="3"/>
    <n v="220"/>
    <s v="Pub Grub Hooligans"/>
    <s v="vs"/>
    <n v="196"/>
    <s v="Carl's XI"/>
    <x v="60"/>
    <x v="0"/>
    <x v="35"/>
    <x v="50"/>
  </r>
  <r>
    <x v="3"/>
    <n v="227"/>
    <x v="3"/>
    <n v="213"/>
    <s v="It'll Do"/>
    <s v="vs"/>
    <n v="195"/>
    <s v="Burlo's XI"/>
    <x v="51"/>
    <x v="0"/>
    <x v="29"/>
    <x v="41"/>
  </r>
  <r>
    <x v="3"/>
    <n v="228"/>
    <x v="3"/>
    <n v="241"/>
    <s v="Wattle Wackers"/>
    <s v="vs"/>
    <n v="233"/>
    <s v="Throbbing Gristles"/>
    <x v="66"/>
    <x v="0"/>
    <x v="6"/>
    <x v="3"/>
  </r>
  <r>
    <x v="3"/>
    <n v="229"/>
    <x v="3"/>
    <n v="240"/>
    <s v="Uno (You Know)"/>
    <s v="vs"/>
    <n v="212"/>
    <s v="Hitt and Miss"/>
    <x v="59"/>
    <x v="0"/>
    <x v="0"/>
    <x v="49"/>
  </r>
  <r>
    <x v="3"/>
    <n v="230"/>
    <x v="3"/>
    <n v="217"/>
    <s v="Mad Hatta's"/>
    <s v="vs"/>
    <n v="231"/>
    <s v="The Plumb Dingers"/>
    <x v="67"/>
    <x v="0"/>
    <x v="6"/>
    <x v="3"/>
  </r>
  <r>
    <x v="3"/>
    <n v="231"/>
    <x v="3"/>
    <n v="206"/>
    <s v="Full Pelt"/>
    <s v="vs"/>
    <n v="191"/>
    <s v="Big Ballers"/>
    <x v="68"/>
    <x v="0"/>
    <x v="6"/>
    <x v="3"/>
  </r>
  <r>
    <x v="3"/>
    <n v="232"/>
    <x v="3"/>
    <n v="199"/>
    <s v="CT 4 x 4 Club Muddy Ducks"/>
    <s v="vs"/>
    <n v="200"/>
    <s v="DCL Bulls"/>
    <x v="64"/>
    <x v="2"/>
    <x v="37"/>
    <x v="54"/>
  </r>
  <r>
    <x v="3"/>
    <n v="233"/>
    <x v="3"/>
    <n v="221"/>
    <s v="Reggies 11"/>
    <s v="vs"/>
    <n v="228"/>
    <s v="Smack My Pitch Up!"/>
    <x v="41"/>
    <x v="2"/>
    <x v="23"/>
    <x v="34"/>
  </r>
  <r>
    <x v="3"/>
    <n v="234"/>
    <x v="3"/>
    <n v="237"/>
    <s v="Tuggers 1"/>
    <s v="vs"/>
    <n v="210"/>
    <s v="Here for the Beer"/>
    <x v="61"/>
    <x v="2"/>
    <x v="26"/>
    <x v="51"/>
  </r>
  <r>
    <x v="3"/>
    <n v="235"/>
    <x v="3"/>
    <n v="215"/>
    <s v="Johny Mac's XI          "/>
    <s v="vs"/>
    <n v="216"/>
    <s v="Lamos 11"/>
    <x v="51"/>
    <x v="2"/>
    <x v="29"/>
    <x v="41"/>
  </r>
  <r>
    <x v="3"/>
    <n v="236"/>
    <x v="3"/>
    <n v="236"/>
    <s v="Tridanjy Troglodytes"/>
    <s v="vs"/>
    <n v="235"/>
    <s v="Too Pissed For This"/>
    <x v="60"/>
    <x v="2"/>
    <x v="35"/>
    <x v="50"/>
  </r>
  <r>
    <x v="3"/>
    <n v="237"/>
    <x v="3"/>
    <n v="194"/>
    <s v="Broughton River Brewers"/>
    <s v="vs"/>
    <n v="209"/>
    <s v="Here 4 A Beer"/>
    <x v="42"/>
    <x v="2"/>
    <x v="24"/>
    <x v="35"/>
  </r>
  <r>
    <x v="3"/>
    <n v="238"/>
    <x v="3"/>
    <n v="214"/>
    <s v="Joe"/>
    <s v="vs"/>
    <n v="246"/>
    <s v="Wulguru Steel &quot;Weekenders&quot;"/>
    <x v="45"/>
    <x v="2"/>
    <x v="27"/>
    <x v="38"/>
  </r>
  <r>
    <x v="3"/>
    <e v="#REF!"/>
    <x v="4"/>
    <e v="#REF!"/>
    <e v="#REF!"/>
    <s v="vs"/>
    <e v="#REF!"/>
    <e v="#REF!"/>
    <x v="69"/>
    <x v="4"/>
    <x v="39"/>
    <x v="56"/>
  </r>
  <r>
    <x v="3"/>
    <n v="240"/>
    <x v="3"/>
    <n v="211"/>
    <s v="Hits &amp; Missus"/>
    <s v="vs"/>
    <n v="243"/>
    <s v="Will Run 4 Beers"/>
    <x v="63"/>
    <x v="2"/>
    <x v="1"/>
    <x v="53"/>
  </r>
  <r>
    <x v="3"/>
    <n v="241"/>
    <x v="3"/>
    <n v="223"/>
    <s v="Riverview Ruff Nutz"/>
    <s v="vs"/>
    <n v="224"/>
    <s v="Rum Runners"/>
    <x v="58"/>
    <x v="2"/>
    <x v="18"/>
    <x v="48"/>
  </r>
  <r>
    <x v="3"/>
    <n v="242"/>
    <x v="3"/>
    <n v="189"/>
    <s v="Almaden Armadillos"/>
    <s v="vs"/>
    <n v="239"/>
    <s v="Unbeerlievable"/>
    <x v="68"/>
    <x v="2"/>
    <x v="6"/>
    <x v="3"/>
  </r>
  <r>
    <x v="3"/>
    <n v="243"/>
    <x v="3"/>
    <n v="245"/>
    <s v="Wokeyed Wombats"/>
    <s v="vs"/>
    <n v="225"/>
    <s v="Scorgasms"/>
    <x v="67"/>
    <x v="2"/>
    <x v="6"/>
    <x v="3"/>
  </r>
  <r>
    <x v="3"/>
    <n v="244"/>
    <x v="3"/>
    <n v="203"/>
    <s v="Duck Eyed"/>
    <s v="vs"/>
    <n v="205"/>
    <s v="Filthy Animals"/>
    <x v="66"/>
    <x v="2"/>
    <x v="6"/>
    <x v="3"/>
  </r>
  <r>
    <x v="3"/>
    <n v="245"/>
    <x v="3"/>
    <n v="219"/>
    <s v="Mt Coolon Micky's"/>
    <s v="vs"/>
    <n v="201"/>
    <s v="Deadset Bull Tearers"/>
    <x v="65"/>
    <x v="2"/>
    <x v="38"/>
    <x v="55"/>
  </r>
  <r>
    <x v="3"/>
    <n v="246"/>
    <x v="3"/>
    <n v="198"/>
    <s v="Cold Rums and Nice Bums"/>
    <s v="vs"/>
    <n v="232"/>
    <s v="The Rellies"/>
    <x v="24"/>
    <x v="2"/>
    <x v="9"/>
    <x v="19"/>
  </r>
  <r>
    <x v="3"/>
    <n v="247"/>
    <x v="5"/>
    <n v="183"/>
    <s v="Scared Hitless"/>
    <s v="vs"/>
    <n v="174"/>
    <s v="Custard Tarts"/>
    <x v="70"/>
    <x v="5"/>
    <x v="6"/>
    <x v="3"/>
  </r>
  <r>
    <x v="3"/>
    <n v="248"/>
    <x v="5"/>
    <n v="171"/>
    <s v="Black Bream  "/>
    <s v="vs"/>
    <n v="178"/>
    <s v="More Ass than Class"/>
    <x v="72"/>
    <x v="5"/>
    <x v="6"/>
    <x v="3"/>
  </r>
  <r>
    <x v="3"/>
    <n v="249"/>
    <x v="5"/>
    <n v="186"/>
    <s v="West Indigies Ladies Team"/>
    <s v="vs"/>
    <n v="182"/>
    <s v="Ringers From The Wrong End"/>
    <x v="71"/>
    <x v="5"/>
    <x v="40"/>
    <x v="57"/>
  </r>
  <r>
    <x v="3"/>
    <n v="250"/>
    <x v="5"/>
    <n v="175"/>
    <s v="FBI"/>
    <s v="vs"/>
    <n v="187"/>
    <s v="Whipper Snippers"/>
    <x v="72"/>
    <x v="6"/>
    <x v="6"/>
    <x v="3"/>
  </r>
  <r>
    <x v="3"/>
    <n v="251"/>
    <x v="5"/>
    <n v="173"/>
    <s v="Bro's Ho's"/>
    <s v="vs"/>
    <n v="179"/>
    <s v="Nailed It"/>
    <x v="70"/>
    <x v="6"/>
    <x v="6"/>
    <x v="3"/>
  </r>
  <r>
    <x v="3"/>
    <n v="252"/>
    <x v="5"/>
    <n v="172"/>
    <s v="Bowled and Beautiful"/>
    <s v="vs"/>
    <n v="188"/>
    <s v="Wild Flowers"/>
    <x v="71"/>
    <x v="6"/>
    <x v="40"/>
    <x v="57"/>
  </r>
  <r>
    <x v="3"/>
    <n v="253"/>
    <x v="5"/>
    <n v="181"/>
    <s v="Pitches Be Crazy"/>
    <s v="vs"/>
    <n v="185"/>
    <s v="TSV Dingoes"/>
    <x v="56"/>
    <x v="7"/>
    <x v="33"/>
    <x v="46"/>
  </r>
  <r>
    <x v="3"/>
    <n v="254"/>
    <x v="5"/>
    <n v="177"/>
    <s v="Hormoans"/>
    <s v="vs"/>
    <n v="184"/>
    <s v="Travelbugs"/>
    <x v="59"/>
    <x v="7"/>
    <x v="0"/>
    <x v="49"/>
  </r>
  <r>
    <x v="3"/>
    <n v="255"/>
    <x v="5"/>
    <n v="176"/>
    <s v="Got the Runs"/>
    <s v="vs"/>
    <n v="170"/>
    <s v="Bad Pitches"/>
    <x v="71"/>
    <x v="7"/>
    <x v="40"/>
    <x v="57"/>
  </r>
  <r>
    <x v="3"/>
    <n v="256"/>
    <x v="6"/>
    <n v="0"/>
    <e v="#N/A"/>
    <s v="vs"/>
    <n v="0"/>
    <e v="#N/A"/>
    <x v="70"/>
    <x v="7"/>
    <x v="6"/>
    <x v="3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7"/>
    <n v="0"/>
    <n v="0"/>
    <s v="vs"/>
    <n v="0"/>
    <n v="0"/>
    <x v="3"/>
    <x v="3"/>
    <x v="41"/>
    <x v="58"/>
  </r>
  <r>
    <x v="1"/>
    <m/>
    <x v="8"/>
    <m/>
    <m/>
    <m/>
    <m/>
    <m/>
    <x v="73"/>
    <x v="8"/>
    <x v="42"/>
    <x v="59"/>
  </r>
  <r>
    <x v="3"/>
    <n v="129"/>
    <x v="0"/>
    <n v="4"/>
    <s v="Herbert River"/>
    <s v="vs"/>
    <n v="1"/>
    <s v="Burnett Bushpigs"/>
    <x v="0"/>
    <x v="0"/>
    <x v="0"/>
    <x v="0"/>
  </r>
  <r>
    <x v="3"/>
    <n v="130"/>
    <x v="0"/>
    <n v="5"/>
    <s v="Malchecks Cricket Club"/>
    <s v="vs"/>
    <n v="3"/>
    <s v="Endeavour XI"/>
    <x v="1"/>
    <x v="0"/>
    <x v="1"/>
    <x v="1"/>
  </r>
  <r>
    <x v="3"/>
    <n v="131"/>
    <x v="0"/>
    <n v="7"/>
    <s v="The Grandstanders"/>
    <s v="vs"/>
    <n v="6"/>
    <s v="Reldas Homegrown XI"/>
    <x v="3"/>
    <x v="1"/>
    <x v="41"/>
    <x v="58"/>
  </r>
  <r>
    <x v="3"/>
    <n v="132"/>
    <x v="0"/>
    <n v="8"/>
    <s v="Wanderers"/>
    <s v="vs"/>
    <n v="0"/>
    <e v="#N/A"/>
    <x v="3"/>
    <x v="1"/>
    <x v="41"/>
    <x v="58"/>
  </r>
  <r>
    <x v="3"/>
    <n v="133"/>
    <x v="0"/>
    <n v="5"/>
    <s v="Malchecks Cricket Club"/>
    <s v="vs"/>
    <n v="1"/>
    <s v="Burnett Bushpigs"/>
    <x v="0"/>
    <x v="2"/>
    <x v="0"/>
    <x v="0"/>
  </r>
  <r>
    <x v="3"/>
    <n v="134"/>
    <x v="0"/>
    <n v="7"/>
    <s v="The Grandstanders"/>
    <s v="vs"/>
    <n v="4"/>
    <s v="Herbert River"/>
    <x v="1"/>
    <x v="2"/>
    <x v="1"/>
    <x v="1"/>
  </r>
  <r>
    <x v="3"/>
    <n v="135"/>
    <x v="0"/>
    <n v="8"/>
    <s v="Wanderers"/>
    <s v="vs"/>
    <n v="6"/>
    <s v="Reldas Homegrown XI"/>
    <x v="2"/>
    <x v="2"/>
    <x v="1"/>
    <x v="2"/>
  </r>
  <r>
    <x v="3"/>
    <n v="136"/>
    <x v="6"/>
    <n v="0"/>
    <e v="#N/A"/>
    <s v="vs"/>
    <n v="5"/>
    <s v="Malchecks Cricket Club"/>
    <x v="3"/>
    <x v="1"/>
    <x v="41"/>
    <x v="58"/>
  </r>
  <r>
    <x v="3"/>
    <n v="137"/>
    <x v="1"/>
    <n v="17"/>
    <s v="Jim's XI"/>
    <s v="vs"/>
    <n v="30"/>
    <s v="Swingers 1"/>
    <x v="4"/>
    <x v="3"/>
    <x v="3"/>
    <x v="4"/>
  </r>
  <r>
    <x v="3"/>
    <n v="138"/>
    <x v="1"/>
    <n v="18"/>
    <s v="Mossman"/>
    <s v="vs"/>
    <n v="13"/>
    <s v="Corfield"/>
    <x v="6"/>
    <x v="3"/>
    <x v="4"/>
    <x v="6"/>
  </r>
  <r>
    <x v="3"/>
    <n v="139"/>
    <x v="1"/>
    <n v="21"/>
    <s v="Norstate Nympho's"/>
    <s v="vs"/>
    <n v="12"/>
    <s v="Coen Heroes"/>
    <x v="5"/>
    <x v="3"/>
    <x v="4"/>
    <x v="5"/>
  </r>
  <r>
    <x v="3"/>
    <n v="140"/>
    <x v="1"/>
    <n v="32"/>
    <s v="Wanderers"/>
    <s v="vs"/>
    <n v="25"/>
    <s v="Red River Rascals"/>
    <x v="14"/>
    <x v="3"/>
    <x v="6"/>
    <x v="3"/>
  </r>
  <r>
    <x v="3"/>
    <n v="141"/>
    <x v="1"/>
    <n v="29"/>
    <s v="Sugar Daddies"/>
    <s v="vs"/>
    <n v="11"/>
    <s v="Cavaliers"/>
    <x v="8"/>
    <x v="3"/>
    <x v="6"/>
    <x v="8"/>
  </r>
  <r>
    <x v="3"/>
    <n v="142"/>
    <x v="1"/>
    <n v="16"/>
    <s v="Herbert River"/>
    <s v="vs"/>
    <n v="10"/>
    <s v="Brookshire Bandits"/>
    <x v="7"/>
    <x v="3"/>
    <x v="5"/>
    <x v="7"/>
  </r>
  <r>
    <x v="3"/>
    <n v="143"/>
    <x v="1"/>
    <n v="31"/>
    <s v="Townsville 1/2 Carton"/>
    <s v="vs"/>
    <n v="26"/>
    <s v="Scott Minto XI"/>
    <x v="10"/>
    <x v="3"/>
    <x v="6"/>
    <x v="9"/>
  </r>
  <r>
    <x v="3"/>
    <n v="144"/>
    <x v="1"/>
    <n v="19"/>
    <s v="Mountain Men Gold"/>
    <s v="vs"/>
    <n v="24"/>
    <s v="Parks Hockey"/>
    <x v="15"/>
    <x v="3"/>
    <x v="7"/>
    <x v="12"/>
  </r>
  <r>
    <x v="3"/>
    <n v="145"/>
    <x v="1"/>
    <n v="20"/>
    <s v="Mountain Men Green"/>
    <s v="vs"/>
    <n v="22"/>
    <s v="Norths Father and Sons"/>
    <x v="13"/>
    <x v="3"/>
    <x v="3"/>
    <x v="11"/>
  </r>
  <r>
    <x v="3"/>
    <n v="146"/>
    <x v="1"/>
    <n v="15"/>
    <s v="Gumflat"/>
    <s v="vs"/>
    <n v="28"/>
    <s v="Simpson Desert Alpine Ski Team"/>
    <x v="9"/>
    <x v="3"/>
    <x v="6"/>
    <x v="3"/>
  </r>
  <r>
    <x v="3"/>
    <n v="147"/>
    <x v="1"/>
    <n v="14"/>
    <s v="Ewan"/>
    <s v="vs"/>
    <n v="9"/>
    <s v="Backers XI"/>
    <x v="11"/>
    <x v="3"/>
    <x v="1"/>
    <x v="10"/>
  </r>
  <r>
    <x v="3"/>
    <n v="148"/>
    <x v="1"/>
    <n v="23"/>
    <s v="Pacey's Wests"/>
    <s v="vs"/>
    <n v="27"/>
    <s v="Seriously Pist"/>
    <x v="12"/>
    <x v="3"/>
    <x v="6"/>
    <x v="3"/>
  </r>
  <r>
    <x v="3"/>
    <n v="149"/>
    <x v="2"/>
    <n v="55"/>
    <s v="Brothers"/>
    <s v="vs"/>
    <n v="65"/>
    <s v="Chuckers &amp; Sloggers"/>
    <x v="39"/>
    <x v="0"/>
    <x v="22"/>
    <x v="32"/>
  </r>
  <r>
    <x v="3"/>
    <n v="150"/>
    <x v="2"/>
    <n v="76"/>
    <s v="England"/>
    <s v="vs"/>
    <n v="41"/>
    <s v="Barry's XI"/>
    <x v="43"/>
    <x v="0"/>
    <x v="25"/>
    <x v="36"/>
  </r>
  <r>
    <x v="3"/>
    <n v="151"/>
    <x v="2"/>
    <n v="45"/>
    <s v="Big Micks Finns XI"/>
    <s v="vs"/>
    <n v="56"/>
    <s v="Broughton River Brewers II"/>
    <x v="42"/>
    <x v="0"/>
    <x v="24"/>
    <x v="35"/>
  </r>
  <r>
    <x v="3"/>
    <n v="152"/>
    <x v="2"/>
    <n v="34"/>
    <s v="All Blacks"/>
    <s v="vs"/>
    <n v="88"/>
    <s v="Grandstanders"/>
    <x v="17"/>
    <x v="0"/>
    <x v="4"/>
    <x v="14"/>
  </r>
  <r>
    <x v="3"/>
    <n v="153"/>
    <x v="2"/>
    <n v="166"/>
    <s v="XXXX Floor Beers"/>
    <s v="vs"/>
    <n v="120"/>
    <s v="Piston Broke"/>
    <x v="28"/>
    <x v="0"/>
    <x v="12"/>
    <x v="22"/>
  </r>
  <r>
    <x v="3"/>
    <n v="154"/>
    <x v="2"/>
    <n v="69"/>
    <s v="Custards"/>
    <s v="vs"/>
    <n v="52"/>
    <s v="Boombys Boozers"/>
    <x v="24"/>
    <x v="0"/>
    <x v="9"/>
    <x v="19"/>
  </r>
  <r>
    <x v="3"/>
    <n v="155"/>
    <x v="2"/>
    <n v="159"/>
    <s v="Wattle Boys"/>
    <s v="vs"/>
    <n v="110"/>
    <s v="Mosman Mangoes"/>
    <x v="16"/>
    <x v="0"/>
    <x v="1"/>
    <x v="13"/>
  </r>
  <r>
    <x v="3"/>
    <n v="156"/>
    <x v="2"/>
    <n v="131"/>
    <s v="Sharks"/>
    <s v="vs"/>
    <n v="116"/>
    <s v="Nudeballers"/>
    <x v="27"/>
    <x v="0"/>
    <x v="11"/>
    <x v="21"/>
  </r>
  <r>
    <x v="3"/>
    <n v="157"/>
    <x v="2"/>
    <n v="42"/>
    <s v="Beerabong XI"/>
    <s v="vs"/>
    <n v="100"/>
    <s v="Jungle Patrol One"/>
    <x v="25"/>
    <x v="0"/>
    <x v="10"/>
    <x v="20"/>
  </r>
  <r>
    <x v="3"/>
    <n v="158"/>
    <x v="2"/>
    <n v="89"/>
    <s v="Grandstanders II"/>
    <s v="vs"/>
    <n v="70"/>
    <s v="Dads and Lads"/>
    <x v="18"/>
    <x v="0"/>
    <x v="0"/>
    <x v="15"/>
  </r>
  <r>
    <x v="3"/>
    <n v="159"/>
    <x v="2"/>
    <n v="72"/>
    <s v="Dirty Dogs"/>
    <s v="vs"/>
    <n v="130"/>
    <s v="Shaggers XI"/>
    <x v="50"/>
    <x v="0"/>
    <x v="6"/>
    <x v="40"/>
  </r>
  <r>
    <x v="3"/>
    <n v="160"/>
    <x v="2"/>
    <n v="153"/>
    <s v="Urkel's XI"/>
    <s v="vs"/>
    <n v="112"/>
    <s v="Nanna Meryl's XI"/>
    <x v="34"/>
    <x v="0"/>
    <x v="17"/>
    <x v="27"/>
  </r>
  <r>
    <x v="3"/>
    <n v="161"/>
    <x v="2"/>
    <n v="141"/>
    <s v="The Silver Chickens"/>
    <s v="vs"/>
    <n v="111"/>
    <s v="Mt Coolon"/>
    <x v="53"/>
    <x v="0"/>
    <x v="30"/>
    <x v="43"/>
  </r>
  <r>
    <x v="3"/>
    <n v="162"/>
    <x v="2"/>
    <n v="146"/>
    <s v="Thuringowa Bulldogs"/>
    <s v="vs"/>
    <n v="163"/>
    <s v="Western Star Pickets 1"/>
    <x v="33"/>
    <x v="0"/>
    <x v="16"/>
    <x v="26"/>
  </r>
  <r>
    <x v="3"/>
    <n v="163"/>
    <x v="2"/>
    <n v="117"/>
    <s v="Parmy Army"/>
    <s v="vs"/>
    <n v="158"/>
    <s v="Wannabie's"/>
    <x v="32"/>
    <x v="0"/>
    <x v="15"/>
    <x v="25"/>
  </r>
  <r>
    <x v="3"/>
    <n v="164"/>
    <x v="2"/>
    <n v="43"/>
    <s v="Beerhounds"/>
    <s v="vs"/>
    <n v="156"/>
    <s v="Wallabies"/>
    <x v="49"/>
    <x v="0"/>
    <x v="28"/>
    <x v="39"/>
  </r>
  <r>
    <x v="3"/>
    <n v="165"/>
    <x v="2"/>
    <n v="154"/>
    <s v="Victoria Mill"/>
    <s v="vs"/>
    <n v="97"/>
    <s v="Hughenden Grog Monsters"/>
    <x v="36"/>
    <x v="0"/>
    <x v="19"/>
    <x v="29"/>
  </r>
  <r>
    <x v="3"/>
    <n v="166"/>
    <x v="2"/>
    <n v="152"/>
    <s v="U12's PCYC"/>
    <s v="vs"/>
    <n v="87"/>
    <s v="Gone Fishin"/>
    <x v="45"/>
    <x v="0"/>
    <x v="27"/>
    <x v="38"/>
  </r>
  <r>
    <x v="3"/>
    <n v="167"/>
    <x v="2"/>
    <n v="83"/>
    <s v="Garbutt Magpies"/>
    <s v="vs"/>
    <n v="126"/>
    <s v="Retirees"/>
    <x v="31"/>
    <x v="0"/>
    <x v="14"/>
    <x v="24"/>
  </r>
  <r>
    <x v="3"/>
    <n v="168"/>
    <x v="2"/>
    <n v="33"/>
    <s v="Alegnim Lads"/>
    <s v="vs"/>
    <n v="123"/>
    <s v="Popatop Mixups"/>
    <x v="37"/>
    <x v="0"/>
    <x v="20"/>
    <x v="30"/>
  </r>
  <r>
    <x v="3"/>
    <n v="169"/>
    <x v="2"/>
    <n v="155"/>
    <s v="Walker's Wides"/>
    <s v="vs"/>
    <n v="102"/>
    <s v="Laidback 11"/>
    <x v="56"/>
    <x v="0"/>
    <x v="33"/>
    <x v="46"/>
  </r>
  <r>
    <x v="3"/>
    <n v="170"/>
    <x v="2"/>
    <n v="39"/>
    <s v="Bang Bang Boys"/>
    <s v="vs"/>
    <n v="128"/>
    <s v="Salisbury Boys XI Team 2"/>
    <x v="35"/>
    <x v="0"/>
    <x v="18"/>
    <x v="28"/>
  </r>
  <r>
    <x v="3"/>
    <n v="171"/>
    <x v="2"/>
    <n v="168"/>
    <s v="Yogi's Eleven"/>
    <s v="vs"/>
    <n v="44"/>
    <s v="Beermacht XI"/>
    <x v="46"/>
    <x v="0"/>
    <x v="6"/>
    <x v="3"/>
  </r>
  <r>
    <x v="3"/>
    <n v="172"/>
    <x v="2"/>
    <n v="54"/>
    <s v="Brokebat Mountain"/>
    <s v="vs"/>
    <n v="71"/>
    <s v="Dimbulah Rugby Club"/>
    <x v="29"/>
    <x v="0"/>
    <x v="6"/>
    <x v="3"/>
  </r>
  <r>
    <x v="3"/>
    <n v="173"/>
    <x v="2"/>
    <n v="35"/>
    <s v="Allan's XI"/>
    <s v="vs"/>
    <n v="49"/>
    <s v="Blind Mullets"/>
    <x v="47"/>
    <x v="0"/>
    <x v="6"/>
    <x v="3"/>
  </r>
  <r>
    <x v="3"/>
    <n v="174"/>
    <x v="2"/>
    <n v="47"/>
    <s v="Bintang Boys"/>
    <s v="vs"/>
    <n v="80"/>
    <s v="Far-Kenworth-It"/>
    <x v="26"/>
    <x v="0"/>
    <x v="6"/>
    <x v="3"/>
  </r>
  <r>
    <x v="3"/>
    <n v="175"/>
    <x v="2"/>
    <n v="66"/>
    <s v="Coen Heroes"/>
    <s v="vs"/>
    <n v="107"/>
    <s v="Mick Downey's XI"/>
    <x v="40"/>
    <x v="0"/>
    <x v="4"/>
    <x v="33"/>
  </r>
  <r>
    <x v="3"/>
    <n v="176"/>
    <x v="2"/>
    <n v="77"/>
    <s v="Erratic 11"/>
    <s v="vs"/>
    <n v="169"/>
    <s v="Zarsoff"/>
    <x v="20"/>
    <x v="0"/>
    <x v="6"/>
    <x v="3"/>
  </r>
  <r>
    <x v="3"/>
    <n v="177"/>
    <x v="2"/>
    <n v="53"/>
    <s v="Boonies Disciples"/>
    <s v="vs"/>
    <n v="57"/>
    <s v="Buffalo XI"/>
    <x v="22"/>
    <x v="0"/>
    <x v="6"/>
    <x v="17"/>
  </r>
  <r>
    <x v="3"/>
    <n v="178"/>
    <x v="2"/>
    <n v="99"/>
    <s v="Jungle Patrol 2"/>
    <s v="vs"/>
    <n v="121"/>
    <s v="Poked United"/>
    <x v="23"/>
    <x v="0"/>
    <x v="6"/>
    <x v="18"/>
  </r>
  <r>
    <x v="3"/>
    <n v="179"/>
    <x v="2"/>
    <n v="96"/>
    <s v="Hit 'N' Split"/>
    <s v="vs"/>
    <n v="109"/>
    <s v="Mongrels Mob"/>
    <x v="38"/>
    <x v="2"/>
    <x v="21"/>
    <x v="31"/>
  </r>
  <r>
    <x v="3"/>
    <n v="180"/>
    <x v="2"/>
    <n v="138"/>
    <s v="The Dirty Rats"/>
    <s v="vs"/>
    <n v="162"/>
    <s v="West Indigies"/>
    <x v="21"/>
    <x v="0"/>
    <x v="6"/>
    <x v="3"/>
  </r>
  <r>
    <x v="3"/>
    <n v="181"/>
    <x v="2"/>
    <n v="113"/>
    <s v="Neville's Nomads"/>
    <s v="vs"/>
    <n v="135"/>
    <s v="Sugar Daddies"/>
    <x v="19"/>
    <x v="0"/>
    <x v="8"/>
    <x v="16"/>
  </r>
  <r>
    <x v="3"/>
    <n v="182"/>
    <x v="2"/>
    <n v="75"/>
    <s v="Dufflebags"/>
    <s v="vs"/>
    <n v="74"/>
    <s v="Ducken Useless"/>
    <x v="48"/>
    <x v="0"/>
    <x v="6"/>
    <x v="3"/>
  </r>
  <r>
    <x v="3"/>
    <n v="183"/>
    <x v="2"/>
    <n v="85"/>
    <s v="Georgetown Joe's"/>
    <s v="vs"/>
    <n v="157"/>
    <s v="Wanderers"/>
    <x v="30"/>
    <x v="0"/>
    <x v="13"/>
    <x v="23"/>
  </r>
  <r>
    <x v="3"/>
    <n v="184"/>
    <x v="2"/>
    <n v="147"/>
    <s v="Tinned Up"/>
    <s v="vs"/>
    <n v="93"/>
    <s v="HazBeanz"/>
    <x v="41"/>
    <x v="0"/>
    <x v="23"/>
    <x v="34"/>
  </r>
  <r>
    <x v="3"/>
    <n v="185"/>
    <x v="2"/>
    <n v="82"/>
    <s v="Fruit Pies"/>
    <s v="vs"/>
    <n v="46"/>
    <s v="Billbies 11"/>
    <x v="52"/>
    <x v="2"/>
    <x v="26"/>
    <x v="42"/>
  </r>
  <r>
    <x v="3"/>
    <n v="186"/>
    <x v="2"/>
    <n v="150"/>
    <s v="Trev's XI"/>
    <s v="vs"/>
    <n v="108"/>
    <s v="Mingela"/>
    <x v="39"/>
    <x v="2"/>
    <x v="22"/>
    <x v="32"/>
  </r>
  <r>
    <x v="3"/>
    <n v="187"/>
    <x v="2"/>
    <n v="95"/>
    <s v="Here for the Beer"/>
    <s v="vs"/>
    <n v="67"/>
    <s v="Crakacan"/>
    <x v="36"/>
    <x v="2"/>
    <x v="19"/>
    <x v="29"/>
  </r>
  <r>
    <x v="3"/>
    <n v="188"/>
    <x v="2"/>
    <n v="149"/>
    <s v="Treasury Cricket Club"/>
    <s v="vs"/>
    <n v="142"/>
    <s v="The Smashed Crabs"/>
    <x v="38"/>
    <x v="0"/>
    <x v="21"/>
    <x v="31"/>
  </r>
  <r>
    <x v="3"/>
    <n v="189"/>
    <x v="2"/>
    <n v="36"/>
    <s v="Balfes Creek Boozers"/>
    <s v="vs"/>
    <n v="38"/>
    <s v="Ballz Hangin"/>
    <x v="55"/>
    <x v="2"/>
    <x v="32"/>
    <x v="45"/>
  </r>
  <r>
    <x v="3"/>
    <n v="190"/>
    <x v="2"/>
    <n v="118"/>
    <s v="Pentland"/>
    <s v="vs"/>
    <n v="68"/>
    <s v="Cunning Stumpz"/>
    <x v="18"/>
    <x v="2"/>
    <x v="0"/>
    <x v="15"/>
  </r>
  <r>
    <x v="3"/>
    <n v="191"/>
    <x v="2"/>
    <n v="145"/>
    <s v="Thorleys Troopers"/>
    <s v="vs"/>
    <n v="127"/>
    <s v="Salisbury Boys XI Team 1"/>
    <x v="35"/>
    <x v="2"/>
    <x v="18"/>
    <x v="28"/>
  </r>
  <r>
    <x v="3"/>
    <n v="192"/>
    <x v="2"/>
    <n v="37"/>
    <s v="Balls, Beers and Bowl 5417"/>
    <s v="vs"/>
    <n v="94"/>
    <s v="Health Hazards"/>
    <x v="27"/>
    <x v="2"/>
    <x v="11"/>
    <x v="21"/>
  </r>
  <r>
    <x v="3"/>
    <n v="193"/>
    <x v="2"/>
    <n v="119"/>
    <s v="Pilz &amp; Bills"/>
    <s v="vs"/>
    <n v="165"/>
    <s v="Wreck Em XI"/>
    <x v="54"/>
    <x v="2"/>
    <x v="31"/>
    <x v="44"/>
  </r>
  <r>
    <x v="3"/>
    <n v="194"/>
    <x v="2"/>
    <n v="91"/>
    <s v="Grog Boggers"/>
    <s v="vs"/>
    <n v="90"/>
    <s v="Grazed Anatomy"/>
    <x v="16"/>
    <x v="2"/>
    <x v="1"/>
    <x v="13"/>
  </r>
  <r>
    <x v="3"/>
    <n v="195"/>
    <x v="2"/>
    <n v="125"/>
    <s v="Ravenswood Gold Nuggets"/>
    <s v="vs"/>
    <n v="103"/>
    <s v="Logistic All Sorts"/>
    <x v="48"/>
    <x v="2"/>
    <x v="6"/>
    <x v="3"/>
  </r>
  <r>
    <x v="3"/>
    <n v="196"/>
    <x v="2"/>
    <n v="161"/>
    <s v="Weipa Croc's"/>
    <s v="vs"/>
    <n v="62"/>
    <s v="Casualties"/>
    <x v="34"/>
    <x v="2"/>
    <x v="17"/>
    <x v="27"/>
  </r>
  <r>
    <x v="3"/>
    <n v="197"/>
    <x v="2"/>
    <n v="98"/>
    <s v="Inghamvale Housos"/>
    <s v="vs"/>
    <n v="164"/>
    <s v="Western Star Pickets 2"/>
    <x v="33"/>
    <x v="2"/>
    <x v="16"/>
    <x v="26"/>
  </r>
  <r>
    <x v="3"/>
    <n v="198"/>
    <x v="2"/>
    <n v="79"/>
    <s v="Far Canals"/>
    <s v="vs"/>
    <n v="105"/>
    <s v="Master Batters"/>
    <x v="44"/>
    <x v="2"/>
    <x v="26"/>
    <x v="37"/>
  </r>
  <r>
    <x v="3"/>
    <n v="199"/>
    <x v="2"/>
    <n v="140"/>
    <s v="The North Cleveland Steamers XI"/>
    <s v="vs"/>
    <n v="64"/>
    <s v="Chasing Tail"/>
    <x v="17"/>
    <x v="2"/>
    <x v="4"/>
    <x v="14"/>
  </r>
  <r>
    <x v="3"/>
    <n v="200"/>
    <x v="2"/>
    <n v="148"/>
    <s v="Total NHS"/>
    <s v="vs"/>
    <n v="51"/>
    <s v="Bloody Huge XI"/>
    <x v="49"/>
    <x v="2"/>
    <x v="28"/>
    <x v="39"/>
  </r>
  <r>
    <x v="3"/>
    <n v="201"/>
    <x v="2"/>
    <n v="104"/>
    <s v="Mareeba"/>
    <s v="vs"/>
    <n v="63"/>
    <s v="Chads Champs"/>
    <x v="19"/>
    <x v="2"/>
    <x v="8"/>
    <x v="16"/>
  </r>
  <r>
    <x v="3"/>
    <n v="202"/>
    <x v="2"/>
    <n v="61"/>
    <s v="Canefield Slashers"/>
    <s v="vs"/>
    <n v="124"/>
    <s v="Popatop XI"/>
    <x v="37"/>
    <x v="2"/>
    <x v="20"/>
    <x v="30"/>
  </r>
  <r>
    <x v="3"/>
    <n v="203"/>
    <x v="2"/>
    <n v="134"/>
    <s v="Stiff Members"/>
    <s v="vs"/>
    <n v="84"/>
    <s v="Garry's Mob"/>
    <x v="40"/>
    <x v="2"/>
    <x v="4"/>
    <x v="33"/>
  </r>
  <r>
    <x v="3"/>
    <n v="204"/>
    <x v="2"/>
    <n v="139"/>
    <s v="The Herd XI"/>
    <s v="vs"/>
    <n v="167"/>
    <s v="Yabulu"/>
    <x v="30"/>
    <x v="2"/>
    <x v="13"/>
    <x v="23"/>
  </r>
  <r>
    <x v="3"/>
    <n v="205"/>
    <x v="2"/>
    <n v="50"/>
    <s v="Blood, Sweat 'N' Beers"/>
    <s v="vs"/>
    <n v="92"/>
    <s v="Grog Monsters"/>
    <x v="31"/>
    <x v="2"/>
    <x v="14"/>
    <x v="24"/>
  </r>
  <r>
    <x v="3"/>
    <n v="206"/>
    <x v="2"/>
    <n v="101"/>
    <s v="Lager Louts"/>
    <s v="vs"/>
    <n v="137"/>
    <s v="Team Ramrod"/>
    <x v="43"/>
    <x v="2"/>
    <x v="25"/>
    <x v="36"/>
  </r>
  <r>
    <x v="3"/>
    <n v="207"/>
    <x v="2"/>
    <n v="151"/>
    <s v="Tropix"/>
    <s v="vs"/>
    <n v="132"/>
    <s v="Smackedaround"/>
    <x v="29"/>
    <x v="2"/>
    <x v="6"/>
    <x v="3"/>
  </r>
  <r>
    <x v="3"/>
    <n v="208"/>
    <x v="2"/>
    <n v="40"/>
    <s v="Barbwire"/>
    <s v="vs"/>
    <n v="136"/>
    <s v="Swinging Outside Ya Crease"/>
    <x v="32"/>
    <x v="2"/>
    <x v="15"/>
    <x v="25"/>
  </r>
  <r>
    <x v="3"/>
    <n v="209"/>
    <x v="2"/>
    <n v="144"/>
    <s v="Thirsty Rhinos"/>
    <s v="vs"/>
    <n v="48"/>
    <s v="Black Bream  "/>
    <x v="46"/>
    <x v="2"/>
    <x v="6"/>
    <x v="3"/>
  </r>
  <r>
    <x v="3"/>
    <n v="210"/>
    <x v="2"/>
    <n v="60"/>
    <s v="Bunch of Carn'ts"/>
    <s v="vs"/>
    <n v="122"/>
    <s v="Politically Incorrect"/>
    <x v="47"/>
    <x v="2"/>
    <x v="6"/>
    <x v="3"/>
  </r>
  <r>
    <x v="3"/>
    <n v="211"/>
    <x v="2"/>
    <n v="143"/>
    <s v="The Wilderbeasts"/>
    <s v="vs"/>
    <n v="78"/>
    <s v="Expendaballs"/>
    <x v="23"/>
    <x v="2"/>
    <x v="6"/>
    <x v="18"/>
  </r>
  <r>
    <x v="3"/>
    <n v="212"/>
    <x v="2"/>
    <n v="58"/>
    <s v="Bum Grubs"/>
    <s v="vs"/>
    <n v="115"/>
    <s v="Normanton Rogues"/>
    <x v="50"/>
    <x v="2"/>
    <x v="6"/>
    <x v="40"/>
  </r>
  <r>
    <x v="3"/>
    <n v="213"/>
    <x v="2"/>
    <n v="114"/>
    <s v="Nick 'N' Balls"/>
    <s v="vs"/>
    <n v="106"/>
    <s v="Mendi's Mob"/>
    <x v="20"/>
    <x v="2"/>
    <x v="6"/>
    <x v="3"/>
  </r>
  <r>
    <x v="3"/>
    <n v="214"/>
    <x v="2"/>
    <n v="73"/>
    <s v="Dreaded Creeping  Bumrashes"/>
    <s v="vs"/>
    <n v="160"/>
    <s v="Weekend Wariyas"/>
    <x v="21"/>
    <x v="2"/>
    <x v="6"/>
    <x v="3"/>
  </r>
  <r>
    <x v="3"/>
    <n v="215"/>
    <x v="2"/>
    <n v="59"/>
    <s v="Bumbo's XI"/>
    <s v="vs"/>
    <n v="86"/>
    <s v="Gibby's Greenants"/>
    <x v="26"/>
    <x v="2"/>
    <x v="6"/>
    <x v="3"/>
  </r>
  <r>
    <x v="3"/>
    <n v="216"/>
    <x v="2"/>
    <n v="247"/>
    <s v="The Sandpaper Bandits"/>
    <s v="vs"/>
    <n v="133"/>
    <s v="Smelly Boxes"/>
    <x v="22"/>
    <x v="2"/>
    <x v="6"/>
    <x v="17"/>
  </r>
  <r>
    <x v="3"/>
    <n v="217"/>
    <x v="2"/>
    <n v="81"/>
    <s v="Farmer's XI"/>
    <s v="vs"/>
    <n v="129"/>
    <s v="Scuds 11"/>
    <x v="57"/>
    <x v="2"/>
    <x v="34"/>
    <x v="47"/>
  </r>
  <r>
    <x v="3"/>
    <n v="218"/>
    <x v="3"/>
    <n v="234"/>
    <s v="Tinnies And Beer"/>
    <s v="vs"/>
    <n v="222"/>
    <s v="Riverside Boys"/>
    <x v="58"/>
    <x v="0"/>
    <x v="18"/>
    <x v="48"/>
  </r>
  <r>
    <x v="3"/>
    <n v="219"/>
    <x v="3"/>
    <n v="226"/>
    <s v="Shamrock Schooner Scullers"/>
    <s v="vs"/>
    <n v="244"/>
    <s v="Winey Pitches"/>
    <x v="57"/>
    <x v="0"/>
    <x v="34"/>
    <x v="47"/>
  </r>
  <r>
    <x v="3"/>
    <n v="220"/>
    <x v="3"/>
    <n v="227"/>
    <s v="Showuzya"/>
    <s v="vs"/>
    <n v="192"/>
    <s v="Bivowackers"/>
    <x v="62"/>
    <x v="0"/>
    <x v="36"/>
    <x v="52"/>
  </r>
  <r>
    <x v="3"/>
    <n v="221"/>
    <x v="3"/>
    <n v="207"/>
    <s v="Full Tossers"/>
    <s v="vs"/>
    <n v="202"/>
    <s v="Dot's Lot"/>
    <x v="64"/>
    <x v="0"/>
    <x v="37"/>
    <x v="54"/>
  </r>
  <r>
    <x v="3"/>
    <n v="222"/>
    <x v="3"/>
    <n v="204"/>
    <s v="FatBats"/>
    <s v="vs"/>
    <n v="238"/>
    <s v="Tuggers 2"/>
    <x v="61"/>
    <x v="0"/>
    <x v="26"/>
    <x v="51"/>
  </r>
  <r>
    <x v="3"/>
    <n v="223"/>
    <x v="3"/>
    <n v="208"/>
    <s v="Got the Runs (2)"/>
    <s v="vs"/>
    <n v="218"/>
    <s v="McGovern XI"/>
    <x v="52"/>
    <x v="0"/>
    <x v="26"/>
    <x v="42"/>
  </r>
  <r>
    <x v="3"/>
    <n v="224"/>
    <x v="3"/>
    <n v="242"/>
    <s v="Whack em &amp; Crack em"/>
    <s v="vs"/>
    <n v="229"/>
    <s v="Sons of Pitches"/>
    <x v="65"/>
    <x v="0"/>
    <x v="38"/>
    <x v="55"/>
  </r>
  <r>
    <x v="3"/>
    <n v="225"/>
    <x v="3"/>
    <n v="230"/>
    <s v="The  Bush Bashers"/>
    <s v="vs"/>
    <n v="197"/>
    <s v="Charters Towers Country Club"/>
    <x v="63"/>
    <x v="0"/>
    <x v="1"/>
    <x v="53"/>
  </r>
  <r>
    <x v="3"/>
    <n v="226"/>
    <x v="3"/>
    <n v="196"/>
    <s v="Carl's XI"/>
    <s v="vs"/>
    <n v="220"/>
    <s v="Pub Grub Hooligans"/>
    <x v="60"/>
    <x v="0"/>
    <x v="35"/>
    <x v="50"/>
  </r>
  <r>
    <x v="3"/>
    <n v="227"/>
    <x v="3"/>
    <n v="195"/>
    <s v="Burlo's XI"/>
    <s v="vs"/>
    <n v="213"/>
    <s v="It'll Do"/>
    <x v="51"/>
    <x v="0"/>
    <x v="29"/>
    <x v="41"/>
  </r>
  <r>
    <x v="3"/>
    <n v="228"/>
    <x v="3"/>
    <n v="233"/>
    <s v="Throbbing Gristles"/>
    <s v="vs"/>
    <n v="241"/>
    <s v="Wattle Wackers"/>
    <x v="66"/>
    <x v="0"/>
    <x v="6"/>
    <x v="3"/>
  </r>
  <r>
    <x v="3"/>
    <n v="229"/>
    <x v="3"/>
    <n v="212"/>
    <s v="Hitt and Miss"/>
    <s v="vs"/>
    <n v="240"/>
    <s v="Uno (You Know)"/>
    <x v="59"/>
    <x v="0"/>
    <x v="0"/>
    <x v="49"/>
  </r>
  <r>
    <x v="3"/>
    <n v="230"/>
    <x v="3"/>
    <n v="231"/>
    <s v="The Plumb Dingers"/>
    <s v="vs"/>
    <n v="217"/>
    <s v="Mad Hatta's"/>
    <x v="67"/>
    <x v="0"/>
    <x v="6"/>
    <x v="3"/>
  </r>
  <r>
    <x v="3"/>
    <n v="231"/>
    <x v="3"/>
    <n v="191"/>
    <s v="Big Ballers"/>
    <s v="vs"/>
    <n v="206"/>
    <s v="Full Pelt"/>
    <x v="68"/>
    <x v="0"/>
    <x v="6"/>
    <x v="3"/>
  </r>
  <r>
    <x v="3"/>
    <n v="232"/>
    <x v="3"/>
    <n v="200"/>
    <s v="DCL Bulls"/>
    <s v="vs"/>
    <n v="199"/>
    <s v="CT 4 x 4 Club Muddy Ducks"/>
    <x v="64"/>
    <x v="2"/>
    <x v="37"/>
    <x v="54"/>
  </r>
  <r>
    <x v="3"/>
    <n v="233"/>
    <x v="3"/>
    <n v="228"/>
    <s v="Smack My Pitch Up!"/>
    <s v="vs"/>
    <n v="221"/>
    <s v="Reggies 11"/>
    <x v="41"/>
    <x v="2"/>
    <x v="23"/>
    <x v="34"/>
  </r>
  <r>
    <x v="3"/>
    <n v="234"/>
    <x v="3"/>
    <n v="210"/>
    <s v="Here for the Beer"/>
    <s v="vs"/>
    <n v="237"/>
    <s v="Tuggers 1"/>
    <x v="61"/>
    <x v="2"/>
    <x v="26"/>
    <x v="51"/>
  </r>
  <r>
    <x v="3"/>
    <n v="235"/>
    <x v="3"/>
    <n v="216"/>
    <s v="Lamos 11"/>
    <s v="vs"/>
    <n v="215"/>
    <s v="Johny Mac's XI          "/>
    <x v="51"/>
    <x v="2"/>
    <x v="29"/>
    <x v="41"/>
  </r>
  <r>
    <x v="3"/>
    <n v="236"/>
    <x v="3"/>
    <n v="235"/>
    <s v="Too Pissed For This"/>
    <s v="vs"/>
    <n v="236"/>
    <s v="Tridanjy Troglodytes"/>
    <x v="60"/>
    <x v="2"/>
    <x v="35"/>
    <x v="50"/>
  </r>
  <r>
    <x v="3"/>
    <n v="237"/>
    <x v="3"/>
    <n v="209"/>
    <s v="Here 4 A Beer"/>
    <s v="vs"/>
    <n v="194"/>
    <s v="Broughton River Brewers"/>
    <x v="42"/>
    <x v="2"/>
    <x v="24"/>
    <x v="35"/>
  </r>
  <r>
    <x v="3"/>
    <n v="238"/>
    <x v="3"/>
    <n v="246"/>
    <s v="Wulguru Steel &quot;Weekenders&quot;"/>
    <s v="vs"/>
    <n v="214"/>
    <s v="Joe"/>
    <x v="45"/>
    <x v="2"/>
    <x v="27"/>
    <x v="38"/>
  </r>
  <r>
    <x v="3"/>
    <e v="#REF!"/>
    <x v="4"/>
    <e v="#REF!"/>
    <e v="#REF!"/>
    <s v="vs"/>
    <e v="#REF!"/>
    <e v="#REF!"/>
    <x v="69"/>
    <x v="4"/>
    <x v="39"/>
    <x v="56"/>
  </r>
  <r>
    <x v="3"/>
    <n v="240"/>
    <x v="3"/>
    <n v="243"/>
    <s v="Will Run 4 Beers"/>
    <s v="vs"/>
    <n v="211"/>
    <s v="Hits &amp; Missus"/>
    <x v="63"/>
    <x v="2"/>
    <x v="1"/>
    <x v="53"/>
  </r>
  <r>
    <x v="3"/>
    <n v="241"/>
    <x v="3"/>
    <n v="224"/>
    <s v="Rum Runners"/>
    <s v="vs"/>
    <n v="223"/>
    <s v="Riverview Ruff Nutz"/>
    <x v="58"/>
    <x v="2"/>
    <x v="18"/>
    <x v="48"/>
  </r>
  <r>
    <x v="3"/>
    <n v="242"/>
    <x v="3"/>
    <n v="239"/>
    <s v="Unbeerlievable"/>
    <s v="vs"/>
    <n v="189"/>
    <s v="Almaden Armadillos"/>
    <x v="68"/>
    <x v="2"/>
    <x v="6"/>
    <x v="3"/>
  </r>
  <r>
    <x v="3"/>
    <n v="243"/>
    <x v="3"/>
    <n v="225"/>
    <s v="Scorgasms"/>
    <s v="vs"/>
    <n v="245"/>
    <s v="Wokeyed Wombats"/>
    <x v="67"/>
    <x v="2"/>
    <x v="6"/>
    <x v="3"/>
  </r>
  <r>
    <x v="3"/>
    <n v="244"/>
    <x v="3"/>
    <n v="205"/>
    <s v="Filthy Animals"/>
    <s v="vs"/>
    <n v="203"/>
    <s v="Duck Eyed"/>
    <x v="66"/>
    <x v="2"/>
    <x v="6"/>
    <x v="3"/>
  </r>
  <r>
    <x v="3"/>
    <n v="245"/>
    <x v="3"/>
    <n v="201"/>
    <s v="Deadset Bull Tearers"/>
    <s v="vs"/>
    <n v="219"/>
    <s v="Mt Coolon Micky's"/>
    <x v="65"/>
    <x v="2"/>
    <x v="38"/>
    <x v="55"/>
  </r>
  <r>
    <x v="3"/>
    <n v="246"/>
    <x v="3"/>
    <n v="232"/>
    <s v="The Rellies"/>
    <s v="vs"/>
    <n v="198"/>
    <s v="Cold Rums and Nice Bums"/>
    <x v="24"/>
    <x v="2"/>
    <x v="9"/>
    <x v="19"/>
  </r>
  <r>
    <x v="3"/>
    <n v="247"/>
    <x v="5"/>
    <n v="174"/>
    <s v="Custard Tarts"/>
    <s v="vs"/>
    <n v="183"/>
    <s v="Scared Hitless"/>
    <x v="70"/>
    <x v="5"/>
    <x v="6"/>
    <x v="3"/>
  </r>
  <r>
    <x v="3"/>
    <n v="248"/>
    <x v="5"/>
    <n v="178"/>
    <s v="More Ass than Class"/>
    <s v="vs"/>
    <n v="171"/>
    <s v="Black Bream  "/>
    <x v="72"/>
    <x v="5"/>
    <x v="6"/>
    <x v="3"/>
  </r>
  <r>
    <x v="3"/>
    <n v="249"/>
    <x v="5"/>
    <n v="182"/>
    <s v="Ringers From The Wrong End"/>
    <s v="vs"/>
    <n v="186"/>
    <s v="West Indigies Ladies Team"/>
    <x v="71"/>
    <x v="5"/>
    <x v="40"/>
    <x v="57"/>
  </r>
  <r>
    <x v="3"/>
    <n v="250"/>
    <x v="5"/>
    <n v="187"/>
    <s v="Whipper Snippers"/>
    <s v="vs"/>
    <n v="175"/>
    <s v="FBI"/>
    <x v="72"/>
    <x v="6"/>
    <x v="6"/>
    <x v="3"/>
  </r>
  <r>
    <x v="3"/>
    <n v="251"/>
    <x v="5"/>
    <n v="179"/>
    <s v="Nailed It"/>
    <s v="vs"/>
    <n v="173"/>
    <s v="Bro's Ho's"/>
    <x v="70"/>
    <x v="6"/>
    <x v="6"/>
    <x v="3"/>
  </r>
  <r>
    <x v="3"/>
    <n v="252"/>
    <x v="5"/>
    <n v="188"/>
    <s v="Wild Flowers"/>
    <s v="vs"/>
    <n v="172"/>
    <s v="Bowled and Beautiful"/>
    <x v="71"/>
    <x v="6"/>
    <x v="40"/>
    <x v="57"/>
  </r>
  <r>
    <x v="3"/>
    <n v="253"/>
    <x v="5"/>
    <n v="185"/>
    <s v="TSV Dingoes"/>
    <s v="vs"/>
    <n v="181"/>
    <s v="Pitches Be Crazy"/>
    <x v="56"/>
    <x v="7"/>
    <x v="33"/>
    <x v="46"/>
  </r>
  <r>
    <x v="3"/>
    <n v="254"/>
    <x v="5"/>
    <n v="184"/>
    <s v="Travelbugs"/>
    <s v="vs"/>
    <n v="177"/>
    <s v="Hormoans"/>
    <x v="59"/>
    <x v="7"/>
    <x v="0"/>
    <x v="49"/>
  </r>
  <r>
    <x v="3"/>
    <n v="255"/>
    <x v="5"/>
    <n v="170"/>
    <s v="Bad Pitches"/>
    <s v="vs"/>
    <n v="176"/>
    <s v="Got the Runs"/>
    <x v="71"/>
    <x v="7"/>
    <x v="40"/>
    <x v="57"/>
  </r>
  <r>
    <x v="3"/>
    <n v="256"/>
    <x v="6"/>
    <n v="0"/>
    <e v="#N/A"/>
    <s v="vs"/>
    <n v="0"/>
    <e v="#N/A"/>
    <x v="70"/>
    <x v="7"/>
    <x v="6"/>
    <x v="3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6"/>
    <n v="0"/>
    <e v="#N/A"/>
    <s v="vs"/>
    <n v="0"/>
    <e v="#N/A"/>
    <x v="3"/>
    <x v="3"/>
    <x v="41"/>
    <x v="58"/>
  </r>
  <r>
    <x v="3"/>
    <n v="0"/>
    <x v="7"/>
    <n v="0"/>
    <n v="0"/>
    <s v="vs"/>
    <n v="0"/>
    <n v="0"/>
    <x v="3"/>
    <x v="3"/>
    <x v="41"/>
    <x v="58"/>
  </r>
  <r>
    <x v="2"/>
    <n v="0"/>
    <x v="7"/>
    <n v="0"/>
    <n v="0"/>
    <s v="vs"/>
    <n v="0"/>
    <n v="0"/>
    <x v="3"/>
    <x v="3"/>
    <x v="2"/>
    <x v="3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4"/>
    <n v="257"/>
    <x v="0"/>
    <n v="1"/>
    <s v="Burnett Bushpigs"/>
    <s v="vs"/>
    <n v="7"/>
    <s v="The Grandstanders"/>
    <x v="0"/>
    <x v="0"/>
    <x v="0"/>
    <x v="0"/>
  </r>
  <r>
    <x v="4"/>
    <n v="258"/>
    <x v="0"/>
    <n v="3"/>
    <s v="Endeavour XI"/>
    <s v="vs"/>
    <n v="6"/>
    <s v="Reldas Homegrown XI"/>
    <x v="1"/>
    <x v="0"/>
    <x v="1"/>
    <x v="1"/>
  </r>
  <r>
    <x v="4"/>
    <n v="259"/>
    <x v="0"/>
    <n v="4"/>
    <s v="Herbert River"/>
    <s v="vs"/>
    <n v="8"/>
    <s v="Wanderers"/>
    <x v="2"/>
    <x v="0"/>
    <x v="1"/>
    <x v="2"/>
  </r>
  <r>
    <x v="4"/>
    <n v="260"/>
    <x v="0"/>
    <n v="5"/>
    <s v="Malchecks Cricket Club"/>
    <s v="vs"/>
    <n v="0"/>
    <e v="#N/A"/>
    <x v="3"/>
    <x v="1"/>
    <x v="41"/>
    <x v="58"/>
  </r>
  <r>
    <x v="4"/>
    <n v="261"/>
    <x v="0"/>
    <n v="0"/>
    <s v="1st Place"/>
    <s v="vs"/>
    <n v="0"/>
    <s v="2nd Place"/>
    <x v="0"/>
    <x v="9"/>
    <x v="0"/>
    <x v="0"/>
  </r>
  <r>
    <x v="4"/>
    <n v="262"/>
    <x v="0"/>
    <n v="0"/>
    <s v="3rd Place"/>
    <s v="vs"/>
    <n v="0"/>
    <s v="4th Place"/>
    <x v="1"/>
    <x v="10"/>
    <x v="1"/>
    <x v="1"/>
  </r>
  <r>
    <x v="4"/>
    <n v="263"/>
    <x v="0"/>
    <n v="0"/>
    <s v="5th Place"/>
    <s v="vs"/>
    <n v="0"/>
    <s v="6th Place"/>
    <x v="2"/>
    <x v="2"/>
    <x v="1"/>
    <x v="2"/>
  </r>
  <r>
    <x v="4"/>
    <n v="264"/>
    <x v="0"/>
    <n v="0"/>
    <s v="7th Place"/>
    <s v="vs"/>
    <n v="0"/>
    <e v="#N/A"/>
    <x v="3"/>
    <x v="1"/>
    <x v="41"/>
    <x v="58"/>
  </r>
  <r>
    <x v="4"/>
    <n v="265"/>
    <x v="1"/>
    <n v="12"/>
    <s v="Coen Heroes"/>
    <s v="vs"/>
    <n v="13"/>
    <s v="Corfield"/>
    <x v="5"/>
    <x v="3"/>
    <x v="4"/>
    <x v="5"/>
  </r>
  <r>
    <x v="4"/>
    <n v="266"/>
    <x v="1"/>
    <n v="29"/>
    <s v="Sugar Daddies"/>
    <s v="vs"/>
    <n v="27"/>
    <s v="Seriously Pist"/>
    <x v="13"/>
    <x v="3"/>
    <x v="3"/>
    <x v="11"/>
  </r>
  <r>
    <x v="4"/>
    <n v="267"/>
    <x v="1"/>
    <n v="28"/>
    <s v="Simpson Desert Alpine Ski Team"/>
    <s v="vs"/>
    <n v="18"/>
    <s v="Mossman"/>
    <x v="14"/>
    <x v="3"/>
    <x v="6"/>
    <x v="3"/>
  </r>
  <r>
    <x v="4"/>
    <n v="268"/>
    <x v="1"/>
    <n v="21"/>
    <s v="Norstate Nympho's"/>
    <s v="vs"/>
    <n v="19"/>
    <s v="Mountain Men Gold"/>
    <x v="11"/>
    <x v="3"/>
    <x v="1"/>
    <x v="10"/>
  </r>
  <r>
    <x v="4"/>
    <n v="269"/>
    <x v="1"/>
    <n v="23"/>
    <s v="Pacey's Wests"/>
    <s v="vs"/>
    <n v="32"/>
    <s v="Wanderers"/>
    <x v="15"/>
    <x v="3"/>
    <x v="7"/>
    <x v="12"/>
  </r>
  <r>
    <x v="4"/>
    <n v="270"/>
    <x v="1"/>
    <n v="31"/>
    <s v="Townsville 1/2 Carton"/>
    <s v="vs"/>
    <n v="22"/>
    <s v="Norths Father and Sons"/>
    <x v="9"/>
    <x v="3"/>
    <x v="6"/>
    <x v="3"/>
  </r>
  <r>
    <x v="4"/>
    <n v="271"/>
    <x v="1"/>
    <n v="10"/>
    <s v="Brookshire Bandits"/>
    <s v="vs"/>
    <n v="11"/>
    <s v="Cavaliers"/>
    <x v="8"/>
    <x v="3"/>
    <x v="6"/>
    <x v="8"/>
  </r>
  <r>
    <x v="4"/>
    <n v="272"/>
    <x v="1"/>
    <n v="30"/>
    <s v="Swingers 1"/>
    <s v="vs"/>
    <n v="26"/>
    <s v="Scott Minto XI"/>
    <x v="4"/>
    <x v="3"/>
    <x v="3"/>
    <x v="4"/>
  </r>
  <r>
    <x v="4"/>
    <n v="273"/>
    <x v="1"/>
    <n v="25"/>
    <s v="Red River Rascals"/>
    <s v="vs"/>
    <n v="16"/>
    <s v="Herbert River"/>
    <x v="10"/>
    <x v="3"/>
    <x v="6"/>
    <x v="9"/>
  </r>
  <r>
    <x v="4"/>
    <n v="274"/>
    <x v="1"/>
    <n v="20"/>
    <s v="Mountain Men Green"/>
    <s v="vs"/>
    <n v="9"/>
    <s v="Backers XI"/>
    <x v="6"/>
    <x v="3"/>
    <x v="4"/>
    <x v="6"/>
  </r>
  <r>
    <x v="4"/>
    <n v="275"/>
    <x v="1"/>
    <n v="15"/>
    <s v="Gumflat"/>
    <s v="vs"/>
    <n v="17"/>
    <s v="Jim's XI"/>
    <x v="7"/>
    <x v="3"/>
    <x v="5"/>
    <x v="7"/>
  </r>
  <r>
    <x v="4"/>
    <n v="276"/>
    <x v="1"/>
    <n v="14"/>
    <s v="Ewan"/>
    <s v="vs"/>
    <n v="24"/>
    <s v="Parks Hockey"/>
    <x v="12"/>
    <x v="3"/>
    <x v="6"/>
    <x v="3"/>
  </r>
  <r>
    <x v="4"/>
    <n v="277"/>
    <x v="2"/>
    <n v="61"/>
    <s v="Canefield Slashers"/>
    <s v="vs"/>
    <n v="127"/>
    <s v="Salisbury Boys XI Team 1"/>
    <x v="35"/>
    <x v="0"/>
    <x v="18"/>
    <x v="28"/>
  </r>
  <r>
    <x v="4"/>
    <n v="278"/>
    <x v="2"/>
    <n v="167"/>
    <s v="Yabulu"/>
    <s v="vs"/>
    <n v="116"/>
    <s v="Nudeballers"/>
    <x v="44"/>
    <x v="0"/>
    <x v="26"/>
    <x v="37"/>
  </r>
  <r>
    <x v="4"/>
    <n v="279"/>
    <x v="2"/>
    <n v="110"/>
    <s v="Mosman Mangoes"/>
    <s v="vs"/>
    <n v="166"/>
    <s v="XXXX Floor Beers"/>
    <x v="16"/>
    <x v="0"/>
    <x v="1"/>
    <x v="13"/>
  </r>
  <r>
    <x v="4"/>
    <n v="280"/>
    <x v="2"/>
    <n v="120"/>
    <s v="Piston Broke"/>
    <s v="vs"/>
    <n v="99"/>
    <s v="Jungle Patrol 2"/>
    <x v="28"/>
    <x v="0"/>
    <x v="12"/>
    <x v="22"/>
  </r>
  <r>
    <x v="4"/>
    <n v="281"/>
    <x v="2"/>
    <n v="42"/>
    <s v="Beerabong XI"/>
    <s v="vs"/>
    <n v="39"/>
    <s v="Bang Bang Boys"/>
    <x v="25"/>
    <x v="0"/>
    <x v="10"/>
    <x v="20"/>
  </r>
  <r>
    <x v="4"/>
    <n v="282"/>
    <x v="2"/>
    <n v="97"/>
    <s v="Hughenden Grog Monsters"/>
    <s v="vs"/>
    <n v="44"/>
    <s v="Beermacht XI"/>
    <x v="36"/>
    <x v="0"/>
    <x v="19"/>
    <x v="29"/>
  </r>
  <r>
    <x v="4"/>
    <n v="283"/>
    <x v="2"/>
    <n v="156"/>
    <s v="Wallabies"/>
    <s v="vs"/>
    <n v="72"/>
    <s v="Dirty Dogs"/>
    <x v="49"/>
    <x v="0"/>
    <x v="28"/>
    <x v="39"/>
  </r>
  <r>
    <x v="4"/>
    <n v="284"/>
    <x v="2"/>
    <n v="52"/>
    <s v="Boombys Boozers"/>
    <s v="vs"/>
    <n v="135"/>
    <s v="Sugar Daddies"/>
    <x v="24"/>
    <x v="0"/>
    <x v="9"/>
    <x v="19"/>
  </r>
  <r>
    <x v="4"/>
    <n v="285"/>
    <x v="2"/>
    <n v="66"/>
    <s v="Coen Heroes"/>
    <s v="vs"/>
    <n v="130"/>
    <s v="Shaggers XI"/>
    <x v="40"/>
    <x v="0"/>
    <x v="4"/>
    <x v="33"/>
  </r>
  <r>
    <x v="4"/>
    <n v="286"/>
    <x v="2"/>
    <n v="100"/>
    <s v="Jungle Patrol One"/>
    <s v="vs"/>
    <n v="131"/>
    <s v="Sharks"/>
    <x v="27"/>
    <x v="0"/>
    <x v="11"/>
    <x v="21"/>
  </r>
  <r>
    <x v="4"/>
    <n v="287"/>
    <x v="2"/>
    <n v="158"/>
    <s v="Wannabie's"/>
    <s v="vs"/>
    <n v="43"/>
    <s v="Beerhounds"/>
    <x v="32"/>
    <x v="0"/>
    <x v="15"/>
    <x v="25"/>
  </r>
  <r>
    <x v="4"/>
    <n v="288"/>
    <x v="2"/>
    <n v="108"/>
    <s v="Mingela"/>
    <s v="vs"/>
    <n v="33"/>
    <s v="Alegnim Lads"/>
    <x v="39"/>
    <x v="0"/>
    <x v="22"/>
    <x v="32"/>
  </r>
  <r>
    <x v="4"/>
    <n v="289"/>
    <x v="2"/>
    <n v="168"/>
    <s v="Yogi's Eleven"/>
    <s v="vs"/>
    <n v="51"/>
    <s v="Bloody Huge XI"/>
    <x v="46"/>
    <x v="0"/>
    <x v="6"/>
    <x v="3"/>
  </r>
  <r>
    <x v="4"/>
    <n v="290"/>
    <x v="2"/>
    <n v="103"/>
    <s v="Logistic All Sorts"/>
    <s v="vs"/>
    <n v="161"/>
    <s v="Weipa Croc's"/>
    <x v="21"/>
    <x v="0"/>
    <x v="6"/>
    <x v="3"/>
  </r>
  <r>
    <x v="4"/>
    <n v="291"/>
    <x v="2"/>
    <n v="45"/>
    <s v="Big Micks Finns XI"/>
    <s v="vs"/>
    <n v="138"/>
    <s v="The Dirty Rats"/>
    <x v="29"/>
    <x v="0"/>
    <x v="6"/>
    <x v="3"/>
  </r>
  <r>
    <x v="4"/>
    <n v="292"/>
    <x v="2"/>
    <n v="121"/>
    <s v="Poked United"/>
    <s v="vs"/>
    <n v="155"/>
    <s v="Walker's Wides"/>
    <x v="50"/>
    <x v="0"/>
    <x v="6"/>
    <x v="40"/>
  </r>
  <r>
    <x v="4"/>
    <n v="293"/>
    <x v="2"/>
    <n v="134"/>
    <s v="Stiff Members"/>
    <s v="vs"/>
    <n v="139"/>
    <s v="The Herd XI"/>
    <x v="43"/>
    <x v="0"/>
    <x v="25"/>
    <x v="36"/>
  </r>
  <r>
    <x v="4"/>
    <n v="294"/>
    <x v="2"/>
    <n v="111"/>
    <s v="Mt Coolon"/>
    <s v="vs"/>
    <n v="144"/>
    <s v="Thirsty Rhinos"/>
    <x v="53"/>
    <x v="0"/>
    <x v="30"/>
    <x v="43"/>
  </r>
  <r>
    <x v="4"/>
    <n v="295"/>
    <x v="2"/>
    <n v="124"/>
    <s v="Popatop XI"/>
    <s v="vs"/>
    <n v="69"/>
    <s v="Custards"/>
    <x v="37"/>
    <x v="0"/>
    <x v="20"/>
    <x v="30"/>
  </r>
  <r>
    <x v="4"/>
    <n v="296"/>
    <x v="2"/>
    <n v="38"/>
    <s v="Ballz Hangin"/>
    <s v="vs"/>
    <n v="152"/>
    <s v="U12's PCYC"/>
    <x v="55"/>
    <x v="0"/>
    <x v="32"/>
    <x v="45"/>
  </r>
  <r>
    <x v="4"/>
    <n v="297"/>
    <x v="2"/>
    <n v="62"/>
    <s v="Casualties"/>
    <s v="vs"/>
    <n v="49"/>
    <s v="Blind Mullets"/>
    <x v="34"/>
    <x v="0"/>
    <x v="17"/>
    <x v="27"/>
  </r>
  <r>
    <x v="4"/>
    <n v="298"/>
    <x v="2"/>
    <n v="56"/>
    <s v="Broughton River Brewers II"/>
    <s v="vs"/>
    <n v="46"/>
    <s v="Billbies 11"/>
    <x v="42"/>
    <x v="0"/>
    <x v="24"/>
    <x v="35"/>
  </r>
  <r>
    <x v="4"/>
    <n v="299"/>
    <x v="2"/>
    <n v="163"/>
    <s v="Western Star Pickets 1"/>
    <s v="vs"/>
    <n v="91"/>
    <s v="Grog Boggers"/>
    <x v="33"/>
    <x v="0"/>
    <x v="16"/>
    <x v="26"/>
  </r>
  <r>
    <x v="4"/>
    <n v="300"/>
    <x v="2"/>
    <n v="93"/>
    <s v="HazBeanz"/>
    <s v="vs"/>
    <n v="125"/>
    <s v="Ravenswood Gold Nuggets"/>
    <x v="41"/>
    <x v="0"/>
    <x v="23"/>
    <x v="34"/>
  </r>
  <r>
    <x v="4"/>
    <n v="301"/>
    <x v="2"/>
    <n v="70"/>
    <s v="Dads and Lads"/>
    <s v="vs"/>
    <n v="87"/>
    <s v="Gone Fishin"/>
    <x v="45"/>
    <x v="0"/>
    <x v="27"/>
    <x v="38"/>
  </r>
  <r>
    <x v="4"/>
    <n v="302"/>
    <x v="2"/>
    <n v="102"/>
    <s v="Laidback 11"/>
    <s v="vs"/>
    <n v="114"/>
    <s v="Nick 'N' Balls"/>
    <x v="56"/>
    <x v="0"/>
    <x v="33"/>
    <x v="46"/>
  </r>
  <r>
    <x v="4"/>
    <n v="303"/>
    <x v="2"/>
    <n v="126"/>
    <s v="Retirees"/>
    <s v="vs"/>
    <n v="107"/>
    <s v="Mick Downey's XI"/>
    <x v="31"/>
    <x v="0"/>
    <x v="14"/>
    <x v="24"/>
  </r>
  <r>
    <x v="4"/>
    <n v="304"/>
    <x v="2"/>
    <n v="81"/>
    <s v="Farmer's XI"/>
    <s v="vs"/>
    <n v="59"/>
    <s v="Bumbo's XI"/>
    <x v="57"/>
    <x v="2"/>
    <x v="34"/>
    <x v="47"/>
  </r>
  <r>
    <x v="4"/>
    <n v="305"/>
    <x v="2"/>
    <n v="89"/>
    <s v="Grandstanders II"/>
    <s v="vs"/>
    <n v="65"/>
    <s v="Chuckers &amp; Sloggers"/>
    <x v="18"/>
    <x v="0"/>
    <x v="0"/>
    <x v="15"/>
  </r>
  <r>
    <x v="4"/>
    <n v="306"/>
    <x v="2"/>
    <n v="88"/>
    <s v="Grandstanders"/>
    <s v="vs"/>
    <n v="143"/>
    <s v="The Wilderbeasts"/>
    <x v="17"/>
    <x v="0"/>
    <x v="4"/>
    <x v="14"/>
  </r>
  <r>
    <x v="4"/>
    <n v="307"/>
    <x v="2"/>
    <n v="142"/>
    <s v="The Smashed Crabs"/>
    <s v="vs"/>
    <n v="106"/>
    <s v="Mendi's Mob"/>
    <x v="38"/>
    <x v="0"/>
    <x v="21"/>
    <x v="31"/>
  </r>
  <r>
    <x v="4"/>
    <n v="308"/>
    <x v="2"/>
    <n v="40"/>
    <s v="Barbwire"/>
    <s v="vs"/>
    <n v="37"/>
    <s v="Balls, Beers and Bowl 5417"/>
    <x v="19"/>
    <x v="0"/>
    <x v="8"/>
    <x v="16"/>
  </r>
  <r>
    <x v="4"/>
    <n v="309"/>
    <x v="2"/>
    <n v="58"/>
    <s v="Bum Grubs"/>
    <s v="vs"/>
    <n v="117"/>
    <s v="Parmy Army"/>
    <x v="22"/>
    <x v="0"/>
    <x v="6"/>
    <x v="17"/>
  </r>
  <r>
    <x v="4"/>
    <n v="310"/>
    <x v="2"/>
    <n v="162"/>
    <s v="West Indigies"/>
    <s v="vs"/>
    <n v="129"/>
    <s v="Scuds 11"/>
    <x v="20"/>
    <x v="0"/>
    <x v="6"/>
    <x v="3"/>
  </r>
  <r>
    <x v="4"/>
    <n v="311"/>
    <x v="2"/>
    <n v="96"/>
    <s v="Hit 'N' Split"/>
    <s v="vs"/>
    <n v="77"/>
    <s v="Erratic 11"/>
    <x v="48"/>
    <x v="0"/>
    <x v="6"/>
    <x v="3"/>
  </r>
  <r>
    <x v="4"/>
    <n v="312"/>
    <x v="2"/>
    <n v="115"/>
    <s v="Normanton Rogues"/>
    <s v="vs"/>
    <n v="105"/>
    <s v="Master Batters"/>
    <x v="26"/>
    <x v="0"/>
    <x v="6"/>
    <x v="3"/>
  </r>
  <r>
    <x v="4"/>
    <n v="313"/>
    <x v="2"/>
    <n v="60"/>
    <s v="Bunch of Carn'ts"/>
    <s v="vs"/>
    <n v="154"/>
    <s v="Victoria Mill"/>
    <x v="23"/>
    <x v="0"/>
    <x v="6"/>
    <x v="18"/>
  </r>
  <r>
    <x v="4"/>
    <n v="314"/>
    <x v="2"/>
    <n v="122"/>
    <s v="Politically Incorrect"/>
    <s v="vs"/>
    <n v="151"/>
    <s v="Tropix"/>
    <x v="47"/>
    <x v="0"/>
    <x v="6"/>
    <x v="3"/>
  </r>
  <r>
    <x v="4"/>
    <n v="315"/>
    <x v="2"/>
    <n v="79"/>
    <s v="Far Canals"/>
    <s v="vs"/>
    <n v="153"/>
    <s v="Urkel's XI"/>
    <x v="30"/>
    <x v="0"/>
    <x v="13"/>
    <x v="23"/>
  </r>
  <r>
    <x v="4"/>
    <n v="316"/>
    <x v="2"/>
    <n v="150"/>
    <s v="Trev's XI"/>
    <s v="vs"/>
    <n v="113"/>
    <s v="Neville's Nomads"/>
    <x v="39"/>
    <x v="2"/>
    <x v="22"/>
    <x v="32"/>
  </r>
  <r>
    <x v="4"/>
    <n v="317"/>
    <x v="2"/>
    <n v="75"/>
    <s v="Dufflebags"/>
    <s v="vs"/>
    <n v="146"/>
    <s v="Thuringowa Bulldogs"/>
    <x v="52"/>
    <x v="2"/>
    <x v="26"/>
    <x v="42"/>
  </r>
  <r>
    <x v="4"/>
    <n v="318"/>
    <x v="2"/>
    <n v="164"/>
    <s v="Western Star Pickets 2"/>
    <s v="vs"/>
    <n v="35"/>
    <s v="Allan's XI"/>
    <x v="33"/>
    <x v="2"/>
    <x v="16"/>
    <x v="26"/>
  </r>
  <r>
    <x v="4"/>
    <n v="319"/>
    <x v="2"/>
    <n v="112"/>
    <s v="Nanna Meryl's XI"/>
    <s v="vs"/>
    <n v="157"/>
    <s v="Wanderers"/>
    <x v="34"/>
    <x v="2"/>
    <x v="17"/>
    <x v="27"/>
  </r>
  <r>
    <x v="4"/>
    <n v="320"/>
    <x v="2"/>
    <n v="140"/>
    <s v="The North Cleveland Steamers XI"/>
    <s v="vs"/>
    <n v="149"/>
    <s v="Treasury Cricket Club"/>
    <x v="31"/>
    <x v="2"/>
    <x v="14"/>
    <x v="24"/>
  </r>
  <r>
    <x v="4"/>
    <n v="321"/>
    <x v="2"/>
    <n v="64"/>
    <s v="Chasing Tail"/>
    <s v="vs"/>
    <n v="73"/>
    <s v="Dreaded Creeping  Bumrashes"/>
    <x v="17"/>
    <x v="2"/>
    <x v="4"/>
    <x v="14"/>
  </r>
  <r>
    <x v="4"/>
    <n v="322"/>
    <x v="2"/>
    <n v="68"/>
    <s v="Cunning Stumpz"/>
    <s v="vs"/>
    <n v="55"/>
    <s v="Brothers"/>
    <x v="18"/>
    <x v="2"/>
    <x v="0"/>
    <x v="15"/>
  </r>
  <r>
    <x v="4"/>
    <n v="323"/>
    <x v="2"/>
    <n v="109"/>
    <s v="Mongrels Mob"/>
    <s v="vs"/>
    <n v="119"/>
    <s v="Pilz &amp; Bills"/>
    <x v="38"/>
    <x v="2"/>
    <x v="21"/>
    <x v="31"/>
  </r>
  <r>
    <x v="4"/>
    <n v="324"/>
    <x v="2"/>
    <n v="165"/>
    <s v="Wreck Em XI"/>
    <s v="vs"/>
    <n v="34"/>
    <s v="All Blacks"/>
    <x v="54"/>
    <x v="2"/>
    <x v="31"/>
    <x v="44"/>
  </r>
  <r>
    <x v="4"/>
    <n v="325"/>
    <x v="2"/>
    <n v="94"/>
    <s v="Health Hazards"/>
    <s v="vs"/>
    <n v="36"/>
    <s v="Balfes Creek Boozers"/>
    <x v="27"/>
    <x v="2"/>
    <x v="11"/>
    <x v="21"/>
  </r>
  <r>
    <x v="4"/>
    <n v="326"/>
    <x v="2"/>
    <n v="67"/>
    <s v="Crakacan"/>
    <s v="vs"/>
    <n v="118"/>
    <s v="Pentland"/>
    <x v="36"/>
    <x v="2"/>
    <x v="19"/>
    <x v="29"/>
  </r>
  <r>
    <x v="4"/>
    <n v="327"/>
    <x v="2"/>
    <n v="128"/>
    <s v="Salisbury Boys XI Team 2"/>
    <s v="vs"/>
    <n v="160"/>
    <s v="Weekend Wariyas"/>
    <x v="35"/>
    <x v="2"/>
    <x v="18"/>
    <x v="28"/>
  </r>
  <r>
    <x v="4"/>
    <n v="328"/>
    <x v="2"/>
    <n v="63"/>
    <s v="Chads Champs"/>
    <s v="vs"/>
    <n v="83"/>
    <s v="Garbutt Magpies"/>
    <x v="19"/>
    <x v="2"/>
    <x v="8"/>
    <x v="16"/>
  </r>
  <r>
    <x v="4"/>
    <n v="329"/>
    <x v="2"/>
    <n v="90"/>
    <s v="Grazed Anatomy"/>
    <s v="vs"/>
    <n v="47"/>
    <s v="Bintang Boys"/>
    <x v="16"/>
    <x v="2"/>
    <x v="1"/>
    <x v="13"/>
  </r>
  <r>
    <x v="4"/>
    <n v="330"/>
    <x v="2"/>
    <n v="123"/>
    <s v="Popatop Mixups"/>
    <s v="vs"/>
    <n v="145"/>
    <s v="Thorleys Troopers"/>
    <x v="37"/>
    <x v="2"/>
    <x v="20"/>
    <x v="30"/>
  </r>
  <r>
    <x v="4"/>
    <n v="331"/>
    <x v="2"/>
    <n v="76"/>
    <s v="England"/>
    <s v="vs"/>
    <n v="98"/>
    <s v="Inghamvale Housos"/>
    <x v="43"/>
    <x v="2"/>
    <x v="25"/>
    <x v="36"/>
  </r>
  <r>
    <x v="4"/>
    <n v="332"/>
    <x v="2"/>
    <n v="48"/>
    <s v="Black Bream  "/>
    <s v="vs"/>
    <n v="136"/>
    <s v="Swinging Outside Ya Crease"/>
    <x v="32"/>
    <x v="2"/>
    <x v="15"/>
    <x v="25"/>
  </r>
  <r>
    <x v="4"/>
    <n v="333"/>
    <x v="2"/>
    <n v="148"/>
    <s v="Total NHS"/>
    <s v="vs"/>
    <n v="85"/>
    <s v="Georgetown Joe's"/>
    <x v="46"/>
    <x v="2"/>
    <x v="6"/>
    <x v="3"/>
  </r>
  <r>
    <x v="4"/>
    <n v="334"/>
    <x v="2"/>
    <n v="133"/>
    <s v="Smelly Boxes"/>
    <s v="vs"/>
    <n v="78"/>
    <s v="Expendaballs"/>
    <x v="20"/>
    <x v="2"/>
    <x v="6"/>
    <x v="3"/>
  </r>
  <r>
    <x v="4"/>
    <n v="335"/>
    <x v="2"/>
    <n v="80"/>
    <s v="Far-Kenworth-It"/>
    <s v="vs"/>
    <n v="54"/>
    <s v="Brokebat Mountain"/>
    <x v="23"/>
    <x v="2"/>
    <x v="6"/>
    <x v="18"/>
  </r>
  <r>
    <x v="4"/>
    <n v="336"/>
    <x v="2"/>
    <n v="82"/>
    <s v="Fruit Pies"/>
    <s v="vs"/>
    <n v="74"/>
    <s v="Ducken Useless"/>
    <x v="22"/>
    <x v="2"/>
    <x v="6"/>
    <x v="17"/>
  </r>
  <r>
    <x v="4"/>
    <n v="337"/>
    <x v="2"/>
    <n v="147"/>
    <s v="Tinned Up"/>
    <s v="vs"/>
    <n v="95"/>
    <s v="Here for the Beer"/>
    <x v="44"/>
    <x v="2"/>
    <x v="26"/>
    <x v="37"/>
  </r>
  <r>
    <x v="4"/>
    <n v="338"/>
    <x v="2"/>
    <n v="104"/>
    <s v="Mareeba"/>
    <s v="vs"/>
    <n v="41"/>
    <s v="Barry's XI"/>
    <x v="49"/>
    <x v="2"/>
    <x v="28"/>
    <x v="39"/>
  </r>
  <r>
    <x v="4"/>
    <n v="339"/>
    <x v="2"/>
    <n v="84"/>
    <s v="Garry's Mob"/>
    <s v="vs"/>
    <n v="57"/>
    <s v="Buffalo XI"/>
    <x v="40"/>
    <x v="2"/>
    <x v="4"/>
    <x v="33"/>
  </r>
  <r>
    <x v="4"/>
    <n v="340"/>
    <x v="2"/>
    <n v="132"/>
    <s v="Smackedaround"/>
    <s v="vs"/>
    <n v="169"/>
    <s v="Zarsoff"/>
    <x v="47"/>
    <x v="2"/>
    <x v="6"/>
    <x v="3"/>
  </r>
  <r>
    <x v="4"/>
    <n v="341"/>
    <x v="2"/>
    <n v="159"/>
    <s v="Wattle Boys"/>
    <s v="vs"/>
    <n v="71"/>
    <s v="Dimbulah Rugby Club"/>
    <x v="26"/>
    <x v="2"/>
    <x v="6"/>
    <x v="3"/>
  </r>
  <r>
    <x v="4"/>
    <n v="342"/>
    <x v="2"/>
    <n v="86"/>
    <s v="Gibby's Greenants"/>
    <s v="vs"/>
    <n v="53"/>
    <s v="Boonies Disciples"/>
    <x v="48"/>
    <x v="2"/>
    <x v="6"/>
    <x v="3"/>
  </r>
  <r>
    <x v="4"/>
    <n v="343"/>
    <x v="2"/>
    <n v="101"/>
    <s v="Lager Louts"/>
    <s v="vs"/>
    <n v="141"/>
    <s v="The Silver Chickens"/>
    <x v="29"/>
    <x v="2"/>
    <x v="6"/>
    <x v="3"/>
  </r>
  <r>
    <x v="4"/>
    <n v="344"/>
    <x v="2"/>
    <n v="92"/>
    <s v="Grog Monsters"/>
    <s v="vs"/>
    <n v="137"/>
    <s v="Team Ramrod"/>
    <x v="50"/>
    <x v="2"/>
    <x v="6"/>
    <x v="40"/>
  </r>
  <r>
    <x v="4"/>
    <n v="345"/>
    <x v="2"/>
    <n v="50"/>
    <s v="Blood, Sweat 'N' Beers"/>
    <s v="vs"/>
    <n v="247"/>
    <s v="The Sandpaper Bandits"/>
    <x v="21"/>
    <x v="2"/>
    <x v="6"/>
    <x v="3"/>
  </r>
  <r>
    <x v="4"/>
    <n v="346"/>
    <x v="3"/>
    <n v="213"/>
    <s v="It'll Do"/>
    <s v="vs"/>
    <n v="228"/>
    <s v="Smack My Pitch Up!"/>
    <x v="51"/>
    <x v="0"/>
    <x v="29"/>
    <x v="41"/>
  </r>
  <r>
    <x v="4"/>
    <n v="347"/>
    <x v="3"/>
    <n v="218"/>
    <s v="McGovern XI"/>
    <s v="vs"/>
    <n v="204"/>
    <s v="FatBats"/>
    <x v="52"/>
    <x v="0"/>
    <x v="26"/>
    <x v="42"/>
  </r>
  <r>
    <x v="4"/>
    <n v="348"/>
    <x v="3"/>
    <n v="202"/>
    <s v="Dot's Lot"/>
    <s v="vs"/>
    <n v="220"/>
    <s v="Pub Grub Hooligans"/>
    <x v="64"/>
    <x v="0"/>
    <x v="37"/>
    <x v="54"/>
  </r>
  <r>
    <x v="4"/>
    <n v="349"/>
    <x v="3"/>
    <n v="196"/>
    <s v="Carl's XI"/>
    <s v="vs"/>
    <n v="206"/>
    <s v="Full Pelt"/>
    <x v="60"/>
    <x v="0"/>
    <x v="35"/>
    <x v="50"/>
  </r>
  <r>
    <x v="4"/>
    <n v="350"/>
    <x v="3"/>
    <n v="222"/>
    <s v="Riverside Boys"/>
    <s v="vs"/>
    <n v="189"/>
    <s v="Almaden Armadillos"/>
    <x v="58"/>
    <x v="0"/>
    <x v="18"/>
    <x v="48"/>
  </r>
  <r>
    <x v="4"/>
    <n v="351"/>
    <x v="3"/>
    <n v="240"/>
    <s v="Uno (You Know)"/>
    <s v="vs"/>
    <n v="241"/>
    <s v="Wattle Wackers"/>
    <x v="59"/>
    <x v="0"/>
    <x v="0"/>
    <x v="49"/>
  </r>
  <r>
    <x v="4"/>
    <n v="352"/>
    <x v="3"/>
    <n v="233"/>
    <s v="Throbbing Gristles"/>
    <s v="vs"/>
    <n v="207"/>
    <s v="Full Tossers"/>
    <x v="67"/>
    <x v="0"/>
    <x v="6"/>
    <x v="3"/>
  </r>
  <r>
    <x v="4"/>
    <n v="353"/>
    <x v="3"/>
    <n v="227"/>
    <s v="Showuzya"/>
    <s v="vs"/>
    <n v="246"/>
    <s v="Wulguru Steel &quot;Weekenders&quot;"/>
    <x v="62"/>
    <x v="0"/>
    <x v="36"/>
    <x v="52"/>
  </r>
  <r>
    <x v="4"/>
    <n v="354"/>
    <x v="3"/>
    <n v="244"/>
    <s v="Winey Pitches"/>
    <s v="vs"/>
    <n v="232"/>
    <s v="The Rellies"/>
    <x v="57"/>
    <x v="0"/>
    <x v="34"/>
    <x v="47"/>
  </r>
  <r>
    <x v="4"/>
    <n v="355"/>
    <x v="3"/>
    <n v="217"/>
    <s v="Mad Hatta's"/>
    <s v="vs"/>
    <n v="234"/>
    <s v="Tinnies And Beer"/>
    <x v="65"/>
    <x v="0"/>
    <x v="38"/>
    <x v="55"/>
  </r>
  <r>
    <x v="4"/>
    <n v="356"/>
    <x v="3"/>
    <n v="237"/>
    <s v="Tuggers 1"/>
    <s v="vs"/>
    <n v="191"/>
    <s v="Big Ballers"/>
    <x v="61"/>
    <x v="0"/>
    <x v="26"/>
    <x v="51"/>
  </r>
  <r>
    <x v="4"/>
    <n v="357"/>
    <x v="3"/>
    <n v="197"/>
    <s v="Charters Towers Country Club"/>
    <s v="vs"/>
    <n v="219"/>
    <s v="Mt Coolon Micky's"/>
    <x v="63"/>
    <x v="0"/>
    <x v="1"/>
    <x v="53"/>
  </r>
  <r>
    <x v="4"/>
    <n v="358"/>
    <x v="3"/>
    <n v="195"/>
    <s v="Burlo's XI"/>
    <s v="vs"/>
    <n v="225"/>
    <s v="Scorgasms"/>
    <x v="66"/>
    <x v="0"/>
    <x v="6"/>
    <x v="3"/>
  </r>
  <r>
    <x v="4"/>
    <n v="359"/>
    <x v="3"/>
    <n v="231"/>
    <s v="The Plumb Dingers"/>
    <s v="vs"/>
    <n v="224"/>
    <s v="Rum Runners"/>
    <x v="68"/>
    <x v="0"/>
    <x v="6"/>
    <x v="3"/>
  </r>
  <r>
    <x v="4"/>
    <n v="360"/>
    <x v="3"/>
    <n v="238"/>
    <s v="Tuggers 2"/>
    <s v="vs"/>
    <n v="226"/>
    <s v="Shamrock Schooner Scullers"/>
    <x v="61"/>
    <x v="2"/>
    <x v="26"/>
    <x v="51"/>
  </r>
  <r>
    <x v="4"/>
    <n v="361"/>
    <x v="3"/>
    <n v="192"/>
    <s v="Bivowackers"/>
    <s v="vs"/>
    <n v="203"/>
    <s v="Duck Eyed"/>
    <x v="62"/>
    <x v="2"/>
    <x v="36"/>
    <x v="52"/>
  </r>
  <r>
    <x v="4"/>
    <n v="362"/>
    <x v="3"/>
    <n v="215"/>
    <s v="Johny Mac's XI          "/>
    <s v="vs"/>
    <n v="201"/>
    <s v="Deadset Bull Tearers"/>
    <x v="51"/>
    <x v="2"/>
    <x v="29"/>
    <x v="41"/>
  </r>
  <r>
    <x v="4"/>
    <n v="363"/>
    <x v="3"/>
    <n v="199"/>
    <s v="CT 4 x 4 Club Muddy Ducks"/>
    <s v="vs"/>
    <n v="212"/>
    <s v="Hitt and Miss"/>
    <x v="64"/>
    <x v="2"/>
    <x v="37"/>
    <x v="54"/>
  </r>
  <r>
    <x v="4"/>
    <n v="364"/>
    <x v="3"/>
    <n v="214"/>
    <s v="Joe"/>
    <s v="vs"/>
    <n v="243"/>
    <s v="Will Run 4 Beers"/>
    <x v="45"/>
    <x v="2"/>
    <x v="27"/>
    <x v="38"/>
  </r>
  <r>
    <x v="4"/>
    <n v="365"/>
    <x v="3"/>
    <n v="236"/>
    <s v="Tridanjy Troglodytes"/>
    <s v="vs"/>
    <n v="242"/>
    <s v="Whack em &amp; Crack em"/>
    <x v="60"/>
    <x v="2"/>
    <x v="35"/>
    <x v="50"/>
  </r>
  <r>
    <x v="4"/>
    <n v="366"/>
    <x v="3"/>
    <n v="194"/>
    <s v="Broughton River Brewers"/>
    <s v="vs"/>
    <n v="208"/>
    <s v="Got the Runs (2)"/>
    <x v="42"/>
    <x v="2"/>
    <x v="24"/>
    <x v="35"/>
  </r>
  <r>
    <x v="4"/>
    <n v="367"/>
    <x v="3"/>
    <n v="221"/>
    <s v="Reggies 11"/>
    <s v="vs"/>
    <n v="245"/>
    <s v="Wokeyed Wombats"/>
    <x v="41"/>
    <x v="2"/>
    <x v="23"/>
    <x v="34"/>
  </r>
  <r>
    <x v="4"/>
    <n v="368"/>
    <x v="3"/>
    <n v="229"/>
    <s v="Sons of Pitches"/>
    <s v="vs"/>
    <n v="210"/>
    <s v="Here for the Beer"/>
    <x v="65"/>
    <x v="2"/>
    <x v="38"/>
    <x v="55"/>
  </r>
  <r>
    <x v="4"/>
    <n v="369"/>
    <x v="3"/>
    <n v="230"/>
    <s v="The  Bush Bashers"/>
    <s v="vs"/>
    <n v="235"/>
    <s v="Too Pissed For This"/>
    <x v="63"/>
    <x v="2"/>
    <x v="1"/>
    <x v="53"/>
  </r>
  <r>
    <x v="4"/>
    <e v="#REF!"/>
    <x v="4"/>
    <e v="#REF!"/>
    <e v="#REF!"/>
    <s v="vs"/>
    <e v="#REF!"/>
    <e v="#REF!"/>
    <x v="69"/>
    <x v="4"/>
    <x v="39"/>
    <x v="56"/>
  </r>
  <r>
    <x v="4"/>
    <n v="371"/>
    <x v="3"/>
    <n v="209"/>
    <s v="Here 4 A Beer"/>
    <s v="vs"/>
    <n v="198"/>
    <s v="Cold Rums and Nice Bums"/>
    <x v="67"/>
    <x v="2"/>
    <x v="6"/>
    <x v="3"/>
  </r>
  <r>
    <x v="4"/>
    <n v="372"/>
    <x v="3"/>
    <n v="205"/>
    <s v="Filthy Animals"/>
    <s v="vs"/>
    <n v="211"/>
    <s v="Hits &amp; Missus"/>
    <x v="68"/>
    <x v="2"/>
    <x v="6"/>
    <x v="3"/>
  </r>
  <r>
    <x v="4"/>
    <n v="373"/>
    <x v="3"/>
    <n v="239"/>
    <s v="Unbeerlievable"/>
    <s v="vs"/>
    <n v="223"/>
    <s v="Riverview Ruff Nutz"/>
    <x v="30"/>
    <x v="2"/>
    <x v="13"/>
    <x v="23"/>
  </r>
  <r>
    <x v="4"/>
    <n v="374"/>
    <x v="3"/>
    <n v="216"/>
    <s v="Lamos 11"/>
    <s v="vs"/>
    <n v="200"/>
    <s v="DCL Bulls"/>
    <x v="58"/>
    <x v="2"/>
    <x v="18"/>
    <x v="48"/>
  </r>
  <r>
    <x v="4"/>
    <n v="375"/>
    <x v="5"/>
    <n v="183"/>
    <s v="Scared Hitless"/>
    <s v="vs"/>
    <n v="184"/>
    <s v="Travelbugs"/>
    <x v="70"/>
    <x v="5"/>
    <x v="6"/>
    <x v="3"/>
  </r>
  <r>
    <x v="4"/>
    <n v="376"/>
    <x v="5"/>
    <n v="174"/>
    <s v="Custard Tarts"/>
    <s v="vs"/>
    <n v="170"/>
    <s v="Bad Pitches"/>
    <x v="71"/>
    <x v="5"/>
    <x v="40"/>
    <x v="57"/>
  </r>
  <r>
    <x v="4"/>
    <n v="377"/>
    <x v="5"/>
    <n v="188"/>
    <s v="Wild Flowers"/>
    <s v="vs"/>
    <n v="182"/>
    <s v="Ringers From The Wrong End"/>
    <x v="72"/>
    <x v="5"/>
    <x v="6"/>
    <x v="3"/>
  </r>
  <r>
    <x v="4"/>
    <n v="378"/>
    <x v="5"/>
    <n v="172"/>
    <s v="Bowled and Beautiful"/>
    <s v="vs"/>
    <n v="179"/>
    <s v="Nailed It"/>
    <x v="71"/>
    <x v="11"/>
    <x v="40"/>
    <x v="57"/>
  </r>
  <r>
    <x v="4"/>
    <n v="379"/>
    <x v="5"/>
    <n v="171"/>
    <s v="Black Bream  "/>
    <s v="vs"/>
    <n v="176"/>
    <s v="Got the Runs"/>
    <x v="70"/>
    <x v="11"/>
    <x v="6"/>
    <x v="3"/>
  </r>
  <r>
    <x v="4"/>
    <n v="380"/>
    <x v="5"/>
    <n v="175"/>
    <s v="FBI"/>
    <s v="vs"/>
    <n v="185"/>
    <s v="TSV Dingoes"/>
    <x v="72"/>
    <x v="11"/>
    <x v="6"/>
    <x v="3"/>
  </r>
  <r>
    <x v="4"/>
    <n v="381"/>
    <x v="5"/>
    <n v="177"/>
    <s v="Hormoans"/>
    <s v="vs"/>
    <n v="173"/>
    <s v="Bro's Ho's"/>
    <x v="59"/>
    <x v="7"/>
    <x v="0"/>
    <x v="49"/>
  </r>
  <r>
    <x v="4"/>
    <n v="382"/>
    <x v="5"/>
    <n v="181"/>
    <s v="Pitches Be Crazy"/>
    <s v="vs"/>
    <n v="186"/>
    <s v="West Indigies Ladies Team"/>
    <x v="56"/>
    <x v="7"/>
    <x v="33"/>
    <x v="46"/>
  </r>
  <r>
    <x v="4"/>
    <n v="383"/>
    <x v="5"/>
    <n v="187"/>
    <s v="Whipper Snippers"/>
    <s v="vs"/>
    <n v="178"/>
    <s v="More Ass than Class"/>
    <x v="71"/>
    <x v="7"/>
    <x v="40"/>
    <x v="57"/>
  </r>
  <r>
    <x v="4"/>
    <n v="0"/>
    <x v="6"/>
    <n v="0"/>
    <e v="#N/A"/>
    <s v="vs"/>
    <n v="0"/>
    <e v="#N/A"/>
    <x v="67"/>
    <x v="7"/>
    <x v="6"/>
    <x v="3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n v="0"/>
    <s v="vs"/>
    <n v="0"/>
    <e v="#N/A"/>
    <x v="3"/>
    <x v="3"/>
    <x v="41"/>
    <x v="58"/>
  </r>
  <r>
    <x v="4"/>
    <n v="0"/>
    <x v="6"/>
    <n v="0"/>
    <n v="0"/>
    <s v="vs"/>
    <n v="0"/>
    <e v="#N/A"/>
    <x v="3"/>
    <x v="3"/>
    <x v="41"/>
    <x v="58"/>
  </r>
  <r>
    <x v="4"/>
    <n v="0"/>
    <x v="6"/>
    <n v="0"/>
    <n v="0"/>
    <s v="vs"/>
    <n v="0"/>
    <e v="#N/A"/>
    <x v="3"/>
    <x v="3"/>
    <x v="41"/>
    <x v="58"/>
  </r>
  <r>
    <x v="4"/>
    <n v="0"/>
    <x v="7"/>
    <n v="0"/>
    <n v="0"/>
    <s v="vs"/>
    <n v="0"/>
    <n v="0"/>
    <x v="3"/>
    <x v="3"/>
    <x v="2"/>
    <x v="3"/>
  </r>
  <r>
    <x v="1"/>
    <m/>
    <x v="8"/>
    <m/>
    <m/>
    <m/>
    <m/>
    <m/>
    <x v="73"/>
    <x v="8"/>
    <x v="42"/>
    <x v="59"/>
  </r>
  <r>
    <x v="1"/>
    <m/>
    <x v="8"/>
    <m/>
    <m/>
    <m/>
    <m/>
    <m/>
    <x v="73"/>
    <x v="8"/>
    <x v="42"/>
    <x v="59"/>
  </r>
  <r>
    <x v="4"/>
    <n v="257"/>
    <x v="0"/>
    <n v="7"/>
    <s v="The Grandstanders"/>
    <s v="vs"/>
    <n v="1"/>
    <s v="Burnett Bushpigs"/>
    <x v="0"/>
    <x v="0"/>
    <x v="0"/>
    <x v="0"/>
  </r>
  <r>
    <x v="4"/>
    <n v="258"/>
    <x v="0"/>
    <n v="6"/>
    <s v="Reldas Homegrown XI"/>
    <s v="vs"/>
    <n v="3"/>
    <s v="Endeavour XI"/>
    <x v="1"/>
    <x v="0"/>
    <x v="1"/>
    <x v="1"/>
  </r>
  <r>
    <x v="4"/>
    <n v="259"/>
    <x v="0"/>
    <n v="8"/>
    <s v="Wanderers"/>
    <s v="vs"/>
    <n v="4"/>
    <s v="Herbert River"/>
    <x v="2"/>
    <x v="0"/>
    <x v="1"/>
    <x v="2"/>
  </r>
  <r>
    <x v="4"/>
    <n v="260"/>
    <x v="0"/>
    <n v="0"/>
    <e v="#N/A"/>
    <s v="vs"/>
    <n v="5"/>
    <s v="Malchecks Cricket Club"/>
    <x v="3"/>
    <x v="1"/>
    <x v="41"/>
    <x v="58"/>
  </r>
  <r>
    <x v="4"/>
    <n v="261"/>
    <x v="0"/>
    <n v="0"/>
    <s v="2nd Place"/>
    <s v="vs"/>
    <n v="0"/>
    <s v="1st Place"/>
    <x v="0"/>
    <x v="9"/>
    <x v="0"/>
    <x v="0"/>
  </r>
  <r>
    <x v="4"/>
    <n v="262"/>
    <x v="0"/>
    <n v="0"/>
    <s v="4th Place"/>
    <s v="vs"/>
    <n v="0"/>
    <s v="3rd Place"/>
    <x v="1"/>
    <x v="10"/>
    <x v="1"/>
    <x v="1"/>
  </r>
  <r>
    <x v="4"/>
    <n v="263"/>
    <x v="0"/>
    <n v="0"/>
    <s v="6th Place"/>
    <s v="vs"/>
    <n v="0"/>
    <s v="5th Place"/>
    <x v="2"/>
    <x v="2"/>
    <x v="1"/>
    <x v="2"/>
  </r>
  <r>
    <x v="4"/>
    <n v="264"/>
    <x v="0"/>
    <n v="0"/>
    <e v="#N/A"/>
    <s v="vs"/>
    <n v="0"/>
    <s v="7th Place"/>
    <x v="3"/>
    <x v="1"/>
    <x v="41"/>
    <x v="58"/>
  </r>
  <r>
    <x v="4"/>
    <n v="265"/>
    <x v="1"/>
    <n v="13"/>
    <s v="Corfield"/>
    <s v="vs"/>
    <n v="12"/>
    <s v="Coen Heroes"/>
    <x v="5"/>
    <x v="3"/>
    <x v="4"/>
    <x v="5"/>
  </r>
  <r>
    <x v="4"/>
    <n v="266"/>
    <x v="1"/>
    <n v="27"/>
    <s v="Seriously Pist"/>
    <s v="vs"/>
    <n v="29"/>
    <s v="Sugar Daddies"/>
    <x v="13"/>
    <x v="3"/>
    <x v="3"/>
    <x v="11"/>
  </r>
  <r>
    <x v="4"/>
    <n v="267"/>
    <x v="1"/>
    <n v="18"/>
    <s v="Mossman"/>
    <s v="vs"/>
    <n v="28"/>
    <s v="Simpson Desert Alpine Ski Team"/>
    <x v="14"/>
    <x v="3"/>
    <x v="6"/>
    <x v="3"/>
  </r>
  <r>
    <x v="4"/>
    <n v="268"/>
    <x v="1"/>
    <n v="19"/>
    <s v="Mountain Men Gold"/>
    <s v="vs"/>
    <n v="21"/>
    <s v="Norstate Nympho's"/>
    <x v="11"/>
    <x v="3"/>
    <x v="1"/>
    <x v="10"/>
  </r>
  <r>
    <x v="4"/>
    <n v="269"/>
    <x v="1"/>
    <n v="32"/>
    <s v="Wanderers"/>
    <s v="vs"/>
    <n v="23"/>
    <s v="Pacey's Wests"/>
    <x v="15"/>
    <x v="3"/>
    <x v="7"/>
    <x v="12"/>
  </r>
  <r>
    <x v="4"/>
    <n v="270"/>
    <x v="1"/>
    <n v="22"/>
    <s v="Norths Father and Sons"/>
    <s v="vs"/>
    <n v="31"/>
    <s v="Townsville 1/2 Carton"/>
    <x v="9"/>
    <x v="3"/>
    <x v="6"/>
    <x v="3"/>
  </r>
  <r>
    <x v="4"/>
    <n v="271"/>
    <x v="1"/>
    <n v="11"/>
    <s v="Cavaliers"/>
    <s v="vs"/>
    <n v="10"/>
    <s v="Brookshire Bandits"/>
    <x v="8"/>
    <x v="3"/>
    <x v="6"/>
    <x v="8"/>
  </r>
  <r>
    <x v="4"/>
    <n v="272"/>
    <x v="1"/>
    <n v="26"/>
    <s v="Scott Minto XI"/>
    <s v="vs"/>
    <n v="30"/>
    <s v="Swingers 1"/>
    <x v="4"/>
    <x v="3"/>
    <x v="3"/>
    <x v="4"/>
  </r>
  <r>
    <x v="4"/>
    <n v="273"/>
    <x v="1"/>
    <n v="16"/>
    <s v="Herbert River"/>
    <s v="vs"/>
    <n v="25"/>
    <s v="Red River Rascals"/>
    <x v="10"/>
    <x v="3"/>
    <x v="6"/>
    <x v="9"/>
  </r>
  <r>
    <x v="4"/>
    <n v="274"/>
    <x v="1"/>
    <n v="9"/>
    <s v="Backers XI"/>
    <s v="vs"/>
    <n v="20"/>
    <s v="Mountain Men Green"/>
    <x v="6"/>
    <x v="3"/>
    <x v="4"/>
    <x v="6"/>
  </r>
  <r>
    <x v="4"/>
    <n v="275"/>
    <x v="1"/>
    <n v="17"/>
    <s v="Jim's XI"/>
    <s v="vs"/>
    <n v="15"/>
    <s v="Gumflat"/>
    <x v="7"/>
    <x v="3"/>
    <x v="5"/>
    <x v="7"/>
  </r>
  <r>
    <x v="4"/>
    <n v="276"/>
    <x v="1"/>
    <n v="24"/>
    <s v="Parks Hockey"/>
    <s v="vs"/>
    <n v="14"/>
    <s v="Ewan"/>
    <x v="12"/>
    <x v="3"/>
    <x v="6"/>
    <x v="3"/>
  </r>
  <r>
    <x v="4"/>
    <n v="277"/>
    <x v="2"/>
    <n v="127"/>
    <s v="Salisbury Boys XI Team 1"/>
    <s v="vs"/>
    <n v="61"/>
    <s v="Canefield Slashers"/>
    <x v="35"/>
    <x v="0"/>
    <x v="18"/>
    <x v="28"/>
  </r>
  <r>
    <x v="4"/>
    <n v="278"/>
    <x v="2"/>
    <n v="116"/>
    <s v="Nudeballers"/>
    <s v="vs"/>
    <n v="167"/>
    <s v="Yabulu"/>
    <x v="44"/>
    <x v="0"/>
    <x v="26"/>
    <x v="37"/>
  </r>
  <r>
    <x v="4"/>
    <n v="279"/>
    <x v="2"/>
    <n v="166"/>
    <s v="XXXX Floor Beers"/>
    <s v="vs"/>
    <n v="110"/>
    <s v="Mosman Mangoes"/>
    <x v="16"/>
    <x v="0"/>
    <x v="1"/>
    <x v="13"/>
  </r>
  <r>
    <x v="4"/>
    <n v="280"/>
    <x v="2"/>
    <n v="99"/>
    <s v="Jungle Patrol 2"/>
    <s v="vs"/>
    <n v="120"/>
    <s v="Piston Broke"/>
    <x v="28"/>
    <x v="0"/>
    <x v="12"/>
    <x v="22"/>
  </r>
  <r>
    <x v="4"/>
    <n v="281"/>
    <x v="2"/>
    <n v="39"/>
    <s v="Bang Bang Boys"/>
    <s v="vs"/>
    <n v="42"/>
    <s v="Beerabong XI"/>
    <x v="25"/>
    <x v="0"/>
    <x v="10"/>
    <x v="20"/>
  </r>
  <r>
    <x v="4"/>
    <n v="282"/>
    <x v="2"/>
    <n v="44"/>
    <s v="Beermacht XI"/>
    <s v="vs"/>
    <n v="97"/>
    <s v="Hughenden Grog Monsters"/>
    <x v="36"/>
    <x v="0"/>
    <x v="19"/>
    <x v="29"/>
  </r>
  <r>
    <x v="4"/>
    <n v="283"/>
    <x v="2"/>
    <n v="72"/>
    <s v="Dirty Dogs"/>
    <s v="vs"/>
    <n v="156"/>
    <s v="Wallabies"/>
    <x v="49"/>
    <x v="0"/>
    <x v="28"/>
    <x v="39"/>
  </r>
  <r>
    <x v="4"/>
    <n v="284"/>
    <x v="2"/>
    <n v="135"/>
    <s v="Sugar Daddies"/>
    <s v="vs"/>
    <n v="52"/>
    <s v="Boombys Boozers"/>
    <x v="24"/>
    <x v="0"/>
    <x v="9"/>
    <x v="19"/>
  </r>
  <r>
    <x v="4"/>
    <n v="285"/>
    <x v="2"/>
    <n v="130"/>
    <s v="Shaggers XI"/>
    <s v="vs"/>
    <n v="66"/>
    <s v="Coen Heroes"/>
    <x v="40"/>
    <x v="0"/>
    <x v="4"/>
    <x v="33"/>
  </r>
  <r>
    <x v="4"/>
    <n v="286"/>
    <x v="2"/>
    <n v="131"/>
    <s v="Sharks"/>
    <s v="vs"/>
    <n v="100"/>
    <s v="Jungle Patrol One"/>
    <x v="27"/>
    <x v="0"/>
    <x v="11"/>
    <x v="21"/>
  </r>
  <r>
    <x v="4"/>
    <n v="287"/>
    <x v="2"/>
    <n v="43"/>
    <s v="Beerhounds"/>
    <s v="vs"/>
    <n v="158"/>
    <s v="Wannabie's"/>
    <x v="32"/>
    <x v="0"/>
    <x v="15"/>
    <x v="25"/>
  </r>
  <r>
    <x v="4"/>
    <n v="288"/>
    <x v="2"/>
    <n v="33"/>
    <s v="Alegnim Lads"/>
    <s v="vs"/>
    <n v="108"/>
    <s v="Mingela"/>
    <x v="39"/>
    <x v="0"/>
    <x v="22"/>
    <x v="32"/>
  </r>
  <r>
    <x v="4"/>
    <n v="289"/>
    <x v="2"/>
    <n v="51"/>
    <s v="Bloody Huge XI"/>
    <s v="vs"/>
    <n v="168"/>
    <s v="Yogi's Eleven"/>
    <x v="46"/>
    <x v="0"/>
    <x v="6"/>
    <x v="3"/>
  </r>
  <r>
    <x v="4"/>
    <n v="290"/>
    <x v="2"/>
    <n v="161"/>
    <s v="Weipa Croc's"/>
    <s v="vs"/>
    <n v="103"/>
    <s v="Logistic All Sorts"/>
    <x v="21"/>
    <x v="0"/>
    <x v="6"/>
    <x v="3"/>
  </r>
  <r>
    <x v="4"/>
    <n v="291"/>
    <x v="2"/>
    <n v="138"/>
    <s v="The Dirty Rats"/>
    <s v="vs"/>
    <n v="45"/>
    <s v="Big Micks Finns XI"/>
    <x v="29"/>
    <x v="0"/>
    <x v="6"/>
    <x v="3"/>
  </r>
  <r>
    <x v="4"/>
    <n v="292"/>
    <x v="2"/>
    <n v="155"/>
    <s v="Walker's Wides"/>
    <s v="vs"/>
    <n v="121"/>
    <s v="Poked United"/>
    <x v="50"/>
    <x v="0"/>
    <x v="6"/>
    <x v="40"/>
  </r>
  <r>
    <x v="4"/>
    <n v="293"/>
    <x v="2"/>
    <n v="139"/>
    <s v="The Herd XI"/>
    <s v="vs"/>
    <n v="134"/>
    <s v="Stiff Members"/>
    <x v="43"/>
    <x v="0"/>
    <x v="25"/>
    <x v="36"/>
  </r>
  <r>
    <x v="4"/>
    <n v="294"/>
    <x v="2"/>
    <n v="144"/>
    <s v="Thirsty Rhinos"/>
    <s v="vs"/>
    <n v="111"/>
    <s v="Mt Coolon"/>
    <x v="53"/>
    <x v="0"/>
    <x v="30"/>
    <x v="43"/>
  </r>
  <r>
    <x v="4"/>
    <n v="295"/>
    <x v="2"/>
    <n v="69"/>
    <s v="Custards"/>
    <s v="vs"/>
    <n v="124"/>
    <s v="Popatop XI"/>
    <x v="37"/>
    <x v="0"/>
    <x v="20"/>
    <x v="30"/>
  </r>
  <r>
    <x v="4"/>
    <n v="296"/>
    <x v="2"/>
    <n v="152"/>
    <s v="U12's PCYC"/>
    <s v="vs"/>
    <n v="38"/>
    <s v="Ballz Hangin"/>
    <x v="55"/>
    <x v="0"/>
    <x v="32"/>
    <x v="45"/>
  </r>
  <r>
    <x v="4"/>
    <n v="297"/>
    <x v="2"/>
    <n v="49"/>
    <s v="Blind Mullets"/>
    <s v="vs"/>
    <n v="62"/>
    <s v="Casualties"/>
    <x v="34"/>
    <x v="0"/>
    <x v="17"/>
    <x v="27"/>
  </r>
  <r>
    <x v="4"/>
    <n v="298"/>
    <x v="2"/>
    <n v="46"/>
    <s v="Billbies 11"/>
    <s v="vs"/>
    <n v="56"/>
    <s v="Broughton River Brewers II"/>
    <x v="42"/>
    <x v="0"/>
    <x v="24"/>
    <x v="35"/>
  </r>
  <r>
    <x v="4"/>
    <n v="299"/>
    <x v="2"/>
    <n v="91"/>
    <s v="Grog Boggers"/>
    <s v="vs"/>
    <n v="163"/>
    <s v="Western Star Pickets 1"/>
    <x v="33"/>
    <x v="0"/>
    <x v="16"/>
    <x v="26"/>
  </r>
  <r>
    <x v="4"/>
    <n v="300"/>
    <x v="2"/>
    <n v="125"/>
    <s v="Ravenswood Gold Nuggets"/>
    <s v="vs"/>
    <n v="93"/>
    <s v="HazBeanz"/>
    <x v="41"/>
    <x v="0"/>
    <x v="23"/>
    <x v="34"/>
  </r>
  <r>
    <x v="4"/>
    <n v="301"/>
    <x v="2"/>
    <n v="87"/>
    <s v="Gone Fishin"/>
    <s v="vs"/>
    <n v="70"/>
    <s v="Dads and Lads"/>
    <x v="45"/>
    <x v="0"/>
    <x v="27"/>
    <x v="38"/>
  </r>
  <r>
    <x v="4"/>
    <n v="302"/>
    <x v="2"/>
    <n v="114"/>
    <s v="Nick 'N' Balls"/>
    <s v="vs"/>
    <n v="102"/>
    <s v="Laidback 11"/>
    <x v="56"/>
    <x v="0"/>
    <x v="33"/>
    <x v="46"/>
  </r>
  <r>
    <x v="4"/>
    <n v="303"/>
    <x v="2"/>
    <n v="107"/>
    <s v="Mick Downey's XI"/>
    <s v="vs"/>
    <n v="126"/>
    <s v="Retirees"/>
    <x v="31"/>
    <x v="0"/>
    <x v="14"/>
    <x v="24"/>
  </r>
  <r>
    <x v="4"/>
    <n v="304"/>
    <x v="2"/>
    <n v="59"/>
    <s v="Bumbo's XI"/>
    <s v="vs"/>
    <n v="81"/>
    <s v="Farmer's XI"/>
    <x v="57"/>
    <x v="2"/>
    <x v="34"/>
    <x v="47"/>
  </r>
  <r>
    <x v="4"/>
    <n v="305"/>
    <x v="2"/>
    <n v="65"/>
    <s v="Chuckers &amp; Sloggers"/>
    <s v="vs"/>
    <n v="89"/>
    <s v="Grandstanders II"/>
    <x v="18"/>
    <x v="0"/>
    <x v="0"/>
    <x v="15"/>
  </r>
  <r>
    <x v="4"/>
    <n v="306"/>
    <x v="2"/>
    <n v="143"/>
    <s v="The Wilderbeasts"/>
    <s v="vs"/>
    <n v="88"/>
    <s v="Grandstanders"/>
    <x v="17"/>
    <x v="0"/>
    <x v="4"/>
    <x v="14"/>
  </r>
  <r>
    <x v="4"/>
    <n v="307"/>
    <x v="2"/>
    <n v="106"/>
    <s v="Mendi's Mob"/>
    <s v="vs"/>
    <n v="142"/>
    <s v="The Smashed Crabs"/>
    <x v="38"/>
    <x v="0"/>
    <x v="21"/>
    <x v="31"/>
  </r>
  <r>
    <x v="4"/>
    <n v="308"/>
    <x v="2"/>
    <n v="37"/>
    <s v="Balls, Beers and Bowl 5417"/>
    <s v="vs"/>
    <n v="40"/>
    <s v="Barbwire"/>
    <x v="19"/>
    <x v="0"/>
    <x v="8"/>
    <x v="16"/>
  </r>
  <r>
    <x v="4"/>
    <n v="309"/>
    <x v="2"/>
    <n v="117"/>
    <s v="Parmy Army"/>
    <s v="vs"/>
    <n v="58"/>
    <s v="Bum Grubs"/>
    <x v="22"/>
    <x v="0"/>
    <x v="6"/>
    <x v="17"/>
  </r>
  <r>
    <x v="4"/>
    <n v="310"/>
    <x v="2"/>
    <n v="129"/>
    <s v="Scuds 11"/>
    <s v="vs"/>
    <n v="162"/>
    <s v="West Indigies"/>
    <x v="20"/>
    <x v="0"/>
    <x v="6"/>
    <x v="3"/>
  </r>
  <r>
    <x v="4"/>
    <n v="311"/>
    <x v="2"/>
    <n v="77"/>
    <s v="Erratic 11"/>
    <s v="vs"/>
    <n v="96"/>
    <s v="Hit 'N' Split"/>
    <x v="48"/>
    <x v="0"/>
    <x v="6"/>
    <x v="3"/>
  </r>
  <r>
    <x v="4"/>
    <n v="312"/>
    <x v="2"/>
    <n v="105"/>
    <s v="Master Batters"/>
    <s v="vs"/>
    <n v="115"/>
    <s v="Normanton Rogues"/>
    <x v="26"/>
    <x v="0"/>
    <x v="6"/>
    <x v="3"/>
  </r>
  <r>
    <x v="4"/>
    <n v="313"/>
    <x v="2"/>
    <n v="154"/>
    <s v="Victoria Mill"/>
    <s v="vs"/>
    <n v="60"/>
    <s v="Bunch of Carn'ts"/>
    <x v="23"/>
    <x v="0"/>
    <x v="6"/>
    <x v="18"/>
  </r>
  <r>
    <x v="4"/>
    <n v="314"/>
    <x v="2"/>
    <n v="151"/>
    <s v="Tropix"/>
    <s v="vs"/>
    <n v="122"/>
    <s v="Politically Incorrect"/>
    <x v="47"/>
    <x v="0"/>
    <x v="6"/>
    <x v="3"/>
  </r>
  <r>
    <x v="4"/>
    <n v="315"/>
    <x v="2"/>
    <n v="153"/>
    <s v="Urkel's XI"/>
    <s v="vs"/>
    <n v="79"/>
    <s v="Far Canals"/>
    <x v="30"/>
    <x v="0"/>
    <x v="13"/>
    <x v="23"/>
  </r>
  <r>
    <x v="4"/>
    <n v="316"/>
    <x v="2"/>
    <n v="113"/>
    <s v="Neville's Nomads"/>
    <s v="vs"/>
    <n v="150"/>
    <s v="Trev's XI"/>
    <x v="39"/>
    <x v="2"/>
    <x v="22"/>
    <x v="32"/>
  </r>
  <r>
    <x v="4"/>
    <n v="317"/>
    <x v="2"/>
    <n v="146"/>
    <s v="Thuringowa Bulldogs"/>
    <s v="vs"/>
    <n v="75"/>
    <s v="Dufflebags"/>
    <x v="52"/>
    <x v="2"/>
    <x v="26"/>
    <x v="42"/>
  </r>
  <r>
    <x v="4"/>
    <n v="318"/>
    <x v="2"/>
    <n v="35"/>
    <s v="Allan's XI"/>
    <s v="vs"/>
    <n v="164"/>
    <s v="Western Star Pickets 2"/>
    <x v="33"/>
    <x v="2"/>
    <x v="16"/>
    <x v="26"/>
  </r>
  <r>
    <x v="4"/>
    <n v="319"/>
    <x v="2"/>
    <n v="157"/>
    <s v="Wanderers"/>
    <s v="vs"/>
    <n v="112"/>
    <s v="Nanna Meryl's XI"/>
    <x v="34"/>
    <x v="2"/>
    <x v="17"/>
    <x v="27"/>
  </r>
  <r>
    <x v="4"/>
    <n v="320"/>
    <x v="2"/>
    <n v="149"/>
    <s v="Treasury Cricket Club"/>
    <s v="vs"/>
    <n v="140"/>
    <s v="The North Cleveland Steamers XI"/>
    <x v="31"/>
    <x v="2"/>
    <x v="14"/>
    <x v="24"/>
  </r>
  <r>
    <x v="4"/>
    <n v="321"/>
    <x v="2"/>
    <n v="73"/>
    <s v="Dreaded Creeping  Bumrashes"/>
    <s v="vs"/>
    <n v="64"/>
    <s v="Chasing Tail"/>
    <x v="17"/>
    <x v="2"/>
    <x v="4"/>
    <x v="14"/>
  </r>
  <r>
    <x v="4"/>
    <n v="322"/>
    <x v="2"/>
    <n v="55"/>
    <s v="Brothers"/>
    <s v="vs"/>
    <n v="68"/>
    <s v="Cunning Stumpz"/>
    <x v="18"/>
    <x v="2"/>
    <x v="0"/>
    <x v="15"/>
  </r>
  <r>
    <x v="4"/>
    <n v="323"/>
    <x v="2"/>
    <n v="119"/>
    <s v="Pilz &amp; Bills"/>
    <s v="vs"/>
    <n v="109"/>
    <s v="Mongrels Mob"/>
    <x v="38"/>
    <x v="2"/>
    <x v="21"/>
    <x v="31"/>
  </r>
  <r>
    <x v="4"/>
    <n v="324"/>
    <x v="2"/>
    <n v="34"/>
    <s v="All Blacks"/>
    <s v="vs"/>
    <n v="165"/>
    <s v="Wreck Em XI"/>
    <x v="54"/>
    <x v="2"/>
    <x v="31"/>
    <x v="44"/>
  </r>
  <r>
    <x v="4"/>
    <n v="325"/>
    <x v="2"/>
    <n v="36"/>
    <s v="Balfes Creek Boozers"/>
    <s v="vs"/>
    <n v="94"/>
    <s v="Health Hazards"/>
    <x v="27"/>
    <x v="2"/>
    <x v="11"/>
    <x v="21"/>
  </r>
  <r>
    <x v="4"/>
    <n v="326"/>
    <x v="2"/>
    <n v="118"/>
    <s v="Pentland"/>
    <s v="vs"/>
    <n v="67"/>
    <s v="Crakacan"/>
    <x v="36"/>
    <x v="2"/>
    <x v="19"/>
    <x v="29"/>
  </r>
  <r>
    <x v="4"/>
    <n v="327"/>
    <x v="2"/>
    <n v="160"/>
    <s v="Weekend Wariyas"/>
    <s v="vs"/>
    <n v="128"/>
    <s v="Salisbury Boys XI Team 2"/>
    <x v="35"/>
    <x v="2"/>
    <x v="18"/>
    <x v="28"/>
  </r>
  <r>
    <x v="4"/>
    <n v="328"/>
    <x v="2"/>
    <n v="83"/>
    <s v="Garbutt Magpies"/>
    <s v="vs"/>
    <n v="63"/>
    <s v="Chads Champs"/>
    <x v="19"/>
    <x v="2"/>
    <x v="8"/>
    <x v="16"/>
  </r>
  <r>
    <x v="4"/>
    <n v="329"/>
    <x v="2"/>
    <n v="47"/>
    <s v="Bintang Boys"/>
    <s v="vs"/>
    <n v="90"/>
    <s v="Grazed Anatomy"/>
    <x v="16"/>
    <x v="2"/>
    <x v="1"/>
    <x v="13"/>
  </r>
  <r>
    <x v="4"/>
    <n v="330"/>
    <x v="2"/>
    <n v="145"/>
    <s v="Thorleys Troopers"/>
    <s v="vs"/>
    <n v="123"/>
    <s v="Popatop Mixups"/>
    <x v="37"/>
    <x v="2"/>
    <x v="20"/>
    <x v="30"/>
  </r>
  <r>
    <x v="4"/>
    <n v="331"/>
    <x v="2"/>
    <n v="98"/>
    <s v="Inghamvale Housos"/>
    <s v="vs"/>
    <n v="76"/>
    <s v="England"/>
    <x v="43"/>
    <x v="2"/>
    <x v="25"/>
    <x v="36"/>
  </r>
  <r>
    <x v="4"/>
    <n v="332"/>
    <x v="2"/>
    <n v="136"/>
    <s v="Swinging Outside Ya Crease"/>
    <s v="vs"/>
    <n v="48"/>
    <s v="Black Bream  "/>
    <x v="32"/>
    <x v="2"/>
    <x v="15"/>
    <x v="25"/>
  </r>
  <r>
    <x v="4"/>
    <n v="333"/>
    <x v="2"/>
    <n v="85"/>
    <s v="Georgetown Joe's"/>
    <s v="vs"/>
    <n v="148"/>
    <s v="Total NHS"/>
    <x v="46"/>
    <x v="2"/>
    <x v="6"/>
    <x v="3"/>
  </r>
  <r>
    <x v="4"/>
    <n v="334"/>
    <x v="2"/>
    <n v="78"/>
    <s v="Expendaballs"/>
    <s v="vs"/>
    <n v="133"/>
    <s v="Smelly Boxes"/>
    <x v="20"/>
    <x v="2"/>
    <x v="6"/>
    <x v="3"/>
  </r>
  <r>
    <x v="4"/>
    <n v="335"/>
    <x v="2"/>
    <n v="54"/>
    <s v="Brokebat Mountain"/>
    <s v="vs"/>
    <n v="80"/>
    <s v="Far-Kenworth-It"/>
    <x v="23"/>
    <x v="2"/>
    <x v="6"/>
    <x v="18"/>
  </r>
  <r>
    <x v="4"/>
    <n v="336"/>
    <x v="2"/>
    <n v="74"/>
    <s v="Ducken Useless"/>
    <s v="vs"/>
    <n v="82"/>
    <s v="Fruit Pies"/>
    <x v="22"/>
    <x v="2"/>
    <x v="6"/>
    <x v="17"/>
  </r>
  <r>
    <x v="4"/>
    <n v="337"/>
    <x v="2"/>
    <n v="95"/>
    <s v="Here for the Beer"/>
    <s v="vs"/>
    <n v="147"/>
    <s v="Tinned Up"/>
    <x v="44"/>
    <x v="2"/>
    <x v="26"/>
    <x v="37"/>
  </r>
  <r>
    <x v="4"/>
    <n v="338"/>
    <x v="2"/>
    <n v="41"/>
    <s v="Barry's XI"/>
    <s v="vs"/>
    <n v="104"/>
    <s v="Mareeba"/>
    <x v="49"/>
    <x v="2"/>
    <x v="28"/>
    <x v="39"/>
  </r>
  <r>
    <x v="4"/>
    <n v="339"/>
    <x v="2"/>
    <n v="57"/>
    <s v="Buffalo XI"/>
    <s v="vs"/>
    <n v="84"/>
    <s v="Garry's Mob"/>
    <x v="40"/>
    <x v="2"/>
    <x v="4"/>
    <x v="33"/>
  </r>
  <r>
    <x v="4"/>
    <n v="340"/>
    <x v="2"/>
    <n v="169"/>
    <s v="Zarsoff"/>
    <s v="vs"/>
    <n v="132"/>
    <s v="Smackedaround"/>
    <x v="47"/>
    <x v="2"/>
    <x v="6"/>
    <x v="3"/>
  </r>
  <r>
    <x v="4"/>
    <n v="341"/>
    <x v="2"/>
    <n v="71"/>
    <s v="Dimbulah Rugby Club"/>
    <s v="vs"/>
    <n v="159"/>
    <s v="Wattle Boys"/>
    <x v="26"/>
    <x v="2"/>
    <x v="6"/>
    <x v="3"/>
  </r>
  <r>
    <x v="4"/>
    <n v="342"/>
    <x v="2"/>
    <n v="53"/>
    <s v="Boonies Disciples"/>
    <s v="vs"/>
    <n v="86"/>
    <s v="Gibby's Greenants"/>
    <x v="48"/>
    <x v="2"/>
    <x v="6"/>
    <x v="3"/>
  </r>
  <r>
    <x v="4"/>
    <n v="343"/>
    <x v="2"/>
    <n v="141"/>
    <s v="The Silver Chickens"/>
    <s v="vs"/>
    <n v="101"/>
    <s v="Lager Louts"/>
    <x v="29"/>
    <x v="2"/>
    <x v="6"/>
    <x v="3"/>
  </r>
  <r>
    <x v="4"/>
    <n v="344"/>
    <x v="2"/>
    <n v="137"/>
    <s v="Team Ramrod"/>
    <s v="vs"/>
    <n v="92"/>
    <s v="Grog Monsters"/>
    <x v="50"/>
    <x v="2"/>
    <x v="6"/>
    <x v="40"/>
  </r>
  <r>
    <x v="4"/>
    <n v="345"/>
    <x v="2"/>
    <n v="247"/>
    <s v="The Sandpaper Bandits"/>
    <s v="vs"/>
    <n v="50"/>
    <s v="Blood, Sweat 'N' Beers"/>
    <x v="21"/>
    <x v="2"/>
    <x v="6"/>
    <x v="3"/>
  </r>
  <r>
    <x v="4"/>
    <n v="346"/>
    <x v="3"/>
    <n v="228"/>
    <s v="Smack My Pitch Up!"/>
    <s v="vs"/>
    <n v="213"/>
    <s v="It'll Do"/>
    <x v="51"/>
    <x v="0"/>
    <x v="29"/>
    <x v="41"/>
  </r>
  <r>
    <x v="4"/>
    <n v="347"/>
    <x v="3"/>
    <n v="204"/>
    <s v="FatBats"/>
    <s v="vs"/>
    <n v="218"/>
    <s v="McGovern XI"/>
    <x v="52"/>
    <x v="0"/>
    <x v="26"/>
    <x v="42"/>
  </r>
  <r>
    <x v="4"/>
    <n v="348"/>
    <x v="3"/>
    <n v="220"/>
    <s v="Pub Grub Hooligans"/>
    <s v="vs"/>
    <n v="202"/>
    <s v="Dot's Lot"/>
    <x v="64"/>
    <x v="0"/>
    <x v="37"/>
    <x v="54"/>
  </r>
  <r>
    <x v="4"/>
    <n v="349"/>
    <x v="3"/>
    <n v="206"/>
    <s v="Full Pelt"/>
    <s v="vs"/>
    <n v="196"/>
    <s v="Carl's XI"/>
    <x v="60"/>
    <x v="0"/>
    <x v="35"/>
    <x v="50"/>
  </r>
  <r>
    <x v="4"/>
    <n v="350"/>
    <x v="3"/>
    <n v="189"/>
    <s v="Almaden Armadillos"/>
    <s v="vs"/>
    <n v="222"/>
    <s v="Riverside Boys"/>
    <x v="58"/>
    <x v="0"/>
    <x v="18"/>
    <x v="48"/>
  </r>
  <r>
    <x v="4"/>
    <n v="351"/>
    <x v="3"/>
    <n v="241"/>
    <s v="Wattle Wackers"/>
    <s v="vs"/>
    <n v="240"/>
    <s v="Uno (You Know)"/>
    <x v="59"/>
    <x v="0"/>
    <x v="0"/>
    <x v="49"/>
  </r>
  <r>
    <x v="4"/>
    <n v="352"/>
    <x v="3"/>
    <n v="207"/>
    <s v="Full Tossers"/>
    <s v="vs"/>
    <n v="233"/>
    <s v="Throbbing Gristles"/>
    <x v="67"/>
    <x v="0"/>
    <x v="6"/>
    <x v="3"/>
  </r>
  <r>
    <x v="4"/>
    <n v="353"/>
    <x v="3"/>
    <n v="246"/>
    <s v="Wulguru Steel &quot;Weekenders&quot;"/>
    <s v="vs"/>
    <n v="227"/>
    <s v="Showuzya"/>
    <x v="62"/>
    <x v="0"/>
    <x v="36"/>
    <x v="52"/>
  </r>
  <r>
    <x v="4"/>
    <n v="354"/>
    <x v="3"/>
    <n v="232"/>
    <s v="The Rellies"/>
    <s v="vs"/>
    <n v="244"/>
    <s v="Winey Pitches"/>
    <x v="57"/>
    <x v="0"/>
    <x v="34"/>
    <x v="47"/>
  </r>
  <r>
    <x v="4"/>
    <n v="355"/>
    <x v="3"/>
    <n v="234"/>
    <s v="Tinnies And Beer"/>
    <s v="vs"/>
    <n v="217"/>
    <s v="Mad Hatta's"/>
    <x v="65"/>
    <x v="0"/>
    <x v="38"/>
    <x v="55"/>
  </r>
  <r>
    <x v="4"/>
    <n v="356"/>
    <x v="3"/>
    <n v="191"/>
    <s v="Big Ballers"/>
    <s v="vs"/>
    <n v="237"/>
    <s v="Tuggers 1"/>
    <x v="61"/>
    <x v="0"/>
    <x v="26"/>
    <x v="51"/>
  </r>
  <r>
    <x v="4"/>
    <n v="357"/>
    <x v="3"/>
    <n v="219"/>
    <s v="Mt Coolon Micky's"/>
    <s v="vs"/>
    <n v="197"/>
    <s v="Charters Towers Country Club"/>
    <x v="63"/>
    <x v="0"/>
    <x v="1"/>
    <x v="53"/>
  </r>
  <r>
    <x v="4"/>
    <n v="358"/>
    <x v="3"/>
    <n v="225"/>
    <s v="Scorgasms"/>
    <s v="vs"/>
    <n v="195"/>
    <s v="Burlo's XI"/>
    <x v="66"/>
    <x v="0"/>
    <x v="6"/>
    <x v="3"/>
  </r>
  <r>
    <x v="4"/>
    <n v="359"/>
    <x v="3"/>
    <n v="224"/>
    <s v="Rum Runners"/>
    <s v="vs"/>
    <n v="231"/>
    <s v="The Plumb Dingers"/>
    <x v="68"/>
    <x v="0"/>
    <x v="6"/>
    <x v="3"/>
  </r>
  <r>
    <x v="4"/>
    <n v="360"/>
    <x v="3"/>
    <n v="226"/>
    <s v="Shamrock Schooner Scullers"/>
    <s v="vs"/>
    <n v="238"/>
    <s v="Tuggers 2"/>
    <x v="61"/>
    <x v="2"/>
    <x v="26"/>
    <x v="51"/>
  </r>
  <r>
    <x v="4"/>
    <n v="361"/>
    <x v="3"/>
    <n v="203"/>
    <s v="Duck Eyed"/>
    <s v="vs"/>
    <n v="192"/>
    <s v="Bivowackers"/>
    <x v="62"/>
    <x v="2"/>
    <x v="36"/>
    <x v="52"/>
  </r>
  <r>
    <x v="4"/>
    <n v="362"/>
    <x v="3"/>
    <n v="201"/>
    <s v="Deadset Bull Tearers"/>
    <s v="vs"/>
    <n v="215"/>
    <s v="Johny Mac's XI          "/>
    <x v="51"/>
    <x v="2"/>
    <x v="29"/>
    <x v="41"/>
  </r>
  <r>
    <x v="4"/>
    <n v="363"/>
    <x v="3"/>
    <n v="212"/>
    <s v="Hitt and Miss"/>
    <s v="vs"/>
    <n v="199"/>
    <s v="CT 4 x 4 Club Muddy Ducks"/>
    <x v="64"/>
    <x v="2"/>
    <x v="37"/>
    <x v="54"/>
  </r>
  <r>
    <x v="4"/>
    <n v="364"/>
    <x v="3"/>
    <n v="243"/>
    <s v="Will Run 4 Beers"/>
    <s v="vs"/>
    <n v="214"/>
    <s v="Joe"/>
    <x v="45"/>
    <x v="2"/>
    <x v="27"/>
    <x v="38"/>
  </r>
  <r>
    <x v="4"/>
    <n v="365"/>
    <x v="3"/>
    <n v="242"/>
    <s v="Whack em &amp; Crack em"/>
    <s v="vs"/>
    <n v="236"/>
    <s v="Tridanjy Troglodytes"/>
    <x v="60"/>
    <x v="2"/>
    <x v="35"/>
    <x v="50"/>
  </r>
  <r>
    <x v="4"/>
    <n v="366"/>
    <x v="3"/>
    <n v="208"/>
    <s v="Got the Runs (2)"/>
    <s v="vs"/>
    <n v="194"/>
    <s v="Broughton River Brewers"/>
    <x v="42"/>
    <x v="2"/>
    <x v="24"/>
    <x v="35"/>
  </r>
  <r>
    <x v="4"/>
    <n v="367"/>
    <x v="3"/>
    <n v="245"/>
    <s v="Wokeyed Wombats"/>
    <s v="vs"/>
    <n v="221"/>
    <s v="Reggies 11"/>
    <x v="41"/>
    <x v="2"/>
    <x v="23"/>
    <x v="34"/>
  </r>
  <r>
    <x v="4"/>
    <n v="368"/>
    <x v="3"/>
    <n v="210"/>
    <s v="Here for the Beer"/>
    <s v="vs"/>
    <n v="229"/>
    <s v="Sons of Pitches"/>
    <x v="65"/>
    <x v="2"/>
    <x v="38"/>
    <x v="55"/>
  </r>
  <r>
    <x v="4"/>
    <n v="369"/>
    <x v="3"/>
    <n v="235"/>
    <s v="Too Pissed For This"/>
    <s v="vs"/>
    <n v="230"/>
    <s v="The  Bush Bashers"/>
    <x v="63"/>
    <x v="2"/>
    <x v="1"/>
    <x v="53"/>
  </r>
  <r>
    <x v="4"/>
    <e v="#REF!"/>
    <x v="4"/>
    <e v="#REF!"/>
    <e v="#REF!"/>
    <s v="vs"/>
    <e v="#REF!"/>
    <e v="#REF!"/>
    <x v="69"/>
    <x v="4"/>
    <x v="39"/>
    <x v="56"/>
  </r>
  <r>
    <x v="4"/>
    <n v="371"/>
    <x v="3"/>
    <n v="198"/>
    <s v="Cold Rums and Nice Bums"/>
    <s v="vs"/>
    <n v="209"/>
    <s v="Here 4 A Beer"/>
    <x v="67"/>
    <x v="2"/>
    <x v="6"/>
    <x v="3"/>
  </r>
  <r>
    <x v="4"/>
    <n v="372"/>
    <x v="3"/>
    <n v="211"/>
    <s v="Hits &amp; Missus"/>
    <s v="vs"/>
    <n v="205"/>
    <s v="Filthy Animals"/>
    <x v="68"/>
    <x v="2"/>
    <x v="6"/>
    <x v="3"/>
  </r>
  <r>
    <x v="4"/>
    <n v="373"/>
    <x v="3"/>
    <n v="223"/>
    <s v="Riverview Ruff Nutz"/>
    <s v="vs"/>
    <n v="239"/>
    <s v="Unbeerlievable"/>
    <x v="30"/>
    <x v="2"/>
    <x v="13"/>
    <x v="23"/>
  </r>
  <r>
    <x v="4"/>
    <n v="374"/>
    <x v="3"/>
    <n v="200"/>
    <s v="DCL Bulls"/>
    <s v="vs"/>
    <n v="216"/>
    <s v="Lamos 11"/>
    <x v="58"/>
    <x v="2"/>
    <x v="18"/>
    <x v="48"/>
  </r>
  <r>
    <x v="4"/>
    <n v="375"/>
    <x v="5"/>
    <n v="184"/>
    <s v="Travelbugs"/>
    <s v="vs"/>
    <n v="183"/>
    <s v="Scared Hitless"/>
    <x v="70"/>
    <x v="5"/>
    <x v="6"/>
    <x v="3"/>
  </r>
  <r>
    <x v="4"/>
    <n v="376"/>
    <x v="5"/>
    <n v="170"/>
    <s v="Bad Pitches"/>
    <s v="vs"/>
    <n v="174"/>
    <s v="Custard Tarts"/>
    <x v="71"/>
    <x v="5"/>
    <x v="40"/>
    <x v="57"/>
  </r>
  <r>
    <x v="4"/>
    <n v="377"/>
    <x v="5"/>
    <n v="182"/>
    <s v="Ringers From The Wrong End"/>
    <s v="vs"/>
    <n v="188"/>
    <s v="Wild Flowers"/>
    <x v="72"/>
    <x v="5"/>
    <x v="6"/>
    <x v="3"/>
  </r>
  <r>
    <x v="4"/>
    <n v="378"/>
    <x v="5"/>
    <n v="179"/>
    <s v="Nailed It"/>
    <s v="vs"/>
    <n v="172"/>
    <s v="Bowled and Beautiful"/>
    <x v="71"/>
    <x v="11"/>
    <x v="40"/>
    <x v="57"/>
  </r>
  <r>
    <x v="4"/>
    <n v="379"/>
    <x v="5"/>
    <n v="176"/>
    <s v="Got the Runs"/>
    <s v="vs"/>
    <n v="171"/>
    <s v="Black Bream  "/>
    <x v="70"/>
    <x v="11"/>
    <x v="6"/>
    <x v="3"/>
  </r>
  <r>
    <x v="4"/>
    <n v="380"/>
    <x v="5"/>
    <n v="185"/>
    <s v="TSV Dingoes"/>
    <s v="vs"/>
    <n v="175"/>
    <s v="FBI"/>
    <x v="72"/>
    <x v="11"/>
    <x v="6"/>
    <x v="3"/>
  </r>
  <r>
    <x v="4"/>
    <n v="381"/>
    <x v="5"/>
    <n v="173"/>
    <s v="Bro's Ho's"/>
    <s v="vs"/>
    <n v="177"/>
    <s v="Hormoans"/>
    <x v="59"/>
    <x v="7"/>
    <x v="0"/>
    <x v="49"/>
  </r>
  <r>
    <x v="4"/>
    <n v="382"/>
    <x v="5"/>
    <n v="186"/>
    <s v="West Indigies Ladies Team"/>
    <s v="vs"/>
    <n v="181"/>
    <s v="Pitches Be Crazy"/>
    <x v="56"/>
    <x v="7"/>
    <x v="33"/>
    <x v="46"/>
  </r>
  <r>
    <x v="4"/>
    <n v="383"/>
    <x v="5"/>
    <n v="178"/>
    <s v="More Ass than Class"/>
    <s v="vs"/>
    <n v="187"/>
    <s v="Whipper Snippers"/>
    <x v="71"/>
    <x v="7"/>
    <x v="40"/>
    <x v="57"/>
  </r>
  <r>
    <x v="4"/>
    <n v="0"/>
    <x v="6"/>
    <n v="0"/>
    <e v="#N/A"/>
    <s v="vs"/>
    <n v="0"/>
    <e v="#N/A"/>
    <x v="67"/>
    <x v="7"/>
    <x v="6"/>
    <x v="3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  <r>
    <x v="4"/>
    <n v="0"/>
    <x v="6"/>
    <n v="0"/>
    <e v="#N/A"/>
    <s v="vs"/>
    <n v="0"/>
    <e v="#N/A"/>
    <x v="3"/>
    <x v="3"/>
    <x v="41"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86:C95" firstHeaderRow="1" firstDataRow="1" firstDataCol="1"/>
  <pivotFields count="8">
    <pivotField dataField="1" showAll="0"/>
    <pivotField showAll="0"/>
    <pivotField axis="axisRow" showAll="0">
      <items count="17">
        <item m="1" x="8"/>
        <item m="1" x="11"/>
        <item m="1" x="13"/>
        <item m="1" x="12"/>
        <item m="1" x="10"/>
        <item x="3"/>
        <item x="0"/>
        <item x="2"/>
        <item x="1"/>
        <item m="1" x="15"/>
        <item x="4"/>
        <item x="7"/>
        <item m="1" x="14"/>
        <item x="5"/>
        <item m="1" x="9"/>
        <item x="6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9">
    <i>
      <x v="5"/>
    </i>
    <i>
      <x v="6"/>
    </i>
    <i>
      <x v="7"/>
    </i>
    <i>
      <x v="8"/>
    </i>
    <i>
      <x v="10"/>
    </i>
    <i>
      <x v="11"/>
    </i>
    <i>
      <x v="13"/>
    </i>
    <i>
      <x v="15"/>
    </i>
    <i t="grand">
      <x/>
    </i>
  </rowItems>
  <colItems count="1">
    <i/>
  </colItems>
  <dataFields count="1">
    <dataField name="Count of Field No." fld="0" subtotal="count" baseField="2" baseItem="0"/>
  </dataFields>
  <formats count="1"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A4:G78" firstHeaderRow="1" firstDataRow="2" firstDataCol="3" rowPageCount="2" colPageCount="1"/>
  <pivotFields count="12">
    <pivotField axis="axisCol" compact="0" outline="0" subtotalTop="0" showAll="0" includeNewItemsInFilter="1">
      <items count="6">
        <item x="0"/>
        <item x="3"/>
        <item x="1"/>
        <item x="4"/>
        <item x="2"/>
        <item t="default"/>
      </items>
    </pivotField>
    <pivotField dataField="1" compact="0" outline="0" subtotalTop="0" showAll="0" includeNewItemsInFilter="1"/>
    <pivotField axis="axisPage" compact="0" outline="0" subtotalTop="0" multipleItemSelectionAllowed="1" showAll="0" includeNewItemsInFilter="1">
      <items count="10">
        <item h="1" x="8"/>
        <item h="1" x="7"/>
        <item x="0"/>
        <item h="1" x="6"/>
        <item x="1"/>
        <item x="2"/>
        <item x="3"/>
        <item x="5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5">
        <item x="4"/>
        <item x="62"/>
        <item x="13"/>
        <item x="6"/>
        <item x="5"/>
        <item x="17"/>
        <item x="28"/>
        <item x="40"/>
        <item x="36"/>
        <item x="63"/>
        <item x="16"/>
        <item x="7"/>
        <item x="11"/>
        <item x="45"/>
        <item x="33"/>
        <item x="39"/>
        <item x="30"/>
        <item x="44"/>
        <item x="52"/>
        <item x="61"/>
        <item x="10"/>
        <item x="8"/>
        <item x="23"/>
        <item x="50"/>
        <item x="67"/>
        <item x="20"/>
        <item x="14"/>
        <item x="46"/>
        <item x="48"/>
        <item x="9"/>
        <item x="66"/>
        <item x="68"/>
        <item x="12"/>
        <item x="26"/>
        <item x="47"/>
        <item x="29"/>
        <item x="21"/>
        <item x="22"/>
        <item m="1" x="74"/>
        <item x="18"/>
        <item x="19"/>
        <item x="15"/>
        <item x="27"/>
        <item x="42"/>
        <item x="60"/>
        <item x="56"/>
        <item x="31"/>
        <item x="53"/>
        <item x="54"/>
        <item x="49"/>
        <item x="57"/>
        <item x="58"/>
        <item x="35"/>
        <item x="41"/>
        <item x="37"/>
        <item x="43"/>
        <item x="25"/>
        <item x="38"/>
        <item x="34"/>
        <item x="32"/>
        <item h="1" x="73"/>
        <item h="1" x="3"/>
        <item x="24"/>
        <item x="55"/>
        <item x="64"/>
        <item x="51"/>
        <item x="65"/>
        <item x="1"/>
        <item x="2"/>
        <item x="0"/>
        <item x="59"/>
        <item x="70"/>
        <item x="72"/>
        <item x="71"/>
        <item x="69"/>
      </items>
    </pivotField>
    <pivotField axis="axisPage" compact="0" outline="0" subtotalTop="0" showAll="0" includeNewItemsInFilter="1">
      <items count="13">
        <item x="3"/>
        <item x="8"/>
        <item x="5"/>
        <item x="6"/>
        <item x="7"/>
        <item x="0"/>
        <item x="1"/>
        <item x="2"/>
        <item x="9"/>
        <item x="10"/>
        <item x="11"/>
        <item x="4"/>
        <item t="default"/>
      </items>
    </pivotField>
    <pivotField axis="axisRow" compact="0" outline="0" subtotalTop="0" showAll="0" includeNewItemsInFilter="1" defaultSubtotal="0">
      <items count="43">
        <item x="36"/>
        <item x="6"/>
        <item x="13"/>
        <item x="26"/>
        <item x="0"/>
        <item x="1"/>
        <item x="35"/>
        <item x="18"/>
        <item x="34"/>
        <item x="42"/>
        <item x="27"/>
        <item x="9"/>
        <item x="23"/>
        <item x="24"/>
        <item x="29"/>
        <item x="38"/>
        <item x="37"/>
        <item x="2"/>
        <item x="40"/>
        <item x="41"/>
        <item x="3"/>
        <item x="4"/>
        <item x="5"/>
        <item x="7"/>
        <item x="8"/>
        <item x="10"/>
        <item x="11"/>
        <item x="12"/>
        <item x="14"/>
        <item x="15"/>
        <item x="16"/>
        <item x="17"/>
        <item x="19"/>
        <item x="20"/>
        <item x="21"/>
        <item x="22"/>
        <item x="25"/>
        <item x="28"/>
        <item x="30"/>
        <item x="31"/>
        <item x="32"/>
        <item x="33"/>
        <item x="39"/>
      </items>
    </pivotField>
    <pivotField axis="axisRow" compact="0" outline="0" subtotalTop="0" showAll="0" includeNewItemsInFilter="1">
      <items count="61">
        <item x="3"/>
        <item x="59"/>
        <item x="38"/>
        <item x="19"/>
        <item x="34"/>
        <item x="47"/>
        <item x="52"/>
        <item x="42"/>
        <item x="35"/>
        <item x="48"/>
        <item x="41"/>
        <item x="55"/>
        <item x="54"/>
        <item x="53"/>
        <item x="23"/>
        <item x="51"/>
        <item x="50"/>
        <item x="57"/>
        <item x="58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4"/>
        <item x="25"/>
        <item x="26"/>
        <item x="27"/>
        <item x="28"/>
        <item x="29"/>
        <item x="30"/>
        <item x="31"/>
        <item x="32"/>
        <item x="33"/>
        <item x="36"/>
        <item x="37"/>
        <item x="39"/>
        <item x="40"/>
        <item x="43"/>
        <item x="44"/>
        <item x="45"/>
        <item x="46"/>
        <item x="49"/>
        <item x="56"/>
        <item t="default"/>
      </items>
    </pivotField>
  </pivotFields>
  <rowFields count="3">
    <field x="8"/>
    <field x="10"/>
    <field x="11"/>
  </rowFields>
  <rowItems count="73">
    <i>
      <x/>
      <x v="20"/>
      <x v="22"/>
    </i>
    <i>
      <x v="1"/>
      <x/>
      <x v="6"/>
    </i>
    <i>
      <x v="2"/>
      <x v="20"/>
      <x v="29"/>
    </i>
    <i>
      <x v="3"/>
      <x v="21"/>
      <x v="24"/>
    </i>
    <i>
      <x v="4"/>
      <x v="21"/>
      <x v="23"/>
    </i>
    <i>
      <x v="5"/>
      <x v="21"/>
      <x v="32"/>
    </i>
    <i>
      <x v="6"/>
      <x v="27"/>
      <x v="39"/>
    </i>
    <i>
      <x v="7"/>
      <x v="21"/>
      <x v="49"/>
    </i>
    <i>
      <x v="8"/>
      <x v="32"/>
      <x v="45"/>
    </i>
    <i>
      <x v="9"/>
      <x v="5"/>
      <x v="13"/>
    </i>
    <i>
      <x v="10"/>
      <x v="5"/>
      <x v="31"/>
    </i>
    <i>
      <x v="11"/>
      <x v="22"/>
      <x v="25"/>
    </i>
    <i>
      <x v="12"/>
      <x v="5"/>
      <x v="28"/>
    </i>
    <i>
      <x v="13"/>
      <x v="10"/>
      <x v="2"/>
    </i>
    <i>
      <x v="14"/>
      <x v="30"/>
      <x v="42"/>
    </i>
    <i>
      <x v="15"/>
      <x v="35"/>
      <x v="48"/>
    </i>
    <i>
      <x v="16"/>
      <x v="2"/>
      <x v="14"/>
    </i>
    <i>
      <x v="17"/>
      <x v="3"/>
      <x v="51"/>
    </i>
    <i>
      <x v="18"/>
      <x v="3"/>
      <x v="7"/>
    </i>
    <i>
      <x v="19"/>
      <x v="3"/>
      <x v="15"/>
    </i>
    <i>
      <x v="20"/>
      <x v="1"/>
      <x v="27"/>
    </i>
    <i>
      <x v="21"/>
      <x v="1"/>
      <x v="26"/>
    </i>
    <i>
      <x v="22"/>
      <x v="1"/>
      <x v="36"/>
    </i>
    <i>
      <x v="23"/>
      <x v="1"/>
      <x v="53"/>
    </i>
    <i>
      <x v="24"/>
      <x v="1"/>
      <x/>
    </i>
    <i>
      <x v="25"/>
      <x v="1"/>
      <x/>
    </i>
    <i>
      <x v="26"/>
      <x v="1"/>
      <x/>
    </i>
    <i>
      <x v="27"/>
      <x v="1"/>
      <x/>
    </i>
    <i>
      <x v="28"/>
      <x v="1"/>
      <x/>
    </i>
    <i>
      <x v="29"/>
      <x v="1"/>
      <x/>
    </i>
    <i>
      <x v="30"/>
      <x v="1"/>
      <x/>
    </i>
    <i>
      <x v="31"/>
      <x v="1"/>
      <x/>
    </i>
    <i>
      <x v="32"/>
      <x v="1"/>
      <x/>
    </i>
    <i>
      <x v="33"/>
      <x v="1"/>
      <x/>
    </i>
    <i>
      <x v="34"/>
      <x v="1"/>
      <x/>
    </i>
    <i>
      <x v="35"/>
      <x v="1"/>
      <x/>
    </i>
    <i>
      <x v="36"/>
      <x v="1"/>
      <x/>
    </i>
    <i>
      <x v="37"/>
      <x v="1"/>
      <x v="35"/>
    </i>
    <i>
      <x v="39"/>
      <x v="4"/>
      <x v="33"/>
    </i>
    <i>
      <x v="40"/>
      <x v="24"/>
      <x v="34"/>
    </i>
    <i>
      <x v="41"/>
      <x v="23"/>
      <x v="30"/>
    </i>
    <i>
      <x v="42"/>
      <x v="26"/>
      <x v="38"/>
    </i>
    <i>
      <x v="43"/>
      <x v="13"/>
      <x v="8"/>
    </i>
    <i>
      <x v="44"/>
      <x v="6"/>
      <x v="16"/>
    </i>
    <i>
      <x v="45"/>
      <x v="41"/>
      <x v="57"/>
    </i>
    <i>
      <x v="46"/>
      <x v="28"/>
      <x v="40"/>
    </i>
    <i>
      <x v="47"/>
      <x v="38"/>
      <x v="54"/>
    </i>
    <i>
      <x v="48"/>
      <x v="39"/>
      <x v="55"/>
    </i>
    <i>
      <x v="49"/>
      <x v="37"/>
      <x v="52"/>
    </i>
    <i>
      <x v="50"/>
      <x v="8"/>
      <x v="5"/>
    </i>
    <i>
      <x v="51"/>
      <x v="7"/>
      <x v="9"/>
    </i>
    <i>
      <x v="52"/>
      <x v="7"/>
      <x v="44"/>
    </i>
    <i>
      <x v="53"/>
      <x v="12"/>
      <x v="4"/>
    </i>
    <i>
      <x v="54"/>
      <x v="33"/>
      <x v="46"/>
    </i>
    <i>
      <x v="55"/>
      <x v="36"/>
      <x v="50"/>
    </i>
    <i>
      <x v="56"/>
      <x v="25"/>
      <x v="37"/>
    </i>
    <i>
      <x v="57"/>
      <x v="34"/>
      <x v="47"/>
    </i>
    <i>
      <x v="58"/>
      <x v="31"/>
      <x v="43"/>
    </i>
    <i>
      <x v="59"/>
      <x v="29"/>
      <x v="41"/>
    </i>
    <i>
      <x v="62"/>
      <x v="11"/>
      <x v="3"/>
    </i>
    <i>
      <x v="63"/>
      <x v="40"/>
      <x v="56"/>
    </i>
    <i>
      <x v="64"/>
      <x v="16"/>
      <x v="12"/>
    </i>
    <i>
      <x v="65"/>
      <x v="14"/>
      <x v="10"/>
    </i>
    <i>
      <x v="66"/>
      <x v="15"/>
      <x v="11"/>
    </i>
    <i>
      <x v="67"/>
      <x v="5"/>
      <x v="20"/>
    </i>
    <i>
      <x v="68"/>
      <x v="5"/>
      <x v="21"/>
    </i>
    <i>
      <x v="69"/>
      <x v="4"/>
      <x v="19"/>
    </i>
    <i>
      <x v="70"/>
      <x v="4"/>
      <x v="58"/>
    </i>
    <i>
      <x v="71"/>
      <x v="1"/>
      <x/>
    </i>
    <i>
      <x v="72"/>
      <x v="1"/>
      <x/>
    </i>
    <i>
      <x v="73"/>
      <x v="18"/>
      <x v="17"/>
    </i>
    <i>
      <x v="74"/>
      <x v="42"/>
      <x v="59"/>
    </i>
    <i t="grand">
      <x/>
    </i>
  </rowItems>
  <colFields count="1">
    <field x="0"/>
  </colFields>
  <colItems count="4">
    <i>
      <x/>
    </i>
    <i>
      <x v="1"/>
    </i>
    <i>
      <x v="3"/>
    </i>
    <i t="grand">
      <x/>
    </i>
  </colItems>
  <pageFields count="2">
    <pageField fld="2" hier="-1"/>
    <pageField fld="9" hier="-1"/>
  </pageField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6" minRefreshableVersion="3" asteriskTotals="1" showMemberPropertyTips="0" useAutoFormatting="1" itemPrintTitles="1" createdVersion="4" indent="0" compact="0" compactData="0" gridDropZones="1">
  <location ref="A3:F146" firstHeaderRow="1" firstDataRow="2" firstDataCol="2" rowPageCount="1" colPageCount="1"/>
  <pivotFields count="5">
    <pivotField axis="axisCol" compact="0" outline="0" subtotalTop="0" showAll="0" includeNewItemsInFilter="1">
      <items count="6">
        <item x="1"/>
        <item x="0"/>
        <item x="3"/>
        <item x="4"/>
        <item x="2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 defaultSubtotal="0">
      <items count="9">
        <item h="1" x="8"/>
        <item h="1" x="7"/>
        <item h="1" x="0"/>
        <item h="1" x="6"/>
        <item h="1" x="1"/>
        <item x="2"/>
        <item h="1" x="3"/>
        <item h="1" x="5"/>
        <item x="4"/>
      </items>
    </pivotField>
    <pivotField axis="axisRow" dataField="1" compact="0" outline="0" subtotalTop="0" showAll="0" includeNewItemsInFilter="1" defaultSubtotal="0">
      <items count="252">
        <item x="16"/>
        <item x="128"/>
        <item x="9"/>
        <item x="8"/>
        <item x="17"/>
        <item x="134"/>
        <item x="129"/>
        <item x="10"/>
        <item x="12"/>
        <item x="130"/>
        <item x="14"/>
        <item x="138"/>
        <item x="136"/>
        <item x="133"/>
        <item x="13"/>
        <item x="131"/>
        <item x="135"/>
        <item x="139"/>
        <item x="15"/>
        <item x="7"/>
        <item x="137"/>
        <item x="11"/>
        <item x="58"/>
        <item x="82"/>
        <item x="146"/>
        <item x="80"/>
        <item x="176"/>
        <item x="70"/>
        <item x="164"/>
        <item x="23"/>
        <item x="21"/>
        <item x="28"/>
        <item x="183"/>
        <item x="32"/>
        <item x="22"/>
        <item x="198"/>
        <item x="49"/>
        <item x="145"/>
        <item x="87"/>
        <item x="202"/>
        <item x="59"/>
        <item x="27"/>
        <item x="47"/>
        <item x="170"/>
        <item x="24"/>
        <item x="45"/>
        <item x="206"/>
        <item x="51"/>
        <item x="165"/>
        <item x="52"/>
        <item x="188"/>
        <item x="61"/>
        <item x="143"/>
        <item x="43"/>
        <item x="173"/>
        <item x="71"/>
        <item x="39"/>
        <item x="64"/>
        <item x="199"/>
        <item x="20"/>
        <item x="171"/>
        <item x="50"/>
        <item x="177"/>
        <item x="86"/>
        <item x="26"/>
        <item x="46"/>
        <item x="161"/>
        <item x="25"/>
        <item x="33"/>
        <item x="205"/>
        <item x="88"/>
        <item x="78"/>
        <item x="166"/>
        <item x="192"/>
        <item x="168"/>
        <item x="167"/>
        <item x="48"/>
        <item x="141"/>
        <item x="142"/>
        <item x="160"/>
        <item x="77"/>
        <item x="76"/>
        <item x="44"/>
        <item x="62"/>
        <item x="149"/>
        <item x="159"/>
        <item x="67"/>
        <item x="169"/>
        <item x="54"/>
        <item x="74"/>
        <item x="148"/>
        <item x="75"/>
        <item x="72"/>
        <item x="196"/>
        <item x="84"/>
        <item x="147"/>
        <item x="150"/>
        <item x="57"/>
        <item x="203"/>
        <item x="140"/>
        <item x="56"/>
        <item x="37"/>
        <item x="174"/>
        <item x="201"/>
        <item x="156"/>
        <item x="29"/>
        <item x="181"/>
        <item x="209"/>
        <item x="154"/>
        <item x="31"/>
        <item x="204"/>
        <item x="189"/>
        <item x="40"/>
        <item x="68"/>
        <item x="179"/>
        <item x="73"/>
        <item x="38"/>
        <item x="60"/>
        <item x="19"/>
        <item x="35"/>
        <item x="30"/>
        <item x="191"/>
        <item x="187"/>
        <item x="151"/>
        <item x="152"/>
        <item x="153"/>
        <item x="186"/>
        <item x="144"/>
        <item x="207"/>
        <item x="81"/>
        <item x="162"/>
        <item x="41"/>
        <item x="194"/>
        <item x="197"/>
        <item x="185"/>
        <item x="53"/>
        <item x="182"/>
        <item x="190"/>
        <item x="184"/>
        <item x="42"/>
        <item x="193"/>
        <item x="55"/>
        <item x="172"/>
        <item x="83"/>
        <item x="158"/>
        <item x="180"/>
        <item x="155"/>
        <item x="63"/>
        <item x="163"/>
        <item x="200"/>
        <item x="85"/>
        <item x="36"/>
        <item x="66"/>
        <item x="178"/>
        <item x="34"/>
        <item x="69"/>
        <item x="65"/>
        <item x="157"/>
        <item x="237"/>
        <item x="229"/>
        <item m="1" x="249"/>
        <item x="226"/>
        <item x="95"/>
        <item m="1" x="248"/>
        <item x="106"/>
        <item x="216"/>
        <item x="92"/>
        <item x="105"/>
        <item x="218"/>
        <item x="97"/>
        <item x="109"/>
        <item x="233"/>
        <item x="110"/>
        <item x="224"/>
        <item x="213"/>
        <item x="100"/>
        <item x="210"/>
        <item x="225"/>
        <item x="114"/>
        <item x="228"/>
        <item x="230"/>
        <item x="115"/>
        <item x="221"/>
        <item x="195"/>
        <item x="103"/>
        <item x="175"/>
        <item x="99"/>
        <item x="212"/>
        <item x="94"/>
        <item x="227"/>
        <item x="211"/>
        <item x="102"/>
        <item x="90"/>
        <item x="214"/>
        <item x="215"/>
        <item x="234"/>
        <item x="116"/>
        <item x="127"/>
        <item x="219"/>
        <item x="104"/>
        <item x="98"/>
        <item x="96"/>
        <item x="18"/>
        <item x="217"/>
        <item x="126"/>
        <item x="89"/>
        <item x="236"/>
        <item x="231"/>
        <item x="91"/>
        <item x="112"/>
        <item x="223"/>
        <item x="101"/>
        <item x="107"/>
        <item x="232"/>
        <item x="93"/>
        <item x="222"/>
        <item x="235"/>
        <item x="108"/>
        <item x="220"/>
        <item x="111"/>
        <item x="2"/>
        <item x="6"/>
        <item x="0"/>
        <item m="1" x="250"/>
        <item x="5"/>
        <item x="3"/>
        <item x="1"/>
        <item x="132"/>
        <item x="4"/>
        <item m="1" x="247"/>
        <item x="238"/>
        <item x="122"/>
        <item x="118"/>
        <item x="124"/>
        <item x="240"/>
        <item x="241"/>
        <item x="117"/>
        <item x="125"/>
        <item x="119"/>
        <item x="245"/>
        <item m="1" x="246"/>
        <item x="120"/>
        <item x="123"/>
        <item x="239"/>
        <item m="1" x="251"/>
        <item x="121"/>
        <item x="244"/>
        <item x="242"/>
        <item x="79"/>
        <item x="208"/>
        <item x="243"/>
        <item x="113"/>
      </items>
    </pivotField>
    <pivotField axis="axisRow" compact="0" outline="0" subtotalTop="0" showAll="0" includeNewItemsInFilter="1">
      <items count="248">
        <item x="126"/>
        <item x="125"/>
        <item x="124"/>
        <item x="7"/>
        <item x="8"/>
        <item x="9"/>
        <item x="10"/>
        <item x="1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2"/>
        <item x="114"/>
        <item x="113"/>
        <item x="115"/>
        <item x="116"/>
        <item x="117"/>
        <item x="118"/>
        <item x="119"/>
        <item x="120"/>
        <item x="121"/>
        <item x="122"/>
        <item x="123"/>
        <item x="127"/>
        <item x="3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94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71"/>
        <item x="165"/>
        <item x="166"/>
        <item x="167"/>
        <item x="168"/>
        <item x="169"/>
        <item x="170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47"/>
        <item x="195"/>
        <item x="196"/>
        <item x="197"/>
        <item x="198"/>
        <item x="199"/>
        <item x="200"/>
        <item x="201"/>
        <item x="204"/>
        <item x="207"/>
        <item x="206"/>
        <item x="205"/>
        <item x="208"/>
        <item x="209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10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02"/>
        <item x="0"/>
        <item x="2"/>
        <item x="4"/>
        <item x="5"/>
        <item x="6"/>
        <item x="111"/>
        <item x="203"/>
        <item x="240"/>
        <item x="241"/>
        <item x="242"/>
        <item x="243"/>
        <item x="244"/>
        <item x="245"/>
        <item x="246"/>
        <item t="default"/>
      </items>
    </pivotField>
  </pivotFields>
  <rowFields count="2">
    <field x="3"/>
    <field x="4"/>
  </rowFields>
  <rowItems count="142">
    <i>
      <x v="22"/>
      <x v="54"/>
    </i>
    <i>
      <x v="23"/>
      <x v="77"/>
    </i>
    <i>
      <x v="24"/>
      <x v="137"/>
    </i>
    <i>
      <x v="25"/>
      <x v="75"/>
    </i>
    <i>
      <x v="26"/>
      <x v="159"/>
    </i>
    <i>
      <x v="27"/>
      <x v="66"/>
    </i>
    <i>
      <x v="28"/>
      <x v="153"/>
    </i>
    <i>
      <x v="29"/>
      <x v="19"/>
    </i>
    <i>
      <x v="30"/>
      <x v="17"/>
    </i>
    <i>
      <x v="31"/>
      <x v="24"/>
    </i>
    <i>
      <x v="32"/>
      <x v="172"/>
    </i>
    <i>
      <x v="33"/>
      <x v="28"/>
    </i>
    <i>
      <x v="34"/>
      <x v="18"/>
    </i>
    <i>
      <x v="35"/>
      <x v="187"/>
    </i>
    <i>
      <x v="36"/>
      <x v="46"/>
    </i>
    <i>
      <x v="37"/>
      <x v="113"/>
    </i>
    <i>
      <x v="38"/>
      <x v="82"/>
    </i>
    <i>
      <x v="39"/>
      <x v="191"/>
    </i>
    <i>
      <x v="40"/>
      <x v="55"/>
    </i>
    <i>
      <x v="41"/>
      <x v="23"/>
    </i>
    <i>
      <x v="42"/>
      <x v="43"/>
    </i>
    <i>
      <x v="43"/>
      <x v="160"/>
    </i>
    <i>
      <x v="44"/>
      <x v="20"/>
    </i>
    <i>
      <x v="45"/>
      <x v="41"/>
    </i>
    <i>
      <x v="46"/>
      <x v="195"/>
    </i>
    <i>
      <x v="47"/>
      <x v="48"/>
    </i>
    <i>
      <x v="48"/>
      <x v="154"/>
    </i>
    <i>
      <x v="49"/>
      <x v="49"/>
    </i>
    <i>
      <x v="50"/>
      <x v="177"/>
    </i>
    <i>
      <x v="51"/>
      <x v="57"/>
    </i>
    <i>
      <x v="52"/>
      <x v="135"/>
    </i>
    <i>
      <x v="53"/>
      <x v="39"/>
    </i>
    <i>
      <x v="54"/>
      <x v="163"/>
    </i>
    <i>
      <x v="55"/>
      <x v="5"/>
    </i>
    <i>
      <x v="56"/>
      <x v="35"/>
    </i>
    <i>
      <x v="57"/>
      <x v="60"/>
    </i>
    <i>
      <x v="58"/>
      <x v="141"/>
    </i>
    <i>
      <x v="59"/>
      <x v="16"/>
    </i>
    <i>
      <x v="60"/>
      <x v="161"/>
    </i>
    <i>
      <x v="61"/>
      <x v="47"/>
    </i>
    <i>
      <x v="62"/>
      <x v="166"/>
    </i>
    <i>
      <x v="63"/>
      <x v="81"/>
    </i>
    <i>
      <x v="64"/>
      <x v="22"/>
    </i>
    <i>
      <x v="65"/>
      <x v="42"/>
    </i>
    <i>
      <x v="66"/>
      <x v="150"/>
    </i>
    <i>
      <x v="67"/>
      <x v="21"/>
    </i>
    <i>
      <x v="68"/>
      <x v="29"/>
    </i>
    <i>
      <x v="69"/>
      <x v="194"/>
    </i>
    <i>
      <x v="70"/>
      <x v="83"/>
    </i>
    <i>
      <x v="71"/>
      <x v="73"/>
    </i>
    <i>
      <x v="72"/>
      <x v="155"/>
    </i>
    <i>
      <x v="73"/>
      <x v="181"/>
    </i>
    <i>
      <x v="74"/>
      <x v="157"/>
    </i>
    <i>
      <x v="75"/>
      <x v="156"/>
    </i>
    <i>
      <x v="76"/>
      <x v="44"/>
    </i>
    <i>
      <x v="77"/>
      <x v="133"/>
    </i>
    <i>
      <x v="78"/>
      <x v="134"/>
    </i>
    <i>
      <x v="79"/>
      <x v="149"/>
    </i>
    <i>
      <x v="80"/>
      <x v="72"/>
    </i>
    <i>
      <x v="81"/>
      <x v="71"/>
    </i>
    <i>
      <x v="82"/>
      <x v="40"/>
    </i>
    <i>
      <x v="83"/>
      <x v="58"/>
    </i>
    <i>
      <x v="84"/>
      <x v="140"/>
    </i>
    <i>
      <x v="85"/>
      <x v="148"/>
    </i>
    <i>
      <x v="86"/>
      <x v="63"/>
    </i>
    <i>
      <x v="87"/>
      <x v="158"/>
    </i>
    <i>
      <x v="88"/>
      <x v="51"/>
    </i>
    <i>
      <x v="89"/>
      <x v="69"/>
    </i>
    <i>
      <x v="90"/>
      <x v="139"/>
    </i>
    <i>
      <x v="91"/>
      <x v="70"/>
    </i>
    <i>
      <x v="92"/>
      <x v="67"/>
    </i>
    <i>
      <x v="93"/>
      <x v="185"/>
    </i>
    <i>
      <x v="94"/>
      <x v="79"/>
    </i>
    <i>
      <x v="95"/>
      <x v="138"/>
    </i>
    <i>
      <x v="96"/>
      <x v="188"/>
    </i>
    <i>
      <x v="97"/>
      <x v="53"/>
    </i>
    <i>
      <x v="98"/>
      <x v="192"/>
    </i>
    <i>
      <x v="99"/>
      <x v="132"/>
    </i>
    <i>
      <x v="100"/>
      <x v="52"/>
    </i>
    <i>
      <x v="101"/>
      <x v="33"/>
    </i>
    <i>
      <x v="102"/>
      <x v="164"/>
    </i>
    <i>
      <x v="103"/>
      <x v="190"/>
    </i>
    <i>
      <x v="104"/>
      <x v="145"/>
    </i>
    <i>
      <x v="105"/>
      <x v="25"/>
    </i>
    <i>
      <x v="106"/>
      <x v="170"/>
    </i>
    <i>
      <x v="107"/>
      <x v="196"/>
    </i>
    <i>
      <x v="108"/>
      <x v="144"/>
    </i>
    <i>
      <x v="109"/>
      <x v="27"/>
    </i>
    <i>
      <x v="110"/>
      <x v="193"/>
    </i>
    <i>
      <x v="111"/>
      <x v="178"/>
    </i>
    <i>
      <x v="112"/>
      <x v="36"/>
    </i>
    <i>
      <x v="113"/>
      <x v="64"/>
    </i>
    <i>
      <x v="114"/>
      <x v="168"/>
    </i>
    <i>
      <x v="115"/>
      <x v="68"/>
    </i>
    <i>
      <x v="116"/>
      <x v="34"/>
    </i>
    <i>
      <x v="117"/>
      <x v="56"/>
    </i>
    <i>
      <x v="118"/>
      <x v="15"/>
    </i>
    <i>
      <x v="119"/>
      <x v="31"/>
    </i>
    <i>
      <x v="120"/>
      <x v="26"/>
    </i>
    <i>
      <x v="121"/>
      <x v="180"/>
    </i>
    <i>
      <x v="122"/>
      <x v="176"/>
    </i>
    <i>
      <x v="123"/>
      <x v="142"/>
    </i>
    <i>
      <x v="124"/>
      <x v="11"/>
    </i>
    <i>
      <x v="125"/>
      <x v="143"/>
    </i>
    <i>
      <x v="126"/>
      <x v="175"/>
    </i>
    <i>
      <x v="127"/>
      <x v="136"/>
    </i>
    <i>
      <x v="128"/>
      <x v="232"/>
    </i>
    <i>
      <x v="129"/>
      <x v="76"/>
    </i>
    <i>
      <x v="130"/>
      <x v="151"/>
    </i>
    <i>
      <x v="131"/>
      <x v="37"/>
    </i>
    <i>
      <x v="132"/>
      <x v="183"/>
    </i>
    <i>
      <x v="133"/>
      <x v="186"/>
    </i>
    <i>
      <x v="134"/>
      <x v="174"/>
    </i>
    <i>
      <x v="135"/>
      <x v="50"/>
    </i>
    <i>
      <x v="136"/>
      <x v="171"/>
    </i>
    <i>
      <x v="137"/>
      <x v="179"/>
    </i>
    <i>
      <x v="138"/>
      <x v="173"/>
    </i>
    <i>
      <x v="139"/>
      <x v="38"/>
    </i>
    <i>
      <x v="140"/>
      <x v="182"/>
    </i>
    <i>
      <x v="141"/>
      <x v="45"/>
    </i>
    <i>
      <x v="142"/>
      <x v="162"/>
    </i>
    <i>
      <x v="143"/>
      <x v="78"/>
    </i>
    <i>
      <x v="144"/>
      <x v="147"/>
    </i>
    <i>
      <x v="145"/>
      <x v="169"/>
    </i>
    <i>
      <x v="146"/>
      <x v="7"/>
    </i>
    <i>
      <x v="147"/>
      <x v="59"/>
    </i>
    <i>
      <x v="148"/>
      <x v="152"/>
    </i>
    <i>
      <x v="149"/>
      <x v="189"/>
    </i>
    <i>
      <x v="150"/>
      <x v="80"/>
    </i>
    <i>
      <x v="151"/>
      <x v="32"/>
    </i>
    <i>
      <x v="152"/>
      <x v="62"/>
    </i>
    <i>
      <x v="153"/>
      <x v="167"/>
    </i>
    <i>
      <x v="154"/>
      <x v="30"/>
    </i>
    <i>
      <x v="155"/>
      <x v="65"/>
    </i>
    <i>
      <x v="156"/>
      <x v="61"/>
    </i>
    <i>
      <x v="157"/>
      <x v="146"/>
    </i>
    <i>
      <x v="183"/>
      <x v="184"/>
    </i>
    <i>
      <x v="185"/>
      <x v="165"/>
    </i>
    <i>
      <x v="248"/>
      <x v="74"/>
    </i>
    <i>
      <x v="249"/>
      <x v="239"/>
    </i>
    <i>
      <x v="251"/>
      <x v="238"/>
    </i>
    <i t="grand">
      <x/>
    </i>
  </rowItems>
  <colFields count="1">
    <field x="0"/>
  </colFields>
  <colItems count="4">
    <i>
      <x v="1"/>
    </i>
    <i>
      <x v="2"/>
    </i>
    <i>
      <x v="3"/>
    </i>
    <i t="grand">
      <x/>
    </i>
  </colItems>
  <pageFields count="1">
    <pageField fld="2" hier="-1"/>
  </pageField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ula.fabila@gmail.com" TargetMode="External"/><Relationship Id="rId21" Type="http://schemas.openxmlformats.org/officeDocument/2006/relationships/hyperlink" Target="mailto:jaxson3103@gmail.com" TargetMode="External"/><Relationship Id="rId42" Type="http://schemas.openxmlformats.org/officeDocument/2006/relationships/hyperlink" Target="mailto:ricky.burgess@hotmail.com" TargetMode="External"/><Relationship Id="rId47" Type="http://schemas.openxmlformats.org/officeDocument/2006/relationships/hyperlink" Target="mailto:dithorley11@hotmail.com" TargetMode="External"/><Relationship Id="rId63" Type="http://schemas.openxmlformats.org/officeDocument/2006/relationships/hyperlink" Target="mailto:admin@plumbertoyourdoor.com" TargetMode="External"/><Relationship Id="rId68" Type="http://schemas.openxmlformats.org/officeDocument/2006/relationships/hyperlink" Target="mailto:trish.spry@qldcricket.com.au" TargetMode="External"/><Relationship Id="rId84" Type="http://schemas.openxmlformats.org/officeDocument/2006/relationships/hyperlink" Target="mailto:danziger2010@gmail.com" TargetMode="External"/><Relationship Id="rId89" Type="http://schemas.openxmlformats.org/officeDocument/2006/relationships/hyperlink" Target="mailto:carlastonehouse@outlook.com.au" TargetMode="External"/><Relationship Id="rId7" Type="http://schemas.openxmlformats.org/officeDocument/2006/relationships/hyperlink" Target="mailto:gkmisener@gmail.com" TargetMode="External"/><Relationship Id="rId71" Type="http://schemas.openxmlformats.org/officeDocument/2006/relationships/hyperlink" Target="mailto:thfro@activ8.net.au" TargetMode="External"/><Relationship Id="rId92" Type="http://schemas.openxmlformats.org/officeDocument/2006/relationships/hyperlink" Target="mailto:nydiadaniels87@live.com" TargetMode="External"/><Relationship Id="rId2" Type="http://schemas.openxmlformats.org/officeDocument/2006/relationships/hyperlink" Target="mailto:eatonx5@bigpond.com" TargetMode="External"/><Relationship Id="rId16" Type="http://schemas.openxmlformats.org/officeDocument/2006/relationships/hyperlink" Target="mailto:wayne.laneyrie@townsville.qld.gov.au" TargetMode="External"/><Relationship Id="rId29" Type="http://schemas.openxmlformats.org/officeDocument/2006/relationships/hyperlink" Target="mailto:acbcabinets@gmail.com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mailto:Alex.Dickinson@opteonsolutions.com" TargetMode="External"/><Relationship Id="rId24" Type="http://schemas.openxmlformats.org/officeDocument/2006/relationships/hyperlink" Target="mailto:caseygf@icloud.com" TargetMode="External"/><Relationship Id="rId32" Type="http://schemas.openxmlformats.org/officeDocument/2006/relationships/hyperlink" Target="mailto:carter.sheds@bigpond.com" TargetMode="External"/><Relationship Id="rId37" Type="http://schemas.openxmlformats.org/officeDocument/2006/relationships/hyperlink" Target="mailto:james_thomsen@hotmail.com" TargetMode="External"/><Relationship Id="rId40" Type="http://schemas.openxmlformats.org/officeDocument/2006/relationships/hyperlink" Target="mailto:magicrosey58@bigpond.com" TargetMode="External"/><Relationship Id="rId45" Type="http://schemas.openxmlformats.org/officeDocument/2006/relationships/hyperlink" Target="mailto:seanrobertmcclelland1992@gmail.com" TargetMode="External"/><Relationship Id="rId53" Type="http://schemas.openxmlformats.org/officeDocument/2006/relationships/hyperlink" Target="mailto:admin@dbsqld.com.au" TargetMode="External"/><Relationship Id="rId58" Type="http://schemas.openxmlformats.org/officeDocument/2006/relationships/hyperlink" Target="mailto:ceelenalawrence@gmail.com" TargetMode="External"/><Relationship Id="rId66" Type="http://schemas.openxmlformats.org/officeDocument/2006/relationships/hyperlink" Target="mailto:gdelaforce@hotmail.com" TargetMode="External"/><Relationship Id="rId74" Type="http://schemas.openxmlformats.org/officeDocument/2006/relationships/hyperlink" Target="mailto:macca_1986@hotmail.com" TargetMode="External"/><Relationship Id="rId79" Type="http://schemas.openxmlformats.org/officeDocument/2006/relationships/hyperlink" Target="mailto:ian@brokemeglass.com.au" TargetMode="External"/><Relationship Id="rId87" Type="http://schemas.openxmlformats.org/officeDocument/2006/relationships/hyperlink" Target="mailto:abateman@napaparts.com.au" TargetMode="External"/><Relationship Id="rId102" Type="http://schemas.openxmlformats.org/officeDocument/2006/relationships/hyperlink" Target="mailto:wdpmtisa@hotmail.com" TargetMode="External"/><Relationship Id="rId5" Type="http://schemas.openxmlformats.org/officeDocument/2006/relationships/hyperlink" Target="mailto:trentscameron@hotmail.com" TargetMode="External"/><Relationship Id="rId61" Type="http://schemas.openxmlformats.org/officeDocument/2006/relationships/hyperlink" Target="mailto:kdobbs1@bigpond.com" TargetMode="External"/><Relationship Id="rId82" Type="http://schemas.openxmlformats.org/officeDocument/2006/relationships/hyperlink" Target="mailto:sales@thewatershed.com.au" TargetMode="External"/><Relationship Id="rId90" Type="http://schemas.openxmlformats.org/officeDocument/2006/relationships/hyperlink" Target="mailto:kevin-gordon@bigpond.com" TargetMode="External"/><Relationship Id="rId95" Type="http://schemas.openxmlformats.org/officeDocument/2006/relationships/hyperlink" Target="mailto:grahamcraig7@gmail.com" TargetMode="External"/><Relationship Id="rId19" Type="http://schemas.openxmlformats.org/officeDocument/2006/relationships/hyperlink" Target="mailto:robert.delaney@news.com.au" TargetMode="External"/><Relationship Id="rId14" Type="http://schemas.openxmlformats.org/officeDocument/2006/relationships/hyperlink" Target="mailto:adrian.guldbransen@ergon.com.au" TargetMode="External"/><Relationship Id="rId22" Type="http://schemas.openxmlformats.org/officeDocument/2006/relationships/hyperlink" Target="mailto:crayon360@gmail.com" TargetMode="External"/><Relationship Id="rId27" Type="http://schemas.openxmlformats.org/officeDocument/2006/relationships/hyperlink" Target="mailto:keegan.keane@hotmail.com" TargetMode="External"/><Relationship Id="rId30" Type="http://schemas.openxmlformats.org/officeDocument/2006/relationships/hyperlink" Target="mailto:grazedanatomyct@gmail.com" TargetMode="External"/><Relationship Id="rId35" Type="http://schemas.openxmlformats.org/officeDocument/2006/relationships/hyperlink" Target="mailto:adoyle@mendi.com.au" TargetMode="External"/><Relationship Id="rId43" Type="http://schemas.openxmlformats.org/officeDocument/2006/relationships/hyperlink" Target="mailto:lochlan_locky05@hotmail.com" TargetMode="External"/><Relationship Id="rId48" Type="http://schemas.openxmlformats.org/officeDocument/2006/relationships/hyperlink" Target="mailto:watto.64@bigpond.com" TargetMode="External"/><Relationship Id="rId56" Type="http://schemas.openxmlformats.org/officeDocument/2006/relationships/hyperlink" Target="mailto:w3ndyr3a@gmail.com" TargetMode="External"/><Relationship Id="rId64" Type="http://schemas.openxmlformats.org/officeDocument/2006/relationships/hyperlink" Target="mailto:jdgallon@bigpond.com" TargetMode="External"/><Relationship Id="rId69" Type="http://schemas.openxmlformats.org/officeDocument/2006/relationships/hyperlink" Target="mailto:ambermossman00@gmail.com" TargetMode="External"/><Relationship Id="rId77" Type="http://schemas.openxmlformats.org/officeDocument/2006/relationships/hyperlink" Target="mailto:kaljodrell96@gmail.com" TargetMode="External"/><Relationship Id="rId100" Type="http://schemas.openxmlformats.org/officeDocument/2006/relationships/hyperlink" Target="mailto:vishsingh@bipsautomotive.com" TargetMode="External"/><Relationship Id="rId105" Type="http://schemas.openxmlformats.org/officeDocument/2006/relationships/hyperlink" Target="mailto:wade@reldas.com.au" TargetMode="External"/><Relationship Id="rId8" Type="http://schemas.openxmlformats.org/officeDocument/2006/relationships/hyperlink" Target="mailto:frankwntrs@gmail.com" TargetMode="External"/><Relationship Id="rId51" Type="http://schemas.openxmlformats.org/officeDocument/2006/relationships/hyperlink" Target="mailto:rossgoodwin59@gmail.com" TargetMode="External"/><Relationship Id="rId72" Type="http://schemas.openxmlformats.org/officeDocument/2006/relationships/hyperlink" Target="mailto:paula.fabila@gmail.com" TargetMode="External"/><Relationship Id="rId80" Type="http://schemas.openxmlformats.org/officeDocument/2006/relationships/hyperlink" Target="mailto:allana85@hotmail.com" TargetMode="External"/><Relationship Id="rId85" Type="http://schemas.openxmlformats.org/officeDocument/2006/relationships/hyperlink" Target="mailto:cmlavery777@gmail.com" TargetMode="External"/><Relationship Id="rId93" Type="http://schemas.openxmlformats.org/officeDocument/2006/relationships/hyperlink" Target="mailto:hchampion@columba.catholic.edu.au" TargetMode="External"/><Relationship Id="rId98" Type="http://schemas.openxmlformats.org/officeDocument/2006/relationships/hyperlink" Target="mailto:dfloyr11@westnet.com.au" TargetMode="External"/><Relationship Id="rId3" Type="http://schemas.openxmlformats.org/officeDocument/2006/relationships/hyperlink" Target="mailto:kerriforno@bigpond.com" TargetMode="External"/><Relationship Id="rId12" Type="http://schemas.openxmlformats.org/officeDocument/2006/relationships/hyperlink" Target="mailto:matthew.schembri.2@gmail.com" TargetMode="External"/><Relationship Id="rId17" Type="http://schemas.openxmlformats.org/officeDocument/2006/relationships/hyperlink" Target="mailto:klococo93@gmail.com" TargetMode="External"/><Relationship Id="rId25" Type="http://schemas.openxmlformats.org/officeDocument/2006/relationships/hyperlink" Target="mailto:bbarbi@gmail.com" TargetMode="External"/><Relationship Id="rId33" Type="http://schemas.openxmlformats.org/officeDocument/2006/relationships/hyperlink" Target="mailto:rrr59@bigpond.com" TargetMode="External"/><Relationship Id="rId38" Type="http://schemas.openxmlformats.org/officeDocument/2006/relationships/hyperlink" Target="mailto:kfairbairn@gmail.com" TargetMode="External"/><Relationship Id="rId46" Type="http://schemas.openxmlformats.org/officeDocument/2006/relationships/hyperlink" Target="mailto:riley.candy@hotmail.com.au" TargetMode="External"/><Relationship Id="rId59" Type="http://schemas.openxmlformats.org/officeDocument/2006/relationships/hyperlink" Target="mailto:taylar.keioskie95@gmail.com" TargetMode="External"/><Relationship Id="rId67" Type="http://schemas.openxmlformats.org/officeDocument/2006/relationships/hyperlink" Target="mailto:steven_kate@bordernet.com.au" TargetMode="External"/><Relationship Id="rId103" Type="http://schemas.openxmlformats.org/officeDocument/2006/relationships/hyperlink" Target="mailto:jcurrin@bordernet.com.au" TargetMode="External"/><Relationship Id="rId20" Type="http://schemas.openxmlformats.org/officeDocument/2006/relationships/hyperlink" Target="mailto:billy.c.18@hotmail.com" TargetMode="External"/><Relationship Id="rId41" Type="http://schemas.openxmlformats.org/officeDocument/2006/relationships/hyperlink" Target="mailto:ashlee_patterson@live.com.au" TargetMode="External"/><Relationship Id="rId54" Type="http://schemas.openxmlformats.org/officeDocument/2006/relationships/hyperlink" Target="mailto:thomasanthony204@gmail.com" TargetMode="External"/><Relationship Id="rId62" Type="http://schemas.openxmlformats.org/officeDocument/2006/relationships/hyperlink" Target="mailto:chuckieleem@hotmail.com" TargetMode="External"/><Relationship Id="rId70" Type="http://schemas.openxmlformats.org/officeDocument/2006/relationships/hyperlink" Target="mailto:julsruls66@gmail.com" TargetMode="External"/><Relationship Id="rId75" Type="http://schemas.openxmlformats.org/officeDocument/2006/relationships/hyperlink" Target="mailto:knr91@live.com.au" TargetMode="External"/><Relationship Id="rId83" Type="http://schemas.openxmlformats.org/officeDocument/2006/relationships/hyperlink" Target="mailto:ehlca@live.com.au" TargetMode="External"/><Relationship Id="rId88" Type="http://schemas.openxmlformats.org/officeDocument/2006/relationships/hyperlink" Target="mailto:marcellamiller90@gmail.com" TargetMode="External"/><Relationship Id="rId91" Type="http://schemas.openxmlformats.org/officeDocument/2006/relationships/hyperlink" Target="mailto:procm1@bigpond.com" TargetMode="External"/><Relationship Id="rId96" Type="http://schemas.openxmlformats.org/officeDocument/2006/relationships/hyperlink" Target="mailto:mickmelvin@bigpond.com" TargetMode="Externa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jtjkmew@bigpond.com.au" TargetMode="External"/><Relationship Id="rId15" Type="http://schemas.openxmlformats.org/officeDocument/2006/relationships/hyperlink" Target="mailto:shane_d_white@hotmail.com" TargetMode="External"/><Relationship Id="rId23" Type="http://schemas.openxmlformats.org/officeDocument/2006/relationships/hyperlink" Target="mailto:dunmedoe90@gmail.com" TargetMode="External"/><Relationship Id="rId28" Type="http://schemas.openxmlformats.org/officeDocument/2006/relationships/hyperlink" Target="mailto:lukendee@exemail.com.au" TargetMode="External"/><Relationship Id="rId36" Type="http://schemas.openxmlformats.org/officeDocument/2006/relationships/hyperlink" Target="mailto:jg.salmond84@gmail.com" TargetMode="External"/><Relationship Id="rId49" Type="http://schemas.openxmlformats.org/officeDocument/2006/relationships/hyperlink" Target="mailto:eatonx5@bigpond.com" TargetMode="External"/><Relationship Id="rId57" Type="http://schemas.openxmlformats.org/officeDocument/2006/relationships/hyperlink" Target="mailto:cheree.walsh93@hotmail.com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mailto:wade@reldas.com.au" TargetMode="External"/><Relationship Id="rId31" Type="http://schemas.openxmlformats.org/officeDocument/2006/relationships/hyperlink" Target="mailto:ej@ejstarkey.com" TargetMode="External"/><Relationship Id="rId44" Type="http://schemas.openxmlformats.org/officeDocument/2006/relationships/hyperlink" Target="mailto:gavfry@hotmail.com" TargetMode="External"/><Relationship Id="rId52" Type="http://schemas.openxmlformats.org/officeDocument/2006/relationships/hyperlink" Target="mailto:keith@ninthavenueconstructions.com.au" TargetMode="External"/><Relationship Id="rId60" Type="http://schemas.openxmlformats.org/officeDocument/2006/relationships/hyperlink" Target="mailto:harryphilp28@icloud.com" TargetMode="External"/><Relationship Id="rId65" Type="http://schemas.openxmlformats.org/officeDocument/2006/relationships/hyperlink" Target="mailto:reidg216@gmail.com" TargetMode="External"/><Relationship Id="rId73" Type="http://schemas.openxmlformats.org/officeDocument/2006/relationships/hyperlink" Target="mailto:sallyxwatson@hotmail.com" TargetMode="External"/><Relationship Id="rId78" Type="http://schemas.openxmlformats.org/officeDocument/2006/relationships/hyperlink" Target="mailto:antonbooy135@gmail.com" TargetMode="External"/><Relationship Id="rId81" Type="http://schemas.openxmlformats.org/officeDocument/2006/relationships/hyperlink" Target="mailto:kaylapryor4@gmail.com" TargetMode="External"/><Relationship Id="rId86" Type="http://schemas.openxmlformats.org/officeDocument/2006/relationships/hyperlink" Target="mailto:debbiestainkey@bigpond.com" TargetMode="External"/><Relationship Id="rId94" Type="http://schemas.openxmlformats.org/officeDocument/2006/relationships/hyperlink" Target="mailto:cmlavery777@gmail.com" TargetMode="External"/><Relationship Id="rId99" Type="http://schemas.openxmlformats.org/officeDocument/2006/relationships/hyperlink" Target="mailto:kirk_co@bigpond.com" TargetMode="External"/><Relationship Id="rId101" Type="http://schemas.openxmlformats.org/officeDocument/2006/relationships/hyperlink" Target="mailto:lb_quinn@bigpond.com" TargetMode="External"/><Relationship Id="rId4" Type="http://schemas.openxmlformats.org/officeDocument/2006/relationships/hyperlink" Target="mailto:awhittington@sctsv.catholic.edu.au" TargetMode="External"/><Relationship Id="rId9" Type="http://schemas.openxmlformats.org/officeDocument/2006/relationships/hyperlink" Target="mailto:frankwntrs@gmail.com" TargetMode="External"/><Relationship Id="rId13" Type="http://schemas.openxmlformats.org/officeDocument/2006/relationships/hyperlink" Target="mailto:eatonx5@bigpond.com" TargetMode="External"/><Relationship Id="rId18" Type="http://schemas.openxmlformats.org/officeDocument/2006/relationships/hyperlink" Target="mailto:eddiefleck@bigpond.com" TargetMode="External"/><Relationship Id="rId39" Type="http://schemas.openxmlformats.org/officeDocument/2006/relationships/hyperlink" Target="mailto:slade.147@outlook.com" TargetMode="External"/><Relationship Id="rId34" Type="http://schemas.openxmlformats.org/officeDocument/2006/relationships/hyperlink" Target="mailto:bobandjeanielee@bigpond.com" TargetMode="External"/><Relationship Id="rId50" Type="http://schemas.openxmlformats.org/officeDocument/2006/relationships/hyperlink" Target="mailto:johnson.ac@bigpond.com" TargetMode="External"/><Relationship Id="rId55" Type="http://schemas.openxmlformats.org/officeDocument/2006/relationships/hyperlink" Target="mailto:jjfitzgerald@bigpond.com" TargetMode="External"/><Relationship Id="rId76" Type="http://schemas.openxmlformats.org/officeDocument/2006/relationships/hyperlink" Target="mailto:courtney_kelly@hotmail.com" TargetMode="External"/><Relationship Id="rId97" Type="http://schemas.openxmlformats.org/officeDocument/2006/relationships/hyperlink" Target="mailto:tamekamaree97@hotmail.com" TargetMode="External"/><Relationship Id="rId104" Type="http://schemas.openxmlformats.org/officeDocument/2006/relationships/hyperlink" Target="mailto:mattmcguire22@live.com.a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mailto:scottthorley11@gmail.com" TargetMode="External"/><Relationship Id="rId117" Type="http://schemas.openxmlformats.org/officeDocument/2006/relationships/hyperlink" Target="mailto:rossgoodwin59@gmail.com" TargetMode="External"/><Relationship Id="rId21" Type="http://schemas.openxmlformats.org/officeDocument/2006/relationships/hyperlink" Target="mailto:trevor.southern@westnet.com.au" TargetMode="External"/><Relationship Id="rId42" Type="http://schemas.openxmlformats.org/officeDocument/2006/relationships/hyperlink" Target="mailto:david.keane1@defence.gov.au" TargetMode="External"/><Relationship Id="rId47" Type="http://schemas.openxmlformats.org/officeDocument/2006/relationships/hyperlink" Target="mailto:carol@pacificislands.com.au" TargetMode="External"/><Relationship Id="rId63" Type="http://schemas.openxmlformats.org/officeDocument/2006/relationships/hyperlink" Target="mailto:sallyxwatson@hotmail.com" TargetMode="External"/><Relationship Id="rId68" Type="http://schemas.openxmlformats.org/officeDocument/2006/relationships/hyperlink" Target="mailto:stacie.scott@bigpond.com" TargetMode="External"/><Relationship Id="rId84" Type="http://schemas.openxmlformats.org/officeDocument/2006/relationships/hyperlink" Target="mailto:rob_28@live.com.au" TargetMode="External"/><Relationship Id="rId89" Type="http://schemas.openxmlformats.org/officeDocument/2006/relationships/hyperlink" Target="mailto:jake_risdale@outlook.com" TargetMode="External"/><Relationship Id="rId112" Type="http://schemas.openxmlformats.org/officeDocument/2006/relationships/hyperlink" Target="mailto:abateman@ashdown_ingram.com.au" TargetMode="External"/><Relationship Id="rId16" Type="http://schemas.openxmlformats.org/officeDocument/2006/relationships/hyperlink" Target="mailto:secretary@charitybigbash.com" TargetMode="External"/><Relationship Id="rId107" Type="http://schemas.openxmlformats.org/officeDocument/2006/relationships/hyperlink" Target="mailto:bryantshome@bigpond.com" TargetMode="External"/><Relationship Id="rId11" Type="http://schemas.openxmlformats.org/officeDocument/2006/relationships/hyperlink" Target="mailto:wes.seri@wilmar.com.au" TargetMode="External"/><Relationship Id="rId32" Type="http://schemas.openxmlformats.org/officeDocument/2006/relationships/hyperlink" Target="mailto:ashlee_patterson@live.com.au" TargetMode="External"/><Relationship Id="rId37" Type="http://schemas.openxmlformats.org/officeDocument/2006/relationships/hyperlink" Target="mailto:hchampion@columba.catholic.edu.au" TargetMode="External"/><Relationship Id="rId53" Type="http://schemas.openxmlformats.org/officeDocument/2006/relationships/hyperlink" Target="mailto:shanafinnigan@gmail.com" TargetMode="External"/><Relationship Id="rId58" Type="http://schemas.openxmlformats.org/officeDocument/2006/relationships/hyperlink" Target="mailto:edward_mcgovern@rocketmail.com" TargetMode="External"/><Relationship Id="rId74" Type="http://schemas.openxmlformats.org/officeDocument/2006/relationships/hyperlink" Target="mailto:cmtat@eq.edu.au" TargetMode="External"/><Relationship Id="rId79" Type="http://schemas.openxmlformats.org/officeDocument/2006/relationships/hyperlink" Target="mailto:jltho0@eq.edu.au" TargetMode="External"/><Relationship Id="rId102" Type="http://schemas.openxmlformats.org/officeDocument/2006/relationships/hyperlink" Target="mailto:biancaandshanan@outlook.com" TargetMode="External"/><Relationship Id="rId123" Type="http://schemas.openxmlformats.org/officeDocument/2006/relationships/hyperlink" Target="mailto:toll43@hotmail.com" TargetMode="External"/><Relationship Id="rId5" Type="http://schemas.openxmlformats.org/officeDocument/2006/relationships/hyperlink" Target="mailto:jcroots@bigpond.com" TargetMode="External"/><Relationship Id="rId61" Type="http://schemas.openxmlformats.org/officeDocument/2006/relationships/hyperlink" Target="mailto:glynis.romano@wilmar.com.au" TargetMode="External"/><Relationship Id="rId82" Type="http://schemas.openxmlformats.org/officeDocument/2006/relationships/hyperlink" Target="mailto:caseygr@icloud.com" TargetMode="External"/><Relationship Id="rId90" Type="http://schemas.openxmlformats.org/officeDocument/2006/relationships/hyperlink" Target="mailto:nqblast@tpg.com.au" TargetMode="External"/><Relationship Id="rId95" Type="http://schemas.openxmlformats.org/officeDocument/2006/relationships/hyperlink" Target="mailto:nicky@pjwalsh.com.au" TargetMode="External"/><Relationship Id="rId19" Type="http://schemas.openxmlformats.org/officeDocument/2006/relationships/hyperlink" Target="mailto:troy.kel17@gmail.com" TargetMode="External"/><Relationship Id="rId14" Type="http://schemas.openxmlformats.org/officeDocument/2006/relationships/hyperlink" Target="mailto:jnash@northjacklin.com.au" TargetMode="External"/><Relationship Id="rId22" Type="http://schemas.openxmlformats.org/officeDocument/2006/relationships/hyperlink" Target="mailto:brentonwilles@hotmail.com" TargetMode="External"/><Relationship Id="rId27" Type="http://schemas.openxmlformats.org/officeDocument/2006/relationships/hyperlink" Target="mailto:ashley.corrie@yahoo.com" TargetMode="External"/><Relationship Id="rId30" Type="http://schemas.openxmlformats.org/officeDocument/2006/relationships/hyperlink" Target="mailto:kimmi.74@hotmail.com" TargetMode="External"/><Relationship Id="rId35" Type="http://schemas.openxmlformats.org/officeDocument/2006/relationships/hyperlink" Target="mailto:matt.bridget@icloud.com" TargetMode="External"/><Relationship Id="rId43" Type="http://schemas.openxmlformats.org/officeDocument/2006/relationships/hyperlink" Target="mailto:d.carew-reid@hotmail.com" TargetMode="External"/><Relationship Id="rId48" Type="http://schemas.openxmlformats.org/officeDocument/2006/relationships/hyperlink" Target="mailto:ayrelectricalservices@outlook.com" TargetMode="External"/><Relationship Id="rId56" Type="http://schemas.openxmlformats.org/officeDocument/2006/relationships/hyperlink" Target="mailto:david@countrycurtains.com.au" TargetMode="External"/><Relationship Id="rId64" Type="http://schemas.openxmlformats.org/officeDocument/2006/relationships/hyperlink" Target="mailto:jessicaannebridges@gmail.com" TargetMode="External"/><Relationship Id="rId69" Type="http://schemas.openxmlformats.org/officeDocument/2006/relationships/hyperlink" Target="mailto:katelyn.walsh96@outlook.com" TargetMode="External"/><Relationship Id="rId77" Type="http://schemas.openxmlformats.org/officeDocument/2006/relationships/hyperlink" Target="mailto:ibiscreek4@bigpond.com" TargetMode="External"/><Relationship Id="rId100" Type="http://schemas.openxmlformats.org/officeDocument/2006/relationships/hyperlink" Target="mailto:stower81@bigpond.com" TargetMode="External"/><Relationship Id="rId105" Type="http://schemas.openxmlformats.org/officeDocument/2006/relationships/hyperlink" Target="mailto:lisasampson@hotmail.com" TargetMode="External"/><Relationship Id="rId113" Type="http://schemas.openxmlformats.org/officeDocument/2006/relationships/hyperlink" Target="mailto:colleen161065@hotmail.com" TargetMode="External"/><Relationship Id="rId118" Type="http://schemas.openxmlformats.org/officeDocument/2006/relationships/hyperlink" Target="mailto:tamekamaree97@hotmail.com" TargetMode="External"/><Relationship Id="rId8" Type="http://schemas.openxmlformats.org/officeDocument/2006/relationships/hyperlink" Target="mailto:wade@reldas.com.au" TargetMode="External"/><Relationship Id="rId51" Type="http://schemas.openxmlformats.org/officeDocument/2006/relationships/hyperlink" Target="mailto:kurt734@hotmail.com" TargetMode="External"/><Relationship Id="rId72" Type="http://schemas.openxmlformats.org/officeDocument/2006/relationships/hyperlink" Target="mailto:nadyneisaacs2001@gmail.com" TargetMode="External"/><Relationship Id="rId80" Type="http://schemas.openxmlformats.org/officeDocument/2006/relationships/hyperlink" Target="mailto:matthew.irwin05@gmail.com" TargetMode="External"/><Relationship Id="rId85" Type="http://schemas.openxmlformats.org/officeDocument/2006/relationships/hyperlink" Target="mailto:michael.rosemond@beng.goadelaide.com.au" TargetMode="External"/><Relationship Id="rId93" Type="http://schemas.openxmlformats.org/officeDocument/2006/relationships/hyperlink" Target="mailto:richardsgp@bigpond.com" TargetMode="External"/><Relationship Id="rId98" Type="http://schemas.openxmlformats.org/officeDocument/2006/relationships/hyperlink" Target="mailto:danbradford14@gmail.com" TargetMode="External"/><Relationship Id="rId121" Type="http://schemas.openxmlformats.org/officeDocument/2006/relationships/hyperlink" Target="mailto:ehlca@live.com.au" TargetMode="External"/><Relationship Id="rId3" Type="http://schemas.openxmlformats.org/officeDocument/2006/relationships/hyperlink" Target="mailto:ptonner@bigpond.com" TargetMode="External"/><Relationship Id="rId12" Type="http://schemas.openxmlformats.org/officeDocument/2006/relationships/hyperlink" Target="mailto:gkmisener@gmail.com" TargetMode="External"/><Relationship Id="rId17" Type="http://schemas.openxmlformats.org/officeDocument/2006/relationships/hyperlink" Target="mailto:des.jbb@gmail.com" TargetMode="External"/><Relationship Id="rId25" Type="http://schemas.openxmlformats.org/officeDocument/2006/relationships/hyperlink" Target="mailto:squidrig67@gmail.com" TargetMode="External"/><Relationship Id="rId33" Type="http://schemas.openxmlformats.org/officeDocument/2006/relationships/hyperlink" Target="mailto:dylanpryor969@gmail.com" TargetMode="External"/><Relationship Id="rId38" Type="http://schemas.openxmlformats.org/officeDocument/2006/relationships/hyperlink" Target="mailto:ben83carr@live.com.au" TargetMode="External"/><Relationship Id="rId46" Type="http://schemas.openxmlformats.org/officeDocument/2006/relationships/hyperlink" Target="mailto:sportrec@mckinlay.qld.gov.au" TargetMode="External"/><Relationship Id="rId59" Type="http://schemas.openxmlformats.org/officeDocument/2006/relationships/hyperlink" Target="mailto:stephen.macdonald@ccamatil.com" TargetMode="External"/><Relationship Id="rId67" Type="http://schemas.openxmlformats.org/officeDocument/2006/relationships/hyperlink" Target="mailto:alicadonetti@yahoo.com.au" TargetMode="External"/><Relationship Id="rId103" Type="http://schemas.openxmlformats.org/officeDocument/2006/relationships/hyperlink" Target="mailto:wdpmtisa@hotmail.com" TargetMode="External"/><Relationship Id="rId108" Type="http://schemas.openxmlformats.org/officeDocument/2006/relationships/hyperlink" Target="mailto:anton@aabequipment.com.au" TargetMode="External"/><Relationship Id="rId116" Type="http://schemas.openxmlformats.org/officeDocument/2006/relationships/hyperlink" Target="mailto:ct4x4club@hotmail.com" TargetMode="External"/><Relationship Id="rId124" Type="http://schemas.openxmlformats.org/officeDocument/2006/relationships/hyperlink" Target="mailto:toll43@hotmail.com" TargetMode="External"/><Relationship Id="rId20" Type="http://schemas.openxmlformats.org/officeDocument/2006/relationships/hyperlink" Target="mailto:bbarbi@gmail.com" TargetMode="External"/><Relationship Id="rId41" Type="http://schemas.openxmlformats.org/officeDocument/2006/relationships/hyperlink" Target="mailto:kbw_07@hotmail.com" TargetMode="External"/><Relationship Id="rId54" Type="http://schemas.openxmlformats.org/officeDocument/2006/relationships/hyperlink" Target="mailto:tavan.pyne@gmail.com" TargetMode="External"/><Relationship Id="rId62" Type="http://schemas.openxmlformats.org/officeDocument/2006/relationships/hyperlink" Target="mailto:faystaub@gmail.com" TargetMode="External"/><Relationship Id="rId70" Type="http://schemas.openxmlformats.org/officeDocument/2006/relationships/hyperlink" Target="mailto:mitchellhall@shamrockcivil.com.au" TargetMode="External"/><Relationship Id="rId75" Type="http://schemas.openxmlformats.org/officeDocument/2006/relationships/hyperlink" Target="mailto:mcevoymade@hotmail.com" TargetMode="External"/><Relationship Id="rId83" Type="http://schemas.openxmlformats.org/officeDocument/2006/relationships/hyperlink" Target="mailto:carter.sheds@bigpond.com" TargetMode="External"/><Relationship Id="rId88" Type="http://schemas.openxmlformats.org/officeDocument/2006/relationships/hyperlink" Target="mailto:aam_leonardi@hotmail.com" TargetMode="External"/><Relationship Id="rId91" Type="http://schemas.openxmlformats.org/officeDocument/2006/relationships/hyperlink" Target="mailto:robynkennedy19@gmail.com" TargetMode="External"/><Relationship Id="rId96" Type="http://schemas.openxmlformats.org/officeDocument/2006/relationships/hyperlink" Target="mailto:knuckles72@iineet.net.au" TargetMode="External"/><Relationship Id="rId111" Type="http://schemas.openxmlformats.org/officeDocument/2006/relationships/hyperlink" Target="mailto:paddywall98@gmail.com" TargetMode="External"/><Relationship Id="rId1" Type="http://schemas.openxmlformats.org/officeDocument/2006/relationships/hyperlink" Target="mailto:mitchell.rawlins@outlook.com" TargetMode="External"/><Relationship Id="rId6" Type="http://schemas.openxmlformats.org/officeDocument/2006/relationships/hyperlink" Target="mailto:jcroots@bigpond.com" TargetMode="External"/><Relationship Id="rId15" Type="http://schemas.openxmlformats.org/officeDocument/2006/relationships/hyperlink" Target="mailto:john_salmond@hotmail.com" TargetMode="External"/><Relationship Id="rId23" Type="http://schemas.openxmlformats.org/officeDocument/2006/relationships/hyperlink" Target="mailto:rayleneh94@hotmail.com" TargetMode="External"/><Relationship Id="rId28" Type="http://schemas.openxmlformats.org/officeDocument/2006/relationships/hyperlink" Target="mailto:drinkastubbie@hotmail.com" TargetMode="External"/><Relationship Id="rId36" Type="http://schemas.openxmlformats.org/officeDocument/2006/relationships/hyperlink" Target="mailto:ken@towerspoolcare.com" TargetMode="External"/><Relationship Id="rId49" Type="http://schemas.openxmlformats.org/officeDocument/2006/relationships/hyperlink" Target="mailto:kdobbs1@bigpond.com.au" TargetMode="External"/><Relationship Id="rId57" Type="http://schemas.openxmlformats.org/officeDocument/2006/relationships/hyperlink" Target="mailto:jamii_dave@live.com.au" TargetMode="External"/><Relationship Id="rId106" Type="http://schemas.openxmlformats.org/officeDocument/2006/relationships/hyperlink" Target="mailto:charterstowers346@repco.com.au" TargetMode="External"/><Relationship Id="rId114" Type="http://schemas.openxmlformats.org/officeDocument/2006/relationships/hyperlink" Target="mailto:robmills378@gmail.com" TargetMode="External"/><Relationship Id="rId119" Type="http://schemas.openxmlformats.org/officeDocument/2006/relationships/hyperlink" Target="mailto:danziger2010@gmail.com" TargetMode="External"/><Relationship Id="rId10" Type="http://schemas.openxmlformats.org/officeDocument/2006/relationships/hyperlink" Target="mailto:hchampion@columba.catholic.edu.au" TargetMode="External"/><Relationship Id="rId31" Type="http://schemas.openxmlformats.org/officeDocument/2006/relationships/hyperlink" Target="mailto:jax3103@gmail.com" TargetMode="External"/><Relationship Id="rId44" Type="http://schemas.openxmlformats.org/officeDocument/2006/relationships/hyperlink" Target="mailto:jarrodpower_82@hotmail.com" TargetMode="External"/><Relationship Id="rId52" Type="http://schemas.openxmlformats.org/officeDocument/2006/relationships/hyperlink" Target="mailto:sarah.jane.111@hotmail.com" TargetMode="External"/><Relationship Id="rId60" Type="http://schemas.openxmlformats.org/officeDocument/2006/relationships/hyperlink" Target="mailto:pguldbransen12@gmail.com" TargetMode="External"/><Relationship Id="rId65" Type="http://schemas.openxmlformats.org/officeDocument/2006/relationships/hyperlink" Target="mailto:remi_sellars@hotmail.com" TargetMode="External"/><Relationship Id="rId73" Type="http://schemas.openxmlformats.org/officeDocument/2006/relationships/hyperlink" Target="mailto:jo@dbsqld.com.au" TargetMode="External"/><Relationship Id="rId78" Type="http://schemas.openxmlformats.org/officeDocument/2006/relationships/hyperlink" Target="mailto:jamie_woods@sunsuper.com.au" TargetMode="External"/><Relationship Id="rId81" Type="http://schemas.openxmlformats.org/officeDocument/2006/relationships/hyperlink" Target="mailto:steele.platt97@hotmail.com" TargetMode="External"/><Relationship Id="rId86" Type="http://schemas.openxmlformats.org/officeDocument/2006/relationships/hyperlink" Target="mailto:brads.89@hotmail.com" TargetMode="External"/><Relationship Id="rId94" Type="http://schemas.openxmlformats.org/officeDocument/2006/relationships/hyperlink" Target="mailto:tamikamihill@gmail.com" TargetMode="External"/><Relationship Id="rId99" Type="http://schemas.openxmlformats.org/officeDocument/2006/relationships/hyperlink" Target="mailto:aaron_kwong@hotmail.com" TargetMode="External"/><Relationship Id="rId101" Type="http://schemas.openxmlformats.org/officeDocument/2006/relationships/hyperlink" Target="mailto:rise.n.shine@outlook.com" TargetMode="External"/><Relationship Id="rId122" Type="http://schemas.openxmlformats.org/officeDocument/2006/relationships/hyperlink" Target="mailto:toll43@hotmail.com" TargetMode="External"/><Relationship Id="rId4" Type="http://schemas.openxmlformats.org/officeDocument/2006/relationships/hyperlink" Target="mailto:jamiedc1988@gmail.com" TargetMode="External"/><Relationship Id="rId9" Type="http://schemas.openxmlformats.org/officeDocument/2006/relationships/hyperlink" Target="mailto:alex.dickinson@opg.net" TargetMode="External"/><Relationship Id="rId13" Type="http://schemas.openxmlformats.org/officeDocument/2006/relationships/hyperlink" Target="mailto:jcjkmew@bigpond.com" TargetMode="External"/><Relationship Id="rId18" Type="http://schemas.openxmlformats.org/officeDocument/2006/relationships/hyperlink" Target="mailto:ty.stainkey@myjcu.edu.au" TargetMode="External"/><Relationship Id="rId39" Type="http://schemas.openxmlformats.org/officeDocument/2006/relationships/hyperlink" Target="mailto:thomas.j.lucas@hotmail.com" TargetMode="External"/><Relationship Id="rId109" Type="http://schemas.openxmlformats.org/officeDocument/2006/relationships/hyperlink" Target="mailto:johnfinn@internode.on.net" TargetMode="External"/><Relationship Id="rId34" Type="http://schemas.openxmlformats.org/officeDocument/2006/relationships/hyperlink" Target="mailto:jamesflett@gmail.com" TargetMode="External"/><Relationship Id="rId50" Type="http://schemas.openxmlformats.org/officeDocument/2006/relationships/hyperlink" Target="mailto:andrew.symes@wulguru.com" TargetMode="External"/><Relationship Id="rId55" Type="http://schemas.openxmlformats.org/officeDocument/2006/relationships/hyperlink" Target="mailto:ejh296@bigpond.com" TargetMode="External"/><Relationship Id="rId76" Type="http://schemas.openxmlformats.org/officeDocument/2006/relationships/hyperlink" Target="mailto:robin.kerr@my.jcu.edu.au" TargetMode="External"/><Relationship Id="rId97" Type="http://schemas.openxmlformats.org/officeDocument/2006/relationships/hyperlink" Target="mailto:danbradford14@gmail.com" TargetMode="External"/><Relationship Id="rId104" Type="http://schemas.openxmlformats.org/officeDocument/2006/relationships/hyperlink" Target="mailto:eric.hvam@ergon.com.au" TargetMode="External"/><Relationship Id="rId120" Type="http://schemas.openxmlformats.org/officeDocument/2006/relationships/hyperlink" Target="mailto:simba4futsal@yahoo.com.au" TargetMode="External"/><Relationship Id="rId125" Type="http://schemas.openxmlformats.org/officeDocument/2006/relationships/hyperlink" Target="mailto:toll43@hotmail.com" TargetMode="External"/><Relationship Id="rId7" Type="http://schemas.openxmlformats.org/officeDocument/2006/relationships/hyperlink" Target="mailto:breenie_675@hotmail.com" TargetMode="External"/><Relationship Id="rId71" Type="http://schemas.openxmlformats.org/officeDocument/2006/relationships/hyperlink" Target="mailto:ayla-jayne@live.com" TargetMode="External"/><Relationship Id="rId92" Type="http://schemas.openxmlformats.org/officeDocument/2006/relationships/hyperlink" Target="mailto:lb-quinn@bigpond.com" TargetMode="External"/><Relationship Id="rId2" Type="http://schemas.openxmlformats.org/officeDocument/2006/relationships/hyperlink" Target="mailto:holshie88@gmail.com" TargetMode="External"/><Relationship Id="rId29" Type="http://schemas.openxmlformats.org/officeDocument/2006/relationships/hyperlink" Target="mailto:martyk@cowboys.com.au" TargetMode="External"/><Relationship Id="rId24" Type="http://schemas.openxmlformats.org/officeDocument/2006/relationships/hyperlink" Target="mailto:barry@blastcon.com.au" TargetMode="External"/><Relationship Id="rId40" Type="http://schemas.openxmlformats.org/officeDocument/2006/relationships/hyperlink" Target="mailto:steve.j.adam@gmail.com" TargetMode="External"/><Relationship Id="rId45" Type="http://schemas.openxmlformats.org/officeDocument/2006/relationships/hyperlink" Target="mailto:kerry.mills@landmark.com" TargetMode="External"/><Relationship Id="rId66" Type="http://schemas.openxmlformats.org/officeDocument/2006/relationships/hyperlink" Target="mailto:kyliebowden310889@gmail.com" TargetMode="External"/><Relationship Id="rId87" Type="http://schemas.openxmlformats.org/officeDocument/2006/relationships/hyperlink" Target="mailto:keegan.keane@brownandhurley.com.au" TargetMode="External"/><Relationship Id="rId110" Type="http://schemas.openxmlformats.org/officeDocument/2006/relationships/hyperlink" Target="mailto:rossjermaine97@gmail.com" TargetMode="External"/><Relationship Id="rId115" Type="http://schemas.openxmlformats.org/officeDocument/2006/relationships/hyperlink" Target="mailto:gavfry@hot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227"/>
  <sheetViews>
    <sheetView zoomScaleNormal="100" workbookViewId="0">
      <pane xSplit="3" ySplit="1" topLeftCell="L2" activePane="bottomRight" state="frozen"/>
      <selection pane="topRight" activeCell="D1" sqref="D1"/>
      <selection pane="bottomLeft" activeCell="A2" sqref="A2"/>
      <selection pane="bottomRight" activeCell="M6" sqref="M6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customWidth="1"/>
    <col min="8" max="8" width="18.7109375" customWidth="1"/>
    <col min="9" max="9" width="6.28515625" customWidth="1"/>
    <col min="10" max="10" width="8.28515625" customWidth="1"/>
    <col min="11" max="11" width="26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2" t="s">
        <v>234</v>
      </c>
      <c r="B1" s="12" t="s">
        <v>1337</v>
      </c>
      <c r="C1" s="12" t="s">
        <v>233</v>
      </c>
      <c r="D1" s="12" t="s">
        <v>236</v>
      </c>
      <c r="E1" s="12" t="s">
        <v>237</v>
      </c>
      <c r="F1" s="12" t="s">
        <v>238</v>
      </c>
      <c r="G1" s="12" t="s">
        <v>239</v>
      </c>
      <c r="H1" s="12" t="s">
        <v>240</v>
      </c>
      <c r="I1" s="12" t="s">
        <v>241</v>
      </c>
      <c r="J1" s="12" t="s">
        <v>242</v>
      </c>
      <c r="K1" s="12" t="s">
        <v>243</v>
      </c>
      <c r="L1" s="12" t="s">
        <v>244</v>
      </c>
      <c r="M1" s="12" t="s">
        <v>245</v>
      </c>
      <c r="N1" s="12" t="s">
        <v>246</v>
      </c>
      <c r="O1" s="12" t="s">
        <v>247</v>
      </c>
      <c r="P1" s="12" t="s">
        <v>248</v>
      </c>
      <c r="Q1" s="12" t="s">
        <v>249</v>
      </c>
      <c r="R1" s="12" t="s">
        <v>346</v>
      </c>
    </row>
    <row r="2" spans="1:18" x14ac:dyDescent="0.2">
      <c r="A2">
        <v>1</v>
      </c>
      <c r="B2" s="14" t="s">
        <v>1003</v>
      </c>
      <c r="C2" s="15" t="s">
        <v>555</v>
      </c>
      <c r="D2" t="s">
        <v>1004</v>
      </c>
      <c r="E2" t="s">
        <v>1005</v>
      </c>
      <c r="F2" t="s">
        <v>1006</v>
      </c>
      <c r="H2" t="s">
        <v>1007</v>
      </c>
      <c r="I2" t="s">
        <v>265</v>
      </c>
      <c r="J2">
        <v>4601</v>
      </c>
      <c r="L2" t="s">
        <v>1008</v>
      </c>
      <c r="M2" t="s">
        <v>356</v>
      </c>
      <c r="N2" s="14">
        <v>679854</v>
      </c>
      <c r="O2" s="25">
        <v>660</v>
      </c>
      <c r="P2" s="23">
        <v>43784</v>
      </c>
      <c r="Q2" t="e">
        <v>#N/A</v>
      </c>
      <c r="R2" s="24" t="s">
        <v>1009</v>
      </c>
    </row>
    <row r="3" spans="1:18" x14ac:dyDescent="0.2">
      <c r="A3">
        <v>2</v>
      </c>
      <c r="B3" s="14" t="s">
        <v>264</v>
      </c>
      <c r="C3" s="15" t="s">
        <v>555</v>
      </c>
      <c r="D3" s="14" t="s">
        <v>1850</v>
      </c>
      <c r="E3" s="14" t="s">
        <v>1851</v>
      </c>
      <c r="F3" s="14" t="s">
        <v>1878</v>
      </c>
      <c r="H3" s="14" t="s">
        <v>264</v>
      </c>
      <c r="I3" s="14" t="s">
        <v>265</v>
      </c>
      <c r="J3">
        <v>4820</v>
      </c>
      <c r="L3" s="14" t="s">
        <v>1879</v>
      </c>
      <c r="N3" s="14"/>
      <c r="O3" s="87"/>
      <c r="P3" s="23"/>
      <c r="Q3" t="e">
        <v>#N/A</v>
      </c>
      <c r="R3" s="24" t="s">
        <v>1880</v>
      </c>
    </row>
    <row r="4" spans="1:18" x14ac:dyDescent="0.2">
      <c r="A4">
        <v>3</v>
      </c>
      <c r="B4" s="14" t="s">
        <v>1037</v>
      </c>
      <c r="C4" s="15" t="s">
        <v>555</v>
      </c>
      <c r="D4" t="s">
        <v>474</v>
      </c>
      <c r="E4" t="s">
        <v>507</v>
      </c>
      <c r="F4" t="s">
        <v>1038</v>
      </c>
      <c r="H4" t="s">
        <v>1868</v>
      </c>
      <c r="I4" t="s">
        <v>265</v>
      </c>
      <c r="J4">
        <v>4814</v>
      </c>
      <c r="L4" t="s">
        <v>508</v>
      </c>
      <c r="M4" t="s">
        <v>556</v>
      </c>
      <c r="N4" s="14">
        <v>679911</v>
      </c>
      <c r="O4" s="25">
        <v>660</v>
      </c>
      <c r="P4" s="23">
        <v>43795</v>
      </c>
      <c r="Q4" t="e">
        <v>#N/A</v>
      </c>
      <c r="R4" s="24" t="s">
        <v>582</v>
      </c>
    </row>
    <row r="5" spans="1:18" x14ac:dyDescent="0.2">
      <c r="A5">
        <v>4</v>
      </c>
      <c r="B5" s="14" t="s">
        <v>40</v>
      </c>
      <c r="C5" s="15" t="s">
        <v>555</v>
      </c>
      <c r="D5" t="s">
        <v>760</v>
      </c>
      <c r="E5" t="s">
        <v>2293</v>
      </c>
      <c r="F5" t="s">
        <v>2294</v>
      </c>
      <c r="H5" t="s">
        <v>557</v>
      </c>
      <c r="I5" t="e">
        <v>#N/A</v>
      </c>
      <c r="J5" t="e">
        <v>#N/A</v>
      </c>
      <c r="L5" t="s">
        <v>2295</v>
      </c>
      <c r="M5" t="s">
        <v>556</v>
      </c>
      <c r="N5" s="14">
        <v>5247880</v>
      </c>
      <c r="O5" s="87">
        <v>660</v>
      </c>
      <c r="P5" s="23">
        <v>43816</v>
      </c>
      <c r="Q5" t="e">
        <v>#N/A</v>
      </c>
    </row>
    <row r="6" spans="1:18" x14ac:dyDescent="0.2">
      <c r="A6">
        <v>5</v>
      </c>
      <c r="B6" s="14" t="s">
        <v>2368</v>
      </c>
      <c r="C6" s="15" t="s">
        <v>555</v>
      </c>
      <c r="D6" t="s">
        <v>1869</v>
      </c>
      <c r="E6" t="s">
        <v>1131</v>
      </c>
      <c r="F6" t="s">
        <v>1870</v>
      </c>
      <c r="H6" t="s">
        <v>273</v>
      </c>
      <c r="I6" t="s">
        <v>265</v>
      </c>
      <c r="J6">
        <v>4812</v>
      </c>
      <c r="L6" t="s">
        <v>1871</v>
      </c>
      <c r="M6" t="s">
        <v>556</v>
      </c>
      <c r="N6" s="14">
        <v>679912</v>
      </c>
      <c r="O6" s="86">
        <v>660</v>
      </c>
      <c r="P6" s="23">
        <v>43795</v>
      </c>
      <c r="Q6" t="e">
        <v>#N/A</v>
      </c>
      <c r="R6" s="24" t="s">
        <v>1872</v>
      </c>
    </row>
    <row r="7" spans="1:18" x14ac:dyDescent="0.2">
      <c r="A7">
        <v>6</v>
      </c>
      <c r="B7" s="14" t="s">
        <v>637</v>
      </c>
      <c r="C7" s="15" t="s">
        <v>555</v>
      </c>
      <c r="D7" t="s">
        <v>2358</v>
      </c>
      <c r="E7" t="s">
        <v>559</v>
      </c>
      <c r="F7" t="s">
        <v>560</v>
      </c>
      <c r="H7" t="s">
        <v>273</v>
      </c>
      <c r="I7" t="s">
        <v>265</v>
      </c>
      <c r="J7">
        <v>4812</v>
      </c>
      <c r="K7" s="14" t="s">
        <v>561</v>
      </c>
      <c r="L7" t="s">
        <v>562</v>
      </c>
      <c r="M7" s="14" t="s">
        <v>556</v>
      </c>
      <c r="N7" s="39">
        <v>679913</v>
      </c>
      <c r="O7" s="87">
        <v>660</v>
      </c>
      <c r="P7" s="23">
        <v>43794</v>
      </c>
      <c r="Q7" t="e">
        <v>#N/A</v>
      </c>
      <c r="R7" s="24" t="s">
        <v>874</v>
      </c>
    </row>
    <row r="8" spans="1:18" x14ac:dyDescent="0.2">
      <c r="A8">
        <v>7</v>
      </c>
      <c r="B8" s="14" t="s">
        <v>1748</v>
      </c>
      <c r="C8" s="15" t="s">
        <v>555</v>
      </c>
      <c r="D8" t="s">
        <v>1749</v>
      </c>
      <c r="E8" t="s">
        <v>157</v>
      </c>
      <c r="F8" t="s">
        <v>492</v>
      </c>
      <c r="H8" t="s">
        <v>272</v>
      </c>
      <c r="I8" t="s">
        <v>265</v>
      </c>
      <c r="J8">
        <v>4870</v>
      </c>
      <c r="L8" t="s">
        <v>2359</v>
      </c>
      <c r="M8" s="14" t="s">
        <v>556</v>
      </c>
      <c r="N8" s="14">
        <v>5247866</v>
      </c>
      <c r="O8" s="87">
        <v>660</v>
      </c>
      <c r="P8" s="23">
        <v>43802</v>
      </c>
      <c r="Q8" t="e">
        <v>#N/A</v>
      </c>
      <c r="R8" s="24" t="s">
        <v>2218</v>
      </c>
    </row>
    <row r="9" spans="1:18" x14ac:dyDescent="0.2">
      <c r="A9">
        <v>8</v>
      </c>
      <c r="B9" s="14" t="s">
        <v>67</v>
      </c>
      <c r="C9" s="15" t="s">
        <v>555</v>
      </c>
      <c r="D9" s="14" t="s">
        <v>67</v>
      </c>
      <c r="E9" s="14" t="s">
        <v>1873</v>
      </c>
      <c r="F9" s="14" t="s">
        <v>1874</v>
      </c>
      <c r="H9" s="14" t="s">
        <v>1371</v>
      </c>
      <c r="I9" s="14" t="s">
        <v>265</v>
      </c>
      <c r="J9">
        <v>4814</v>
      </c>
      <c r="L9" s="14" t="s">
        <v>1875</v>
      </c>
      <c r="M9" s="39" t="s">
        <v>1876</v>
      </c>
      <c r="N9" s="39">
        <v>679988</v>
      </c>
      <c r="O9" s="87">
        <v>660</v>
      </c>
      <c r="P9" s="23">
        <v>43801</v>
      </c>
      <c r="Q9" t="e">
        <v>#N/A</v>
      </c>
      <c r="R9" s="24" t="s">
        <v>1877</v>
      </c>
    </row>
    <row r="10" spans="1:18" x14ac:dyDescent="0.2">
      <c r="A10">
        <v>9</v>
      </c>
      <c r="B10" s="14" t="s">
        <v>274</v>
      </c>
      <c r="C10" s="15" t="s">
        <v>250</v>
      </c>
      <c r="D10" t="s">
        <v>75</v>
      </c>
      <c r="E10" t="s">
        <v>76</v>
      </c>
      <c r="F10" t="s">
        <v>1385</v>
      </c>
      <c r="H10" t="s">
        <v>360</v>
      </c>
      <c r="I10" t="s">
        <v>265</v>
      </c>
      <c r="J10">
        <v>4814</v>
      </c>
      <c r="L10" t="s">
        <v>824</v>
      </c>
      <c r="M10" s="14" t="s">
        <v>487</v>
      </c>
      <c r="N10" s="39">
        <v>679989</v>
      </c>
      <c r="O10" s="87">
        <v>660</v>
      </c>
      <c r="P10" s="23">
        <v>43799</v>
      </c>
      <c r="Q10">
        <v>0</v>
      </c>
      <c r="R10" t="s">
        <v>77</v>
      </c>
    </row>
    <row r="11" spans="1:18" x14ac:dyDescent="0.2">
      <c r="A11">
        <v>10</v>
      </c>
      <c r="B11" s="14" t="s">
        <v>885</v>
      </c>
      <c r="C11" s="15" t="s">
        <v>250</v>
      </c>
      <c r="D11" s="14" t="s">
        <v>1881</v>
      </c>
      <c r="E11" s="14" t="s">
        <v>1882</v>
      </c>
      <c r="F11" s="14" t="s">
        <v>1883</v>
      </c>
      <c r="H11" s="14" t="s">
        <v>453</v>
      </c>
      <c r="I11" s="14" t="s">
        <v>265</v>
      </c>
      <c r="J11">
        <v>4815</v>
      </c>
      <c r="L11" s="14" t="s">
        <v>1884</v>
      </c>
      <c r="M11" s="14" t="s">
        <v>556</v>
      </c>
      <c r="N11" s="39">
        <v>679974</v>
      </c>
      <c r="O11" s="87">
        <v>660</v>
      </c>
      <c r="P11" s="23">
        <v>43798</v>
      </c>
      <c r="Q11">
        <v>0</v>
      </c>
      <c r="R11" s="24" t="s">
        <v>1885</v>
      </c>
    </row>
    <row r="12" spans="1:18" x14ac:dyDescent="0.2">
      <c r="A12">
        <v>11</v>
      </c>
      <c r="B12" s="14" t="s">
        <v>1312</v>
      </c>
      <c r="C12" s="88" t="s">
        <v>250</v>
      </c>
      <c r="D12" s="14" t="s">
        <v>1886</v>
      </c>
      <c r="E12" s="14" t="s">
        <v>1675</v>
      </c>
      <c r="F12" s="14" t="s">
        <v>1887</v>
      </c>
      <c r="H12" s="14" t="s">
        <v>570</v>
      </c>
      <c r="I12" s="14" t="s">
        <v>265</v>
      </c>
      <c r="J12">
        <v>4825</v>
      </c>
      <c r="L12" s="14" t="s">
        <v>1888</v>
      </c>
      <c r="M12" s="14" t="s">
        <v>556</v>
      </c>
      <c r="N12" s="39">
        <v>679914</v>
      </c>
      <c r="O12" s="87">
        <v>660</v>
      </c>
      <c r="P12" s="23">
        <v>43798</v>
      </c>
      <c r="Q12" t="e">
        <v>#N/A</v>
      </c>
      <c r="R12" s="24" t="s">
        <v>1889</v>
      </c>
    </row>
    <row r="13" spans="1:18" x14ac:dyDescent="0.2">
      <c r="A13">
        <v>12</v>
      </c>
      <c r="B13" s="14" t="s">
        <v>476</v>
      </c>
      <c r="C13" s="15" t="s">
        <v>250</v>
      </c>
      <c r="D13" t="s">
        <v>269</v>
      </c>
      <c r="E13" t="s">
        <v>1416</v>
      </c>
      <c r="F13" t="s">
        <v>1417</v>
      </c>
      <c r="G13" s="14" t="s">
        <v>1418</v>
      </c>
      <c r="H13" s="14" t="s">
        <v>273</v>
      </c>
      <c r="I13" t="s">
        <v>265</v>
      </c>
      <c r="J13">
        <v>4817</v>
      </c>
      <c r="L13" t="s">
        <v>1419</v>
      </c>
      <c r="M13" s="14" t="s">
        <v>315</v>
      </c>
      <c r="N13" s="39">
        <v>679915</v>
      </c>
      <c r="O13" s="87">
        <v>660</v>
      </c>
      <c r="P13" s="23">
        <v>43794</v>
      </c>
      <c r="Q13" s="14" t="s">
        <v>1890</v>
      </c>
      <c r="R13" s="24" t="s">
        <v>1891</v>
      </c>
    </row>
    <row r="14" spans="1:18" x14ac:dyDescent="0.2">
      <c r="A14">
        <v>13</v>
      </c>
      <c r="B14" s="14" t="s">
        <v>46</v>
      </c>
      <c r="C14" s="15" t="s">
        <v>250</v>
      </c>
      <c r="D14" t="s">
        <v>640</v>
      </c>
      <c r="E14" t="s">
        <v>160</v>
      </c>
      <c r="F14" t="s">
        <v>161</v>
      </c>
      <c r="H14" t="s">
        <v>162</v>
      </c>
      <c r="I14" t="s">
        <v>265</v>
      </c>
      <c r="J14">
        <v>4735</v>
      </c>
      <c r="K14" s="14" t="s">
        <v>163</v>
      </c>
      <c r="L14" t="s">
        <v>764</v>
      </c>
      <c r="M14" s="14" t="s">
        <v>1892</v>
      </c>
      <c r="N14" s="39">
        <v>679855</v>
      </c>
      <c r="O14" s="87">
        <v>660</v>
      </c>
      <c r="P14" s="23">
        <v>43761</v>
      </c>
      <c r="Q14" s="14" t="s">
        <v>1893</v>
      </c>
      <c r="R14" t="s">
        <v>564</v>
      </c>
    </row>
    <row r="15" spans="1:18" x14ac:dyDescent="0.2">
      <c r="A15">
        <v>14</v>
      </c>
      <c r="B15" s="14" t="s">
        <v>104</v>
      </c>
      <c r="C15" s="15" t="s">
        <v>250</v>
      </c>
      <c r="D15" t="s">
        <v>268</v>
      </c>
      <c r="E15" t="s">
        <v>1387</v>
      </c>
      <c r="F15" t="s">
        <v>1266</v>
      </c>
      <c r="H15" t="s">
        <v>273</v>
      </c>
      <c r="I15" t="s">
        <v>265</v>
      </c>
      <c r="J15">
        <v>4812</v>
      </c>
      <c r="L15" s="14" t="s">
        <v>1894</v>
      </c>
      <c r="M15" s="14" t="s">
        <v>556</v>
      </c>
      <c r="N15" s="39">
        <v>679916</v>
      </c>
      <c r="O15" s="87">
        <v>660</v>
      </c>
      <c r="P15" s="23">
        <v>43795</v>
      </c>
      <c r="Q15">
        <v>0</v>
      </c>
      <c r="R15" t="s">
        <v>1388</v>
      </c>
    </row>
    <row r="16" spans="1:18" x14ac:dyDescent="0.2">
      <c r="A16">
        <v>15</v>
      </c>
      <c r="B16" s="14" t="s">
        <v>1895</v>
      </c>
      <c r="C16" s="88" t="s">
        <v>250</v>
      </c>
      <c r="D16" s="14" t="s">
        <v>1896</v>
      </c>
      <c r="E16" s="14" t="s">
        <v>1411</v>
      </c>
      <c r="F16" s="14" t="s">
        <v>1412</v>
      </c>
      <c r="H16" s="14" t="s">
        <v>1413</v>
      </c>
      <c r="I16" s="14" t="s">
        <v>265</v>
      </c>
      <c r="J16">
        <v>4882</v>
      </c>
      <c r="L16" s="14" t="s">
        <v>1414</v>
      </c>
      <c r="M16" s="14" t="s">
        <v>1897</v>
      </c>
      <c r="N16" s="39">
        <v>679856</v>
      </c>
      <c r="O16" s="87">
        <v>660</v>
      </c>
      <c r="P16" s="23">
        <v>43773</v>
      </c>
      <c r="Q16" t="e">
        <v>#N/A</v>
      </c>
      <c r="R16" s="24" t="s">
        <v>1415</v>
      </c>
    </row>
    <row r="17" spans="1:18" x14ac:dyDescent="0.2">
      <c r="A17">
        <v>16</v>
      </c>
      <c r="B17" s="14" t="s">
        <v>40</v>
      </c>
      <c r="C17" s="15" t="s">
        <v>250</v>
      </c>
      <c r="D17" t="s">
        <v>760</v>
      </c>
      <c r="E17" t="s">
        <v>2293</v>
      </c>
      <c r="F17" t="s">
        <v>2294</v>
      </c>
      <c r="H17" t="s">
        <v>557</v>
      </c>
      <c r="I17" t="s">
        <v>265</v>
      </c>
      <c r="J17">
        <v>4850</v>
      </c>
      <c r="L17" t="s">
        <v>2295</v>
      </c>
      <c r="M17" t="s">
        <v>556</v>
      </c>
      <c r="N17" s="14">
        <v>5247880</v>
      </c>
      <c r="O17" s="87">
        <v>660</v>
      </c>
      <c r="P17" s="23">
        <v>43816</v>
      </c>
      <c r="Q17">
        <v>0</v>
      </c>
      <c r="R17" t="s">
        <v>1132</v>
      </c>
    </row>
    <row r="18" spans="1:18" x14ac:dyDescent="0.2">
      <c r="A18">
        <v>17</v>
      </c>
      <c r="B18" s="14" t="s">
        <v>1407</v>
      </c>
      <c r="C18" s="15" t="s">
        <v>250</v>
      </c>
      <c r="D18" t="s">
        <v>1324</v>
      </c>
      <c r="E18" t="s">
        <v>2283</v>
      </c>
      <c r="N18" s="14">
        <v>5247887</v>
      </c>
      <c r="O18" s="87">
        <v>660</v>
      </c>
      <c r="P18" s="23">
        <v>43795</v>
      </c>
      <c r="Q18">
        <v>0</v>
      </c>
      <c r="R18" t="s">
        <v>1409</v>
      </c>
    </row>
    <row r="19" spans="1:18" x14ac:dyDescent="0.2">
      <c r="A19">
        <v>18</v>
      </c>
      <c r="B19" s="14" t="s">
        <v>276</v>
      </c>
      <c r="C19" s="15" t="s">
        <v>250</v>
      </c>
      <c r="D19" t="s">
        <v>875</v>
      </c>
      <c r="E19" t="s">
        <v>165</v>
      </c>
      <c r="F19" t="s">
        <v>166</v>
      </c>
      <c r="H19" t="s">
        <v>276</v>
      </c>
      <c r="I19" t="s">
        <v>265</v>
      </c>
      <c r="J19">
        <v>4873</v>
      </c>
      <c r="L19" t="s">
        <v>370</v>
      </c>
      <c r="M19" s="14" t="s">
        <v>457</v>
      </c>
      <c r="N19" s="14">
        <v>5247867</v>
      </c>
      <c r="O19" s="87">
        <v>660</v>
      </c>
      <c r="P19" s="23">
        <v>43802</v>
      </c>
      <c r="Q19">
        <v>0</v>
      </c>
      <c r="R19" t="s">
        <v>999</v>
      </c>
    </row>
    <row r="20" spans="1:18" x14ac:dyDescent="0.2">
      <c r="A20">
        <v>19</v>
      </c>
      <c r="B20" s="14" t="s">
        <v>644</v>
      </c>
      <c r="C20" s="15" t="s">
        <v>250</v>
      </c>
      <c r="D20" s="14" t="s">
        <v>1898</v>
      </c>
      <c r="E20" s="14" t="s">
        <v>1899</v>
      </c>
      <c r="F20" s="14" t="s">
        <v>1900</v>
      </c>
      <c r="H20" s="14" t="s">
        <v>1901</v>
      </c>
      <c r="I20" t="s">
        <v>265</v>
      </c>
      <c r="J20">
        <v>4888</v>
      </c>
      <c r="L20" s="14" t="s">
        <v>1902</v>
      </c>
      <c r="M20" s="14" t="s">
        <v>1903</v>
      </c>
      <c r="N20" s="39">
        <v>679917</v>
      </c>
      <c r="O20" s="87">
        <v>660</v>
      </c>
      <c r="P20" s="23">
        <v>43787</v>
      </c>
      <c r="Q20">
        <v>0</v>
      </c>
      <c r="R20" s="24" t="s">
        <v>1904</v>
      </c>
    </row>
    <row r="21" spans="1:18" x14ac:dyDescent="0.2">
      <c r="A21">
        <v>20</v>
      </c>
      <c r="B21" s="14" t="s">
        <v>643</v>
      </c>
      <c r="C21" s="15" t="s">
        <v>250</v>
      </c>
      <c r="D21" s="14" t="s">
        <v>1898</v>
      </c>
      <c r="E21" s="14" t="s">
        <v>1899</v>
      </c>
      <c r="F21" s="14" t="s">
        <v>1900</v>
      </c>
      <c r="H21" s="14" t="s">
        <v>1901</v>
      </c>
      <c r="I21" t="s">
        <v>265</v>
      </c>
      <c r="J21">
        <v>4888</v>
      </c>
      <c r="L21" s="14" t="s">
        <v>1902</v>
      </c>
      <c r="M21" s="14" t="s">
        <v>1903</v>
      </c>
      <c r="N21" s="39">
        <v>679918</v>
      </c>
      <c r="O21" s="87">
        <v>660</v>
      </c>
      <c r="P21" s="23">
        <v>43787</v>
      </c>
      <c r="Q21">
        <v>0</v>
      </c>
      <c r="R21" s="24" t="s">
        <v>1904</v>
      </c>
    </row>
    <row r="22" spans="1:18" x14ac:dyDescent="0.2">
      <c r="A22">
        <v>21</v>
      </c>
      <c r="B22" s="14" t="s">
        <v>479</v>
      </c>
      <c r="C22" s="15" t="s">
        <v>250</v>
      </c>
      <c r="D22" t="s">
        <v>401</v>
      </c>
      <c r="E22" t="s">
        <v>148</v>
      </c>
      <c r="F22" t="s">
        <v>2296</v>
      </c>
      <c r="H22" t="s">
        <v>273</v>
      </c>
      <c r="I22" t="s">
        <v>265</v>
      </c>
      <c r="J22">
        <v>4817</v>
      </c>
      <c r="L22" t="s">
        <v>2297</v>
      </c>
      <c r="M22" t="s">
        <v>556</v>
      </c>
      <c r="N22" s="14">
        <v>5247878</v>
      </c>
      <c r="O22" s="87">
        <v>660</v>
      </c>
      <c r="P22" s="23">
        <v>43798</v>
      </c>
      <c r="Q22">
        <v>0</v>
      </c>
      <c r="R22" s="24" t="s">
        <v>2298</v>
      </c>
    </row>
    <row r="23" spans="1:18" x14ac:dyDescent="0.2">
      <c r="A23">
        <v>22</v>
      </c>
      <c r="B23" s="14" t="s">
        <v>1905</v>
      </c>
      <c r="C23" s="88" t="s">
        <v>250</v>
      </c>
      <c r="D23" s="14" t="s">
        <v>124</v>
      </c>
      <c r="E23" s="14" t="s">
        <v>559</v>
      </c>
      <c r="F23" s="14" t="s">
        <v>560</v>
      </c>
      <c r="H23" s="14" t="s">
        <v>273</v>
      </c>
      <c r="I23" s="14" t="s">
        <v>265</v>
      </c>
      <c r="J23">
        <v>4812</v>
      </c>
      <c r="K23" s="14" t="s">
        <v>561</v>
      </c>
      <c r="L23" s="14" t="s">
        <v>562</v>
      </c>
      <c r="M23" s="14" t="s">
        <v>556</v>
      </c>
      <c r="N23" s="39">
        <v>679919</v>
      </c>
      <c r="O23" s="87">
        <v>660</v>
      </c>
      <c r="P23" s="23">
        <v>43794</v>
      </c>
      <c r="Q23" t="e">
        <v>#N/A</v>
      </c>
      <c r="R23" s="24" t="s">
        <v>874</v>
      </c>
    </row>
    <row r="24" spans="1:18" x14ac:dyDescent="0.2">
      <c r="A24">
        <v>23</v>
      </c>
      <c r="B24" s="14" t="s">
        <v>558</v>
      </c>
      <c r="C24" s="15" t="s">
        <v>250</v>
      </c>
      <c r="D24" t="s">
        <v>1400</v>
      </c>
      <c r="E24" t="s">
        <v>1401</v>
      </c>
      <c r="F24" t="s">
        <v>1402</v>
      </c>
      <c r="H24" t="s">
        <v>145</v>
      </c>
      <c r="I24" t="s">
        <v>265</v>
      </c>
      <c r="J24">
        <v>4810</v>
      </c>
      <c r="L24" t="s">
        <v>1404</v>
      </c>
      <c r="M24" s="14" t="s">
        <v>556</v>
      </c>
      <c r="N24" s="39">
        <v>679857</v>
      </c>
      <c r="O24" s="87">
        <v>660</v>
      </c>
      <c r="P24" s="23">
        <v>43780</v>
      </c>
      <c r="Q24">
        <v>0</v>
      </c>
      <c r="R24" s="24" t="s">
        <v>1906</v>
      </c>
    </row>
    <row r="25" spans="1:18" x14ac:dyDescent="0.2">
      <c r="A25">
        <v>24</v>
      </c>
      <c r="B25" s="14" t="s">
        <v>400</v>
      </c>
      <c r="C25" s="15" t="s">
        <v>250</v>
      </c>
      <c r="D25" t="s">
        <v>1049</v>
      </c>
      <c r="E25" t="s">
        <v>797</v>
      </c>
      <c r="F25" t="s">
        <v>1425</v>
      </c>
      <c r="G25" s="14" t="s">
        <v>1426</v>
      </c>
      <c r="H25" t="s">
        <v>273</v>
      </c>
      <c r="I25" t="s">
        <v>265</v>
      </c>
      <c r="J25">
        <v>4812</v>
      </c>
      <c r="L25" t="s">
        <v>1051</v>
      </c>
      <c r="M25" s="14" t="s">
        <v>695</v>
      </c>
      <c r="N25" s="39">
        <v>679858</v>
      </c>
      <c r="O25" s="87">
        <v>660</v>
      </c>
      <c r="P25" s="23">
        <v>43780</v>
      </c>
      <c r="Q25">
        <v>0</v>
      </c>
      <c r="R25" t="s">
        <v>1052</v>
      </c>
    </row>
    <row r="26" spans="1:18" x14ac:dyDescent="0.2">
      <c r="A26">
        <v>25</v>
      </c>
      <c r="B26" s="14" t="s">
        <v>1138</v>
      </c>
      <c r="C26" s="15" t="s">
        <v>250</v>
      </c>
      <c r="D26" t="s">
        <v>2278</v>
      </c>
      <c r="E26" t="s">
        <v>2279</v>
      </c>
      <c r="F26" t="s">
        <v>2280</v>
      </c>
      <c r="H26" t="s">
        <v>264</v>
      </c>
      <c r="I26" t="s">
        <v>265</v>
      </c>
      <c r="J26">
        <v>4820</v>
      </c>
      <c r="L26" t="s">
        <v>2281</v>
      </c>
      <c r="M26" t="s">
        <v>556</v>
      </c>
      <c r="N26" s="14">
        <v>5247876</v>
      </c>
      <c r="O26" s="87">
        <v>660</v>
      </c>
      <c r="P26" s="23">
        <v>43808</v>
      </c>
      <c r="Q26" t="e">
        <v>#N/A</v>
      </c>
      <c r="R26" s="24" t="s">
        <v>2282</v>
      </c>
    </row>
    <row r="27" spans="1:18" x14ac:dyDescent="0.2">
      <c r="A27">
        <v>26</v>
      </c>
      <c r="B27" s="14" t="s">
        <v>1016</v>
      </c>
      <c r="C27" s="15" t="s">
        <v>250</v>
      </c>
      <c r="D27" s="14" t="s">
        <v>474</v>
      </c>
      <c r="E27" s="14" t="s">
        <v>1907</v>
      </c>
      <c r="F27" s="14" t="s">
        <v>1908</v>
      </c>
      <c r="H27" s="14" t="s">
        <v>459</v>
      </c>
      <c r="I27" s="14" t="s">
        <v>265</v>
      </c>
      <c r="J27">
        <v>4818</v>
      </c>
      <c r="L27" s="14" t="s">
        <v>1909</v>
      </c>
      <c r="M27" s="14" t="s">
        <v>322</v>
      </c>
      <c r="N27" s="39">
        <v>679920</v>
      </c>
      <c r="O27" s="87">
        <v>660</v>
      </c>
      <c r="P27" s="23">
        <v>43797</v>
      </c>
      <c r="Q27">
        <v>0</v>
      </c>
      <c r="R27" s="24" t="s">
        <v>1910</v>
      </c>
    </row>
    <row r="28" spans="1:18" x14ac:dyDescent="0.2">
      <c r="A28">
        <v>27</v>
      </c>
      <c r="B28" s="14" t="s">
        <v>480</v>
      </c>
      <c r="C28" s="15" t="s">
        <v>250</v>
      </c>
      <c r="D28" t="s">
        <v>474</v>
      </c>
      <c r="E28" t="s">
        <v>164</v>
      </c>
      <c r="F28" t="s">
        <v>43</v>
      </c>
      <c r="H28" t="s">
        <v>2233</v>
      </c>
      <c r="I28" t="s">
        <v>265</v>
      </c>
      <c r="J28">
        <v>4740</v>
      </c>
      <c r="K28" t="s">
        <v>2234</v>
      </c>
      <c r="L28" t="s">
        <v>431</v>
      </c>
      <c r="M28" s="14" t="s">
        <v>556</v>
      </c>
      <c r="N28" s="14" t="s">
        <v>997</v>
      </c>
      <c r="O28" s="87"/>
      <c r="P28" s="23"/>
      <c r="Q28">
        <v>0</v>
      </c>
      <c r="R28" t="s">
        <v>854</v>
      </c>
    </row>
    <row r="29" spans="1:18" x14ac:dyDescent="0.2">
      <c r="A29">
        <v>28</v>
      </c>
      <c r="B29" s="14" t="s">
        <v>646</v>
      </c>
      <c r="C29" s="15" t="s">
        <v>250</v>
      </c>
      <c r="D29" t="s">
        <v>647</v>
      </c>
      <c r="E29" t="s">
        <v>159</v>
      </c>
      <c r="F29" t="s">
        <v>648</v>
      </c>
      <c r="G29" s="14" t="s">
        <v>426</v>
      </c>
      <c r="H29" t="s">
        <v>273</v>
      </c>
      <c r="I29" t="s">
        <v>265</v>
      </c>
      <c r="J29">
        <v>4817</v>
      </c>
      <c r="L29" t="s">
        <v>403</v>
      </c>
      <c r="M29" s="14" t="s">
        <v>1911</v>
      </c>
      <c r="N29" s="39">
        <v>5247848</v>
      </c>
      <c r="O29" s="87">
        <v>660</v>
      </c>
      <c r="P29" s="23">
        <v>43766</v>
      </c>
      <c r="Q29">
        <v>0</v>
      </c>
      <c r="R29">
        <v>0</v>
      </c>
    </row>
    <row r="30" spans="1:18" x14ac:dyDescent="0.2">
      <c r="A30">
        <v>29</v>
      </c>
      <c r="B30" s="14" t="s">
        <v>850</v>
      </c>
      <c r="C30" s="15" t="s">
        <v>250</v>
      </c>
      <c r="D30" t="s">
        <v>882</v>
      </c>
      <c r="E30" t="s">
        <v>851</v>
      </c>
      <c r="F30" t="s">
        <v>852</v>
      </c>
      <c r="H30" t="s">
        <v>176</v>
      </c>
      <c r="I30" t="s">
        <v>265</v>
      </c>
      <c r="J30">
        <v>4860</v>
      </c>
      <c r="L30" t="s">
        <v>853</v>
      </c>
      <c r="M30" s="14" t="s">
        <v>645</v>
      </c>
      <c r="N30" s="39">
        <v>5247851</v>
      </c>
      <c r="O30" s="87">
        <v>660</v>
      </c>
      <c r="P30" s="23">
        <v>43775</v>
      </c>
      <c r="Q30">
        <v>0</v>
      </c>
      <c r="R30" t="s">
        <v>1071</v>
      </c>
    </row>
    <row r="31" spans="1:18" x14ac:dyDescent="0.2">
      <c r="A31">
        <v>30</v>
      </c>
      <c r="B31" s="14" t="s">
        <v>1406</v>
      </c>
      <c r="C31" s="15" t="s">
        <v>250</v>
      </c>
      <c r="D31" t="s">
        <v>1144</v>
      </c>
      <c r="E31" t="s">
        <v>1145</v>
      </c>
      <c r="F31" t="s">
        <v>1146</v>
      </c>
      <c r="H31" t="s">
        <v>264</v>
      </c>
      <c r="I31" t="s">
        <v>265</v>
      </c>
      <c r="J31">
        <v>4820</v>
      </c>
      <c r="L31" t="s">
        <v>1147</v>
      </c>
      <c r="M31" t="s">
        <v>2291</v>
      </c>
      <c r="N31" s="14">
        <v>5247884</v>
      </c>
      <c r="O31" s="87">
        <v>660</v>
      </c>
      <c r="P31" s="23">
        <v>43795</v>
      </c>
      <c r="Q31" t="s">
        <v>2292</v>
      </c>
      <c r="R31" s="24" t="s">
        <v>1148</v>
      </c>
    </row>
    <row r="32" spans="1:18" x14ac:dyDescent="0.2">
      <c r="A32">
        <v>31</v>
      </c>
      <c r="B32" s="14" t="s">
        <v>482</v>
      </c>
      <c r="C32" s="15" t="s">
        <v>250</v>
      </c>
      <c r="D32" t="s">
        <v>269</v>
      </c>
      <c r="E32" t="s">
        <v>191</v>
      </c>
      <c r="F32" t="s">
        <v>192</v>
      </c>
      <c r="H32" s="14" t="s">
        <v>266</v>
      </c>
      <c r="I32" t="s">
        <v>265</v>
      </c>
      <c r="J32">
        <v>4740</v>
      </c>
      <c r="L32" t="s">
        <v>193</v>
      </c>
      <c r="M32" s="14" t="s">
        <v>556</v>
      </c>
      <c r="N32" s="39">
        <v>679859</v>
      </c>
      <c r="O32" s="87">
        <v>660</v>
      </c>
      <c r="P32" s="23">
        <v>43769</v>
      </c>
      <c r="R32" t="s">
        <v>1137</v>
      </c>
    </row>
    <row r="33" spans="1:18" x14ac:dyDescent="0.2">
      <c r="A33">
        <v>32</v>
      </c>
      <c r="B33" s="14" t="s">
        <v>67</v>
      </c>
      <c r="C33" s="88" t="s">
        <v>250</v>
      </c>
      <c r="D33" s="14" t="s">
        <v>1912</v>
      </c>
      <c r="E33" s="14" t="s">
        <v>1873</v>
      </c>
      <c r="F33" s="14" t="s">
        <v>1874</v>
      </c>
      <c r="H33" s="14" t="s">
        <v>1371</v>
      </c>
      <c r="I33" s="14" t="s">
        <v>265</v>
      </c>
      <c r="J33">
        <v>4814</v>
      </c>
      <c r="L33" s="14" t="s">
        <v>1875</v>
      </c>
      <c r="M33" s="14" t="s">
        <v>1876</v>
      </c>
      <c r="N33" s="39">
        <v>679988</v>
      </c>
      <c r="O33" s="87">
        <v>660</v>
      </c>
      <c r="P33" s="23">
        <v>43801</v>
      </c>
      <c r="Q33">
        <v>0</v>
      </c>
      <c r="R33" s="24" t="s">
        <v>1877</v>
      </c>
    </row>
    <row r="34" spans="1:18" x14ac:dyDescent="0.2">
      <c r="A34">
        <v>33</v>
      </c>
      <c r="B34" s="14" t="s">
        <v>1113</v>
      </c>
      <c r="C34" s="15" t="s">
        <v>280</v>
      </c>
      <c r="D34" t="s">
        <v>579</v>
      </c>
      <c r="E34" t="s">
        <v>222</v>
      </c>
      <c r="F34" t="s">
        <v>1840</v>
      </c>
      <c r="H34" t="s">
        <v>298</v>
      </c>
      <c r="I34" t="s">
        <v>265</v>
      </c>
      <c r="J34">
        <v>4816</v>
      </c>
      <c r="L34" t="s">
        <v>1843</v>
      </c>
      <c r="M34" s="14" t="s">
        <v>556</v>
      </c>
      <c r="N34" s="39" t="s">
        <v>997</v>
      </c>
      <c r="O34" s="87"/>
      <c r="P34" s="23"/>
      <c r="Q34" t="s">
        <v>1913</v>
      </c>
      <c r="R34">
        <v>0</v>
      </c>
    </row>
    <row r="35" spans="1:18" x14ac:dyDescent="0.2">
      <c r="A35">
        <v>34</v>
      </c>
      <c r="B35" s="14" t="s">
        <v>1328</v>
      </c>
      <c r="C35" s="15" t="s">
        <v>280</v>
      </c>
      <c r="D35" t="s">
        <v>1751</v>
      </c>
      <c r="E35" t="s">
        <v>183</v>
      </c>
      <c r="F35" t="s">
        <v>1914</v>
      </c>
      <c r="H35" t="s">
        <v>264</v>
      </c>
      <c r="I35" t="s">
        <v>265</v>
      </c>
      <c r="J35">
        <v>4820</v>
      </c>
      <c r="K35" t="s">
        <v>1915</v>
      </c>
      <c r="L35" t="s">
        <v>1753</v>
      </c>
      <c r="M35" s="14" t="s">
        <v>556</v>
      </c>
      <c r="N35" s="39" t="s">
        <v>997</v>
      </c>
      <c r="O35" s="87"/>
      <c r="P35" s="23"/>
      <c r="Q35">
        <v>0</v>
      </c>
      <c r="R35" s="24" t="s">
        <v>1916</v>
      </c>
    </row>
    <row r="36" spans="1:18" x14ac:dyDescent="0.2">
      <c r="A36">
        <v>35</v>
      </c>
      <c r="B36" s="14" t="s">
        <v>765</v>
      </c>
      <c r="C36" s="15" t="s">
        <v>280</v>
      </c>
      <c r="D36" t="s">
        <v>766</v>
      </c>
      <c r="E36" t="s">
        <v>767</v>
      </c>
      <c r="F36" t="s">
        <v>2226</v>
      </c>
      <c r="H36" t="s">
        <v>267</v>
      </c>
      <c r="I36" t="s">
        <v>265</v>
      </c>
      <c r="J36">
        <v>4817</v>
      </c>
      <c r="L36" t="s">
        <v>769</v>
      </c>
      <c r="M36" s="14" t="s">
        <v>556</v>
      </c>
      <c r="N36" s="14">
        <v>5247881</v>
      </c>
      <c r="O36" s="87">
        <v>550</v>
      </c>
      <c r="P36" s="23">
        <v>43816</v>
      </c>
      <c r="Q36">
        <v>0</v>
      </c>
      <c r="R36" t="s">
        <v>1460</v>
      </c>
    </row>
    <row r="37" spans="1:18" x14ac:dyDescent="0.2">
      <c r="A37">
        <v>36</v>
      </c>
      <c r="B37" s="14" t="s">
        <v>281</v>
      </c>
      <c r="C37" s="15" t="s">
        <v>280</v>
      </c>
      <c r="D37" t="s">
        <v>716</v>
      </c>
      <c r="E37" t="s">
        <v>172</v>
      </c>
      <c r="F37" t="s">
        <v>173</v>
      </c>
      <c r="H37" t="s">
        <v>174</v>
      </c>
      <c r="I37" t="s">
        <v>265</v>
      </c>
      <c r="J37">
        <v>4816</v>
      </c>
      <c r="K37" t="s">
        <v>175</v>
      </c>
      <c r="L37" t="s">
        <v>404</v>
      </c>
      <c r="M37" s="14" t="s">
        <v>556</v>
      </c>
      <c r="N37" s="39">
        <v>679860</v>
      </c>
      <c r="O37" s="87">
        <v>550</v>
      </c>
      <c r="P37" s="23">
        <v>43780</v>
      </c>
      <c r="Q37">
        <v>0</v>
      </c>
      <c r="R37" t="s">
        <v>1173</v>
      </c>
    </row>
    <row r="38" spans="1:18" x14ac:dyDescent="0.2">
      <c r="A38">
        <v>37</v>
      </c>
      <c r="B38" s="14" t="s">
        <v>1917</v>
      </c>
      <c r="C38" s="15" t="s">
        <v>280</v>
      </c>
      <c r="D38" t="s">
        <v>374</v>
      </c>
      <c r="E38" t="s">
        <v>1918</v>
      </c>
      <c r="F38" t="s">
        <v>1919</v>
      </c>
      <c r="H38" t="s">
        <v>1920</v>
      </c>
      <c r="I38" t="s">
        <v>265</v>
      </c>
      <c r="J38">
        <v>4340</v>
      </c>
      <c r="L38" t="s">
        <v>1921</v>
      </c>
      <c r="M38" s="14" t="s">
        <v>645</v>
      </c>
      <c r="N38" s="39">
        <v>679861</v>
      </c>
      <c r="O38" s="87">
        <v>550</v>
      </c>
      <c r="P38" s="23">
        <v>43782</v>
      </c>
      <c r="Q38" t="e">
        <v>#N/A</v>
      </c>
      <c r="R38" s="24" t="s">
        <v>1922</v>
      </c>
    </row>
    <row r="39" spans="1:18" x14ac:dyDescent="0.2">
      <c r="A39">
        <v>38</v>
      </c>
      <c r="B39" s="14" t="s">
        <v>3</v>
      </c>
      <c r="C39" s="15" t="s">
        <v>280</v>
      </c>
      <c r="D39" t="s">
        <v>2229</v>
      </c>
      <c r="E39" t="s">
        <v>794</v>
      </c>
      <c r="F39" t="s">
        <v>2230</v>
      </c>
      <c r="H39" t="s">
        <v>1050</v>
      </c>
      <c r="I39" t="s">
        <v>265</v>
      </c>
      <c r="J39">
        <v>4818</v>
      </c>
      <c r="L39" t="s">
        <v>2231</v>
      </c>
      <c r="M39" s="14" t="s">
        <v>556</v>
      </c>
      <c r="N39" s="14" t="s">
        <v>997</v>
      </c>
      <c r="O39" s="87"/>
      <c r="P39" s="23"/>
      <c r="Q39" t="s">
        <v>1746</v>
      </c>
      <c r="R39" s="24" t="s">
        <v>2232</v>
      </c>
    </row>
    <row r="40" spans="1:18" x14ac:dyDescent="0.2">
      <c r="A40">
        <v>39</v>
      </c>
      <c r="B40" s="14" t="s">
        <v>484</v>
      </c>
      <c r="C40" s="15" t="s">
        <v>280</v>
      </c>
      <c r="D40" t="s">
        <v>670</v>
      </c>
      <c r="E40" t="s">
        <v>1156</v>
      </c>
      <c r="F40" t="s">
        <v>1157</v>
      </c>
      <c r="G40" t="s">
        <v>1050</v>
      </c>
      <c r="H40" t="s">
        <v>273</v>
      </c>
      <c r="I40" t="s">
        <v>265</v>
      </c>
      <c r="J40">
        <v>4818</v>
      </c>
      <c r="L40" t="s">
        <v>1158</v>
      </c>
      <c r="M40" s="14" t="s">
        <v>457</v>
      </c>
      <c r="N40" s="39">
        <v>679921</v>
      </c>
      <c r="O40" s="87">
        <v>550</v>
      </c>
      <c r="P40" s="23">
        <v>43796</v>
      </c>
      <c r="Q40" t="s">
        <v>1923</v>
      </c>
      <c r="R40" t="s">
        <v>1485</v>
      </c>
    </row>
    <row r="41" spans="1:18" x14ac:dyDescent="0.2">
      <c r="A41">
        <v>40</v>
      </c>
      <c r="B41" s="14" t="s">
        <v>485</v>
      </c>
      <c r="C41" s="15" t="s">
        <v>280</v>
      </c>
      <c r="D41" t="s">
        <v>647</v>
      </c>
      <c r="E41" t="s">
        <v>1924</v>
      </c>
      <c r="F41" t="s">
        <v>1925</v>
      </c>
      <c r="G41" t="s">
        <v>1160</v>
      </c>
      <c r="H41" t="s">
        <v>273</v>
      </c>
      <c r="I41" t="s">
        <v>265</v>
      </c>
      <c r="J41">
        <v>4812</v>
      </c>
      <c r="L41" t="s">
        <v>1926</v>
      </c>
      <c r="M41" s="14" t="s">
        <v>556</v>
      </c>
      <c r="N41" s="39">
        <v>679862</v>
      </c>
      <c r="O41" s="87">
        <v>550</v>
      </c>
      <c r="P41" s="23">
        <v>43782</v>
      </c>
      <c r="Q41" t="s">
        <v>2314</v>
      </c>
      <c r="R41" s="24" t="s">
        <v>1927</v>
      </c>
    </row>
    <row r="42" spans="1:18" x14ac:dyDescent="0.2">
      <c r="A42">
        <v>41</v>
      </c>
      <c r="B42" s="14" t="s">
        <v>703</v>
      </c>
      <c r="C42" s="15" t="s">
        <v>280</v>
      </c>
      <c r="D42" t="s">
        <v>1243</v>
      </c>
      <c r="E42" t="s">
        <v>1244</v>
      </c>
      <c r="F42" t="s">
        <v>1928</v>
      </c>
      <c r="H42" t="s">
        <v>1607</v>
      </c>
      <c r="I42" t="s">
        <v>265</v>
      </c>
      <c r="J42">
        <v>4823</v>
      </c>
      <c r="L42" t="s">
        <v>1929</v>
      </c>
      <c r="M42" s="14" t="s">
        <v>556</v>
      </c>
      <c r="N42" s="39">
        <v>679983</v>
      </c>
      <c r="O42" s="87">
        <v>550</v>
      </c>
      <c r="P42" s="23">
        <v>43789</v>
      </c>
      <c r="Q42" t="s">
        <v>1930</v>
      </c>
      <c r="R42" s="24" t="s">
        <v>1931</v>
      </c>
    </row>
    <row r="43" spans="1:18" x14ac:dyDescent="0.2">
      <c r="A43">
        <v>42</v>
      </c>
      <c r="B43" s="14" t="s">
        <v>699</v>
      </c>
      <c r="C43" s="15" t="s">
        <v>280</v>
      </c>
      <c r="D43" t="s">
        <v>1251</v>
      </c>
      <c r="E43" t="s">
        <v>1252</v>
      </c>
      <c r="F43" t="s">
        <v>1253</v>
      </c>
      <c r="H43" t="s">
        <v>722</v>
      </c>
      <c r="I43" t="s">
        <v>265</v>
      </c>
      <c r="J43">
        <v>4816</v>
      </c>
      <c r="L43" t="s">
        <v>1932</v>
      </c>
      <c r="M43" s="14" t="s">
        <v>556</v>
      </c>
      <c r="N43" s="39">
        <v>679863</v>
      </c>
      <c r="O43" s="87">
        <v>550</v>
      </c>
      <c r="P43" s="23">
        <v>43773</v>
      </c>
      <c r="Q43" t="s">
        <v>1278</v>
      </c>
      <c r="R43" s="24" t="s">
        <v>1933</v>
      </c>
    </row>
    <row r="44" spans="1:18" x14ac:dyDescent="0.2">
      <c r="A44">
        <v>43</v>
      </c>
      <c r="B44" s="14" t="s">
        <v>1475</v>
      </c>
      <c r="C44" s="15" t="s">
        <v>280</v>
      </c>
      <c r="D44" t="s">
        <v>494</v>
      </c>
      <c r="E44" t="s">
        <v>180</v>
      </c>
      <c r="F44" t="s">
        <v>1476</v>
      </c>
      <c r="G44" t="s">
        <v>453</v>
      </c>
      <c r="H44" t="s">
        <v>273</v>
      </c>
      <c r="I44" t="s">
        <v>265</v>
      </c>
      <c r="J44">
        <v>4815</v>
      </c>
      <c r="L44" t="s">
        <v>572</v>
      </c>
      <c r="M44" s="14" t="s">
        <v>556</v>
      </c>
      <c r="N44" s="39">
        <v>679922</v>
      </c>
      <c r="O44" s="87">
        <v>550</v>
      </c>
      <c r="P44" s="23">
        <v>43795</v>
      </c>
      <c r="Q44" t="s">
        <v>1913</v>
      </c>
      <c r="R44" s="24" t="s">
        <v>1934</v>
      </c>
    </row>
    <row r="45" spans="1:18" x14ac:dyDescent="0.2">
      <c r="A45">
        <v>44</v>
      </c>
      <c r="B45" s="14" t="s">
        <v>11</v>
      </c>
      <c r="C45" s="15" t="s">
        <v>280</v>
      </c>
      <c r="D45" t="s">
        <v>23</v>
      </c>
      <c r="E45" t="s">
        <v>1168</v>
      </c>
      <c r="F45" t="s">
        <v>1935</v>
      </c>
      <c r="H45" t="s">
        <v>1170</v>
      </c>
      <c r="I45" t="s">
        <v>265</v>
      </c>
      <c r="J45">
        <v>4816</v>
      </c>
      <c r="L45" t="s">
        <v>1171</v>
      </c>
      <c r="M45" s="14" t="s">
        <v>457</v>
      </c>
      <c r="N45" s="39">
        <v>679923</v>
      </c>
      <c r="O45" s="87">
        <v>550</v>
      </c>
      <c r="P45" s="23">
        <v>43794</v>
      </c>
      <c r="Q45" t="s">
        <v>638</v>
      </c>
      <c r="R45" t="s">
        <v>1172</v>
      </c>
    </row>
    <row r="46" spans="1:18" x14ac:dyDescent="0.2">
      <c r="A46">
        <v>45</v>
      </c>
      <c r="B46" s="14" t="s">
        <v>696</v>
      </c>
      <c r="C46" s="15" t="s">
        <v>280</v>
      </c>
      <c r="D46" t="s">
        <v>179</v>
      </c>
      <c r="E46" t="s">
        <v>294</v>
      </c>
      <c r="F46" t="s">
        <v>841</v>
      </c>
      <c r="H46" t="s">
        <v>273</v>
      </c>
      <c r="I46" t="s">
        <v>265</v>
      </c>
      <c r="J46">
        <v>4817</v>
      </c>
      <c r="L46" t="s">
        <v>998</v>
      </c>
      <c r="M46" s="14" t="s">
        <v>1892</v>
      </c>
      <c r="N46" s="39">
        <v>679866</v>
      </c>
      <c r="O46" s="87">
        <v>550</v>
      </c>
      <c r="P46" s="23">
        <v>43760</v>
      </c>
      <c r="Q46" t="s">
        <v>1936</v>
      </c>
      <c r="R46" t="s">
        <v>496</v>
      </c>
    </row>
    <row r="47" spans="1:18" x14ac:dyDescent="0.2">
      <c r="A47">
        <v>46</v>
      </c>
      <c r="B47" s="14" t="s">
        <v>1937</v>
      </c>
      <c r="C47" s="15" t="s">
        <v>280</v>
      </c>
      <c r="D47" t="s">
        <v>1938</v>
      </c>
      <c r="E47" t="s">
        <v>1939</v>
      </c>
      <c r="F47" t="s">
        <v>1940</v>
      </c>
      <c r="H47" t="s">
        <v>264</v>
      </c>
      <c r="I47" t="s">
        <v>265</v>
      </c>
      <c r="J47">
        <v>4820</v>
      </c>
      <c r="L47" t="s">
        <v>1941</v>
      </c>
      <c r="M47" s="14" t="s">
        <v>556</v>
      </c>
      <c r="N47" s="39">
        <v>679864</v>
      </c>
      <c r="O47" s="87">
        <v>550</v>
      </c>
      <c r="P47" s="23">
        <v>43773</v>
      </c>
      <c r="Q47" t="e">
        <v>#N/A</v>
      </c>
      <c r="R47" s="24" t="s">
        <v>1942</v>
      </c>
    </row>
    <row r="48" spans="1:18" x14ac:dyDescent="0.2">
      <c r="A48">
        <v>47</v>
      </c>
      <c r="B48" s="14" t="s">
        <v>533</v>
      </c>
      <c r="C48" s="15" t="s">
        <v>280</v>
      </c>
      <c r="D48" t="s">
        <v>10</v>
      </c>
      <c r="E48" t="s">
        <v>947</v>
      </c>
      <c r="F48" t="s">
        <v>1376</v>
      </c>
      <c r="H48" t="s">
        <v>1377</v>
      </c>
      <c r="I48" t="s">
        <v>265</v>
      </c>
      <c r="J48">
        <v>4816</v>
      </c>
      <c r="K48" t="s">
        <v>1378</v>
      </c>
      <c r="M48" s="14" t="s">
        <v>1911</v>
      </c>
      <c r="N48" s="39">
        <v>5247860</v>
      </c>
      <c r="O48" s="87">
        <v>550</v>
      </c>
      <c r="P48" s="23">
        <v>43788</v>
      </c>
      <c r="Q48">
        <v>0</v>
      </c>
    </row>
    <row r="49" spans="1:18" x14ac:dyDescent="0.2">
      <c r="A49">
        <v>48</v>
      </c>
      <c r="B49" s="14" t="s">
        <v>759</v>
      </c>
      <c r="C49" s="15" t="s">
        <v>280</v>
      </c>
      <c r="D49" t="s">
        <v>1301</v>
      </c>
      <c r="E49" t="s">
        <v>761</v>
      </c>
      <c r="F49" t="s">
        <v>835</v>
      </c>
      <c r="H49" t="s">
        <v>264</v>
      </c>
      <c r="I49" t="s">
        <v>265</v>
      </c>
      <c r="J49">
        <v>4820</v>
      </c>
      <c r="L49" t="s">
        <v>1094</v>
      </c>
      <c r="M49" s="14" t="s">
        <v>556</v>
      </c>
      <c r="N49" s="14">
        <v>5247904</v>
      </c>
      <c r="O49" s="87">
        <v>550</v>
      </c>
      <c r="P49" s="23">
        <v>43823</v>
      </c>
      <c r="Q49">
        <v>0</v>
      </c>
      <c r="R49" t="s">
        <v>836</v>
      </c>
    </row>
    <row r="50" spans="1:18" x14ac:dyDescent="0.2">
      <c r="A50">
        <v>49</v>
      </c>
      <c r="B50" s="14" t="s">
        <v>1174</v>
      </c>
      <c r="C50" s="15" t="s">
        <v>280</v>
      </c>
      <c r="D50" t="s">
        <v>1175</v>
      </c>
      <c r="E50" t="s">
        <v>25</v>
      </c>
      <c r="F50" t="s">
        <v>1176</v>
      </c>
      <c r="H50" t="s">
        <v>264</v>
      </c>
      <c r="I50" t="s">
        <v>265</v>
      </c>
      <c r="J50">
        <v>4820</v>
      </c>
      <c r="L50" t="s">
        <v>1495</v>
      </c>
      <c r="M50" s="14" t="s">
        <v>556</v>
      </c>
      <c r="N50" s="14">
        <v>679924</v>
      </c>
      <c r="O50" s="87">
        <v>550</v>
      </c>
      <c r="P50" s="23">
        <v>43797</v>
      </c>
      <c r="Q50">
        <v>0</v>
      </c>
      <c r="R50" s="24" t="s">
        <v>1943</v>
      </c>
    </row>
    <row r="51" spans="1:18" x14ac:dyDescent="0.2">
      <c r="A51">
        <v>50</v>
      </c>
      <c r="B51" s="14" t="s">
        <v>1447</v>
      </c>
      <c r="C51" s="15" t="s">
        <v>280</v>
      </c>
      <c r="D51" t="s">
        <v>599</v>
      </c>
      <c r="E51" t="s">
        <v>1193</v>
      </c>
      <c r="F51" t="s">
        <v>1448</v>
      </c>
      <c r="G51" t="s">
        <v>1449</v>
      </c>
      <c r="H51" t="s">
        <v>264</v>
      </c>
      <c r="I51" t="s">
        <v>265</v>
      </c>
      <c r="J51">
        <v>4820</v>
      </c>
      <c r="L51" t="s">
        <v>1194</v>
      </c>
      <c r="M51" s="14" t="s">
        <v>556</v>
      </c>
      <c r="N51" s="14">
        <v>679865</v>
      </c>
      <c r="O51" s="87">
        <v>550</v>
      </c>
      <c r="P51" s="23">
        <v>43774</v>
      </c>
      <c r="Q51">
        <v>0</v>
      </c>
      <c r="R51" t="s">
        <v>1450</v>
      </c>
    </row>
    <row r="52" spans="1:18" x14ac:dyDescent="0.2">
      <c r="A52">
        <v>51</v>
      </c>
      <c r="B52" s="14" t="s">
        <v>283</v>
      </c>
      <c r="C52" s="15" t="s">
        <v>280</v>
      </c>
      <c r="D52" t="s">
        <v>210</v>
      </c>
      <c r="E52" t="s">
        <v>211</v>
      </c>
      <c r="F52" t="s">
        <v>212</v>
      </c>
      <c r="H52" t="s">
        <v>153</v>
      </c>
      <c r="I52" t="s">
        <v>265</v>
      </c>
      <c r="J52">
        <v>4806</v>
      </c>
      <c r="K52" t="s">
        <v>213</v>
      </c>
      <c r="L52" t="s">
        <v>214</v>
      </c>
      <c r="M52" s="14" t="s">
        <v>232</v>
      </c>
      <c r="N52" s="14">
        <v>679925</v>
      </c>
      <c r="O52" s="87">
        <v>550</v>
      </c>
      <c r="P52" s="23">
        <v>43789</v>
      </c>
      <c r="Q52" t="s">
        <v>1545</v>
      </c>
      <c r="R52" t="s">
        <v>486</v>
      </c>
    </row>
    <row r="53" spans="1:18" x14ac:dyDescent="0.2">
      <c r="A53">
        <v>52</v>
      </c>
      <c r="B53" s="14" t="s">
        <v>1107</v>
      </c>
      <c r="C53" s="15" t="s">
        <v>280</v>
      </c>
      <c r="D53" t="s">
        <v>1108</v>
      </c>
      <c r="E53" t="s">
        <v>858</v>
      </c>
      <c r="F53" t="s">
        <v>1109</v>
      </c>
      <c r="H53" t="s">
        <v>264</v>
      </c>
      <c r="I53" t="s">
        <v>265</v>
      </c>
      <c r="J53">
        <v>4820</v>
      </c>
      <c r="L53" t="s">
        <v>1944</v>
      </c>
      <c r="M53" s="14" t="s">
        <v>556</v>
      </c>
      <c r="N53" s="14">
        <v>679926</v>
      </c>
      <c r="O53" s="87">
        <v>550</v>
      </c>
      <c r="P53" s="23">
        <v>43796</v>
      </c>
      <c r="Q53" t="s">
        <v>1278</v>
      </c>
      <c r="R53" t="s">
        <v>1510</v>
      </c>
    </row>
    <row r="54" spans="1:18" x14ac:dyDescent="0.2">
      <c r="A54">
        <v>53</v>
      </c>
      <c r="B54" s="14" t="s">
        <v>357</v>
      </c>
      <c r="C54" s="15" t="s">
        <v>280</v>
      </c>
      <c r="D54" t="s">
        <v>398</v>
      </c>
      <c r="E54" t="s">
        <v>2248</v>
      </c>
      <c r="F54" t="s">
        <v>2249</v>
      </c>
      <c r="H54" t="s">
        <v>264</v>
      </c>
      <c r="I54" t="s">
        <v>265</v>
      </c>
      <c r="J54">
        <v>4820</v>
      </c>
      <c r="L54" t="s">
        <v>2250</v>
      </c>
      <c r="M54" t="s">
        <v>556</v>
      </c>
      <c r="N54" s="14">
        <v>5247883</v>
      </c>
      <c r="O54" s="87">
        <v>550</v>
      </c>
      <c r="P54" s="23">
        <v>43816</v>
      </c>
      <c r="Q54">
        <v>0</v>
      </c>
      <c r="R54" s="24" t="s">
        <v>2251</v>
      </c>
    </row>
    <row r="55" spans="1:18" x14ac:dyDescent="0.2">
      <c r="A55">
        <v>54</v>
      </c>
      <c r="B55" s="14" t="s">
        <v>1462</v>
      </c>
      <c r="C55" s="15" t="s">
        <v>280</v>
      </c>
      <c r="D55" t="s">
        <v>1463</v>
      </c>
      <c r="E55" t="s">
        <v>1159</v>
      </c>
      <c r="F55" t="s">
        <v>1464</v>
      </c>
      <c r="H55" t="s">
        <v>273</v>
      </c>
      <c r="I55" t="s">
        <v>265</v>
      </c>
      <c r="J55">
        <v>4812</v>
      </c>
      <c r="L55" t="s">
        <v>1161</v>
      </c>
      <c r="M55" s="14" t="s">
        <v>356</v>
      </c>
      <c r="N55" s="14">
        <v>679867</v>
      </c>
      <c r="O55" s="87">
        <v>550</v>
      </c>
      <c r="P55" s="23">
        <v>43782</v>
      </c>
      <c r="Q55">
        <v>0</v>
      </c>
      <c r="R55" t="s">
        <v>1162</v>
      </c>
    </row>
    <row r="56" spans="1:18" x14ac:dyDescent="0.2">
      <c r="A56">
        <v>55</v>
      </c>
      <c r="B56" s="14" t="s">
        <v>866</v>
      </c>
      <c r="C56" s="15" t="s">
        <v>280</v>
      </c>
      <c r="D56" t="s">
        <v>867</v>
      </c>
      <c r="E56" t="s">
        <v>868</v>
      </c>
      <c r="F56" t="s">
        <v>1945</v>
      </c>
      <c r="H56" t="s">
        <v>264</v>
      </c>
      <c r="I56" t="s">
        <v>265</v>
      </c>
      <c r="J56">
        <v>4820</v>
      </c>
      <c r="L56" t="s">
        <v>996</v>
      </c>
      <c r="M56" s="14" t="s">
        <v>556</v>
      </c>
      <c r="N56" s="14" t="s">
        <v>997</v>
      </c>
      <c r="O56" s="87"/>
      <c r="P56" s="23"/>
      <c r="Q56" t="s">
        <v>2254</v>
      </c>
      <c r="R56" t="s">
        <v>1304</v>
      </c>
    </row>
    <row r="57" spans="1:18" x14ac:dyDescent="0.2">
      <c r="A57">
        <v>56</v>
      </c>
      <c r="B57" s="14" t="s">
        <v>1298</v>
      </c>
      <c r="C57" s="15" t="s">
        <v>280</v>
      </c>
      <c r="D57" t="s">
        <v>709</v>
      </c>
      <c r="E57" t="s">
        <v>1294</v>
      </c>
      <c r="F57" t="s">
        <v>1295</v>
      </c>
      <c r="H57" t="s">
        <v>264</v>
      </c>
      <c r="I57" t="s">
        <v>265</v>
      </c>
      <c r="J57">
        <v>4820</v>
      </c>
      <c r="L57" t="s">
        <v>1946</v>
      </c>
      <c r="M57" s="14" t="s">
        <v>556</v>
      </c>
      <c r="N57" s="14">
        <v>679927</v>
      </c>
      <c r="O57" s="87">
        <v>550</v>
      </c>
      <c r="P57" s="23">
        <v>43798</v>
      </c>
      <c r="Q57" t="s">
        <v>1947</v>
      </c>
      <c r="R57">
        <v>0</v>
      </c>
    </row>
    <row r="58" spans="1:18" x14ac:dyDescent="0.2">
      <c r="A58">
        <v>57</v>
      </c>
      <c r="B58" s="14" t="s">
        <v>1163</v>
      </c>
      <c r="C58" s="15" t="s">
        <v>280</v>
      </c>
      <c r="D58" t="s">
        <v>1948</v>
      </c>
      <c r="E58" t="s">
        <v>1949</v>
      </c>
      <c r="F58" t="s">
        <v>1950</v>
      </c>
      <c r="G58" t="s">
        <v>426</v>
      </c>
      <c r="H58" t="s">
        <v>273</v>
      </c>
      <c r="I58" t="s">
        <v>265</v>
      </c>
      <c r="J58">
        <v>4817</v>
      </c>
      <c r="L58" t="s">
        <v>1951</v>
      </c>
      <c r="M58" s="14" t="s">
        <v>356</v>
      </c>
      <c r="N58" s="14">
        <v>679995</v>
      </c>
      <c r="O58" s="87">
        <v>550</v>
      </c>
      <c r="P58" s="23">
        <v>43790</v>
      </c>
      <c r="R58" s="24" t="s">
        <v>1952</v>
      </c>
    </row>
    <row r="59" spans="1:18" x14ac:dyDescent="0.2">
      <c r="A59">
        <v>58</v>
      </c>
      <c r="B59" s="14" t="s">
        <v>286</v>
      </c>
      <c r="C59" s="15" t="s">
        <v>280</v>
      </c>
      <c r="D59" t="s">
        <v>374</v>
      </c>
      <c r="E59" t="s">
        <v>184</v>
      </c>
      <c r="F59" t="s">
        <v>185</v>
      </c>
      <c r="H59" t="s">
        <v>176</v>
      </c>
      <c r="I59" t="s">
        <v>265</v>
      </c>
      <c r="J59">
        <v>4860</v>
      </c>
      <c r="L59" t="s">
        <v>1273</v>
      </c>
      <c r="M59" s="14" t="s">
        <v>1911</v>
      </c>
      <c r="N59" s="14" t="s">
        <v>997</v>
      </c>
      <c r="O59" s="87"/>
      <c r="P59" s="23"/>
      <c r="Q59">
        <v>0</v>
      </c>
      <c r="R59" s="24" t="s">
        <v>2240</v>
      </c>
    </row>
    <row r="60" spans="1:18" x14ac:dyDescent="0.2">
      <c r="A60">
        <v>59</v>
      </c>
      <c r="B60" s="14" t="s">
        <v>287</v>
      </c>
      <c r="C60" s="15" t="s">
        <v>280</v>
      </c>
      <c r="D60" t="s">
        <v>148</v>
      </c>
      <c r="E60" t="s">
        <v>152</v>
      </c>
      <c r="F60" t="s">
        <v>654</v>
      </c>
      <c r="G60" t="s">
        <v>267</v>
      </c>
      <c r="H60" t="s">
        <v>273</v>
      </c>
      <c r="I60" t="s">
        <v>265</v>
      </c>
      <c r="J60">
        <v>4817</v>
      </c>
      <c r="L60" t="s">
        <v>425</v>
      </c>
      <c r="M60" s="14" t="s">
        <v>154</v>
      </c>
      <c r="N60" s="14">
        <v>679868</v>
      </c>
      <c r="O60" s="87">
        <v>550</v>
      </c>
      <c r="P60" s="23">
        <v>43754</v>
      </c>
      <c r="Q60">
        <v>0</v>
      </c>
      <c r="R60" t="s">
        <v>655</v>
      </c>
    </row>
    <row r="61" spans="1:18" x14ac:dyDescent="0.2">
      <c r="A61">
        <v>60</v>
      </c>
      <c r="B61" s="14" t="s">
        <v>1953</v>
      </c>
      <c r="C61" s="15" t="s">
        <v>280</v>
      </c>
      <c r="D61" t="s">
        <v>1954</v>
      </c>
      <c r="E61" t="s">
        <v>1955</v>
      </c>
      <c r="F61" t="s">
        <v>1956</v>
      </c>
      <c r="H61" t="s">
        <v>264</v>
      </c>
      <c r="I61" t="s">
        <v>265</v>
      </c>
      <c r="J61">
        <v>4820</v>
      </c>
      <c r="L61" t="s">
        <v>1957</v>
      </c>
      <c r="M61" s="14" t="s">
        <v>556</v>
      </c>
      <c r="N61" s="14">
        <v>679869</v>
      </c>
      <c r="O61" s="87">
        <v>550</v>
      </c>
      <c r="P61" s="23">
        <v>43780</v>
      </c>
      <c r="Q61" t="e">
        <v>#N/A</v>
      </c>
      <c r="R61" s="24" t="s">
        <v>1958</v>
      </c>
    </row>
    <row r="62" spans="1:18" x14ac:dyDescent="0.2">
      <c r="A62">
        <v>61</v>
      </c>
      <c r="B62" s="14" t="s">
        <v>1696</v>
      </c>
      <c r="C62" s="15" t="s">
        <v>280</v>
      </c>
      <c r="D62" t="s">
        <v>709</v>
      </c>
      <c r="E62" t="s">
        <v>1697</v>
      </c>
      <c r="F62" t="s">
        <v>1698</v>
      </c>
      <c r="H62" t="s">
        <v>1699</v>
      </c>
      <c r="I62" t="s">
        <v>265</v>
      </c>
      <c r="J62">
        <v>4740</v>
      </c>
      <c r="L62" t="s">
        <v>1700</v>
      </c>
      <c r="M62" s="14" t="s">
        <v>556</v>
      </c>
      <c r="N62" s="14">
        <v>679928</v>
      </c>
      <c r="O62" s="87">
        <v>550</v>
      </c>
      <c r="P62" s="23">
        <v>43787</v>
      </c>
      <c r="Q62" t="s">
        <v>1959</v>
      </c>
      <c r="R62" t="s">
        <v>1701</v>
      </c>
    </row>
    <row r="63" spans="1:18" x14ac:dyDescent="0.2">
      <c r="A63">
        <v>62</v>
      </c>
      <c r="B63" s="14" t="s">
        <v>656</v>
      </c>
      <c r="C63" s="15" t="s">
        <v>280</v>
      </c>
      <c r="D63" t="s">
        <v>1754</v>
      </c>
      <c r="E63" t="s">
        <v>1755</v>
      </c>
      <c r="F63" t="s">
        <v>1756</v>
      </c>
      <c r="H63" t="s">
        <v>1757</v>
      </c>
      <c r="I63" t="s">
        <v>265</v>
      </c>
      <c r="J63">
        <v>4817</v>
      </c>
      <c r="L63" t="s">
        <v>1758</v>
      </c>
      <c r="N63" s="14">
        <v>5247914</v>
      </c>
      <c r="O63" s="87">
        <v>550</v>
      </c>
      <c r="P63" s="23">
        <v>43844</v>
      </c>
      <c r="Q63" t="s">
        <v>778</v>
      </c>
      <c r="R63" t="s">
        <v>1759</v>
      </c>
    </row>
    <row r="64" spans="1:18" x14ac:dyDescent="0.2">
      <c r="A64">
        <v>63</v>
      </c>
      <c r="B64" s="14" t="s">
        <v>488</v>
      </c>
      <c r="C64" s="15" t="s">
        <v>280</v>
      </c>
      <c r="D64" t="s">
        <v>1486</v>
      </c>
      <c r="E64" t="s">
        <v>375</v>
      </c>
      <c r="F64" t="s">
        <v>29</v>
      </c>
      <c r="H64" t="s">
        <v>264</v>
      </c>
      <c r="I64" t="s">
        <v>265</v>
      </c>
      <c r="J64">
        <v>4820</v>
      </c>
      <c r="L64" t="s">
        <v>1487</v>
      </c>
      <c r="M64" s="14" t="s">
        <v>556</v>
      </c>
      <c r="N64" s="14">
        <v>679929</v>
      </c>
      <c r="O64" s="87">
        <v>550</v>
      </c>
      <c r="P64" s="23">
        <v>43784</v>
      </c>
      <c r="Q64" t="s">
        <v>1960</v>
      </c>
      <c r="R64" t="s">
        <v>149</v>
      </c>
    </row>
    <row r="65" spans="1:18" x14ac:dyDescent="0.2">
      <c r="A65">
        <v>64</v>
      </c>
      <c r="B65" s="14" t="s">
        <v>1717</v>
      </c>
      <c r="C65" s="15" t="s">
        <v>280</v>
      </c>
      <c r="D65" t="s">
        <v>1399</v>
      </c>
      <c r="E65" t="s">
        <v>1718</v>
      </c>
      <c r="F65" t="s">
        <v>1961</v>
      </c>
      <c r="H65" t="s">
        <v>264</v>
      </c>
      <c r="I65" t="s">
        <v>265</v>
      </c>
      <c r="J65">
        <v>4820</v>
      </c>
      <c r="L65" t="s">
        <v>1962</v>
      </c>
      <c r="M65" s="14" t="s">
        <v>556</v>
      </c>
      <c r="N65" s="14">
        <v>679930</v>
      </c>
      <c r="O65" s="87">
        <v>550</v>
      </c>
      <c r="P65" s="23">
        <v>43796</v>
      </c>
      <c r="Q65" t="s">
        <v>1963</v>
      </c>
      <c r="R65" s="24" t="s">
        <v>1964</v>
      </c>
    </row>
    <row r="66" spans="1:18" x14ac:dyDescent="0.2">
      <c r="A66">
        <v>65</v>
      </c>
      <c r="B66" s="14" t="s">
        <v>381</v>
      </c>
      <c r="C66" s="15" t="s">
        <v>280</v>
      </c>
      <c r="D66" t="s">
        <v>442</v>
      </c>
      <c r="E66" t="s">
        <v>372</v>
      </c>
      <c r="F66" t="s">
        <v>549</v>
      </c>
      <c r="H66" t="s">
        <v>264</v>
      </c>
      <c r="I66" t="s">
        <v>265</v>
      </c>
      <c r="J66">
        <v>4820</v>
      </c>
      <c r="L66" t="s">
        <v>475</v>
      </c>
      <c r="M66" s="14" t="s">
        <v>556</v>
      </c>
      <c r="N66" s="14">
        <v>679931</v>
      </c>
      <c r="O66" s="87">
        <v>550</v>
      </c>
      <c r="P66" s="23">
        <v>43796</v>
      </c>
      <c r="Q66">
        <v>0</v>
      </c>
      <c r="R66" t="s">
        <v>901</v>
      </c>
    </row>
    <row r="67" spans="1:18" x14ac:dyDescent="0.2">
      <c r="A67">
        <v>66</v>
      </c>
      <c r="B67" s="14" t="s">
        <v>476</v>
      </c>
      <c r="C67" s="15" t="s">
        <v>280</v>
      </c>
      <c r="D67" t="s">
        <v>1454</v>
      </c>
      <c r="E67" t="s">
        <v>1455</v>
      </c>
      <c r="F67" t="s">
        <v>1456</v>
      </c>
      <c r="H67" t="s">
        <v>1457</v>
      </c>
      <c r="I67" t="s">
        <v>265</v>
      </c>
      <c r="J67">
        <v>4850</v>
      </c>
      <c r="L67" t="s">
        <v>1458</v>
      </c>
      <c r="M67" s="14" t="s">
        <v>556</v>
      </c>
      <c r="N67" s="14">
        <v>679870</v>
      </c>
      <c r="O67" s="87">
        <v>550</v>
      </c>
      <c r="P67" s="23">
        <v>43776</v>
      </c>
      <c r="Q67" t="s">
        <v>2253</v>
      </c>
      <c r="R67" s="24" t="s">
        <v>1459</v>
      </c>
    </row>
    <row r="68" spans="1:18" x14ac:dyDescent="0.2">
      <c r="A68">
        <v>67</v>
      </c>
      <c r="B68" s="14" t="s">
        <v>1020</v>
      </c>
      <c r="C68" s="15" t="s">
        <v>280</v>
      </c>
      <c r="D68" t="s">
        <v>872</v>
      </c>
      <c r="E68" t="s">
        <v>1021</v>
      </c>
      <c r="F68" t="s">
        <v>1022</v>
      </c>
      <c r="H68" t="s">
        <v>264</v>
      </c>
      <c r="I68" t="s">
        <v>265</v>
      </c>
      <c r="J68">
        <v>4820</v>
      </c>
      <c r="L68" t="s">
        <v>1023</v>
      </c>
      <c r="M68" s="14" t="s">
        <v>556</v>
      </c>
      <c r="N68" s="14">
        <v>5247871</v>
      </c>
      <c r="O68" s="87">
        <v>550</v>
      </c>
      <c r="P68" s="23">
        <v>43815</v>
      </c>
      <c r="R68" s="24" t="s">
        <v>2256</v>
      </c>
    </row>
    <row r="69" spans="1:18" x14ac:dyDescent="0.2">
      <c r="A69">
        <v>68</v>
      </c>
      <c r="B69" s="14" t="s">
        <v>288</v>
      </c>
      <c r="C69" s="15" t="s">
        <v>280</v>
      </c>
      <c r="D69" t="s">
        <v>186</v>
      </c>
      <c r="E69" t="s">
        <v>199</v>
      </c>
      <c r="F69" t="s">
        <v>200</v>
      </c>
      <c r="H69" t="s">
        <v>264</v>
      </c>
      <c r="I69" t="s">
        <v>265</v>
      </c>
      <c r="J69">
        <v>4820</v>
      </c>
      <c r="L69" t="s">
        <v>201</v>
      </c>
      <c r="M69" s="14" t="s">
        <v>556</v>
      </c>
      <c r="N69" s="14">
        <v>679990</v>
      </c>
      <c r="O69" s="87">
        <v>550</v>
      </c>
      <c r="P69" s="23">
        <v>43801</v>
      </c>
      <c r="Q69" t="s">
        <v>778</v>
      </c>
    </row>
    <row r="70" spans="1:18" x14ac:dyDescent="0.2">
      <c r="A70">
        <v>69</v>
      </c>
      <c r="B70" s="14" t="s">
        <v>1965</v>
      </c>
      <c r="C70" s="15" t="s">
        <v>280</v>
      </c>
      <c r="D70" t="s">
        <v>1966</v>
      </c>
      <c r="E70" t="s">
        <v>1967</v>
      </c>
      <c r="F70" t="s">
        <v>1968</v>
      </c>
      <c r="G70" t="s">
        <v>1969</v>
      </c>
      <c r="H70" t="s">
        <v>272</v>
      </c>
      <c r="I70" t="s">
        <v>265</v>
      </c>
      <c r="J70">
        <v>4870</v>
      </c>
      <c r="L70" t="s">
        <v>1970</v>
      </c>
      <c r="M70" s="14" t="s">
        <v>356</v>
      </c>
      <c r="N70" s="14">
        <v>679998</v>
      </c>
      <c r="O70" s="87">
        <v>550</v>
      </c>
      <c r="P70" s="23">
        <v>43801</v>
      </c>
      <c r="Q70" t="e">
        <v>#N/A</v>
      </c>
      <c r="R70" s="24" t="s">
        <v>1971</v>
      </c>
    </row>
    <row r="71" spans="1:18" x14ac:dyDescent="0.2">
      <c r="A71">
        <v>70</v>
      </c>
      <c r="B71" s="14" t="s">
        <v>358</v>
      </c>
      <c r="C71" s="15" t="s">
        <v>280</v>
      </c>
      <c r="D71" t="s">
        <v>438</v>
      </c>
      <c r="E71" t="s">
        <v>216</v>
      </c>
      <c r="F71" t="s">
        <v>1429</v>
      </c>
      <c r="H71" t="s">
        <v>1430</v>
      </c>
      <c r="I71" t="s">
        <v>265</v>
      </c>
      <c r="J71">
        <v>4884</v>
      </c>
      <c r="L71" t="s">
        <v>15</v>
      </c>
      <c r="M71" s="14" t="s">
        <v>697</v>
      </c>
      <c r="N71" s="14" t="s">
        <v>997</v>
      </c>
      <c r="O71" s="87"/>
      <c r="P71" s="23"/>
      <c r="Q71" t="s">
        <v>2312</v>
      </c>
      <c r="R71" t="s">
        <v>573</v>
      </c>
    </row>
    <row r="72" spans="1:18" x14ac:dyDescent="0.2">
      <c r="A72">
        <v>71</v>
      </c>
      <c r="B72" s="14" t="s">
        <v>270</v>
      </c>
      <c r="C72" s="15" t="s">
        <v>280</v>
      </c>
      <c r="D72" t="s">
        <v>474</v>
      </c>
      <c r="E72" t="s">
        <v>1707</v>
      </c>
      <c r="F72" t="s">
        <v>1708</v>
      </c>
      <c r="H72" t="s">
        <v>273</v>
      </c>
      <c r="I72" t="s">
        <v>265</v>
      </c>
      <c r="J72">
        <v>4811</v>
      </c>
      <c r="L72" t="s">
        <v>1709</v>
      </c>
      <c r="M72" s="14" t="s">
        <v>645</v>
      </c>
      <c r="N72" s="14">
        <v>679932</v>
      </c>
      <c r="O72" s="87">
        <v>550</v>
      </c>
      <c r="P72" s="23">
        <v>43798</v>
      </c>
      <c r="Q72">
        <v>0</v>
      </c>
      <c r="R72" t="s">
        <v>1710</v>
      </c>
    </row>
    <row r="73" spans="1:18" x14ac:dyDescent="0.2">
      <c r="A73">
        <v>72</v>
      </c>
      <c r="B73" s="14" t="s">
        <v>291</v>
      </c>
      <c r="C73" s="15" t="s">
        <v>280</v>
      </c>
      <c r="D73" t="s">
        <v>189</v>
      </c>
      <c r="E73" t="s">
        <v>190</v>
      </c>
      <c r="F73" t="s">
        <v>1268</v>
      </c>
      <c r="H73" t="s">
        <v>1269</v>
      </c>
      <c r="I73" t="s">
        <v>265</v>
      </c>
      <c r="J73">
        <v>4811</v>
      </c>
      <c r="L73" t="s">
        <v>1270</v>
      </c>
      <c r="M73" s="14" t="s">
        <v>356</v>
      </c>
      <c r="N73" s="14">
        <v>5247888</v>
      </c>
      <c r="O73" s="87">
        <v>550</v>
      </c>
      <c r="P73" s="23">
        <v>43809</v>
      </c>
      <c r="Q73" t="s">
        <v>1080</v>
      </c>
      <c r="R73" s="24" t="s">
        <v>2355</v>
      </c>
    </row>
    <row r="74" spans="1:18" x14ac:dyDescent="0.2">
      <c r="A74">
        <v>73</v>
      </c>
      <c r="B74" s="14" t="s">
        <v>659</v>
      </c>
      <c r="C74" s="15" t="s">
        <v>280</v>
      </c>
      <c r="D74" t="s">
        <v>408</v>
      </c>
      <c r="E74" t="s">
        <v>491</v>
      </c>
      <c r="F74" t="s">
        <v>458</v>
      </c>
      <c r="H74" t="s">
        <v>273</v>
      </c>
      <c r="I74" t="s">
        <v>265</v>
      </c>
      <c r="J74">
        <v>4818</v>
      </c>
      <c r="L74" t="s">
        <v>409</v>
      </c>
      <c r="M74" s="14" t="s">
        <v>154</v>
      </c>
      <c r="N74" s="14">
        <v>5247905</v>
      </c>
      <c r="O74" s="87">
        <v>550</v>
      </c>
      <c r="P74" s="23">
        <v>43837</v>
      </c>
      <c r="Q74">
        <v>0</v>
      </c>
      <c r="R74" t="s">
        <v>660</v>
      </c>
    </row>
    <row r="75" spans="1:18" x14ac:dyDescent="0.2">
      <c r="A75">
        <v>74</v>
      </c>
      <c r="B75" s="14" t="s">
        <v>452</v>
      </c>
      <c r="C75" s="15" t="s">
        <v>280</v>
      </c>
      <c r="D75" t="s">
        <v>908</v>
      </c>
      <c r="E75" t="s">
        <v>909</v>
      </c>
      <c r="F75" t="s">
        <v>910</v>
      </c>
      <c r="G75" t="s">
        <v>371</v>
      </c>
      <c r="H75" t="s">
        <v>273</v>
      </c>
      <c r="I75" t="s">
        <v>265</v>
      </c>
      <c r="J75">
        <v>4812</v>
      </c>
      <c r="L75" t="s">
        <v>911</v>
      </c>
      <c r="M75" s="14" t="s">
        <v>1911</v>
      </c>
      <c r="N75" s="14">
        <v>679933</v>
      </c>
      <c r="O75" s="87">
        <v>550</v>
      </c>
      <c r="P75" s="23">
        <v>43797</v>
      </c>
      <c r="Q75">
        <v>0</v>
      </c>
      <c r="R75" t="s">
        <v>1177</v>
      </c>
    </row>
    <row r="76" spans="1:18" x14ac:dyDescent="0.2">
      <c r="A76">
        <v>75</v>
      </c>
      <c r="B76" s="14" t="s">
        <v>855</v>
      </c>
      <c r="C76" s="15" t="s">
        <v>280</v>
      </c>
      <c r="D76" t="s">
        <v>863</v>
      </c>
      <c r="E76" t="s">
        <v>678</v>
      </c>
      <c r="F76" t="s">
        <v>894</v>
      </c>
      <c r="G76" t="s">
        <v>895</v>
      </c>
      <c r="H76" t="s">
        <v>273</v>
      </c>
      <c r="I76" t="s">
        <v>265</v>
      </c>
      <c r="J76">
        <v>4812</v>
      </c>
      <c r="L76" t="s">
        <v>864</v>
      </c>
      <c r="M76" s="14" t="s">
        <v>356</v>
      </c>
      <c r="N76" s="14">
        <v>5247863</v>
      </c>
      <c r="O76" s="87">
        <v>550</v>
      </c>
      <c r="P76" s="23">
        <v>43774</v>
      </c>
      <c r="Q76">
        <v>0</v>
      </c>
      <c r="R76" t="s">
        <v>865</v>
      </c>
    </row>
    <row r="77" spans="1:18" x14ac:dyDescent="0.2">
      <c r="A77">
        <v>76</v>
      </c>
      <c r="B77" s="14" t="s">
        <v>534</v>
      </c>
      <c r="C77" s="15" t="s">
        <v>280</v>
      </c>
      <c r="D77" t="s">
        <v>1766</v>
      </c>
      <c r="E77" t="s">
        <v>1765</v>
      </c>
      <c r="N77" s="14">
        <v>5247903</v>
      </c>
      <c r="O77" s="87">
        <v>550</v>
      </c>
      <c r="P77" s="23">
        <v>43822</v>
      </c>
      <c r="R77">
        <v>0</v>
      </c>
    </row>
    <row r="78" spans="1:18" x14ac:dyDescent="0.2">
      <c r="A78">
        <v>77</v>
      </c>
      <c r="B78" s="14" t="s">
        <v>818</v>
      </c>
      <c r="C78" s="15" t="s">
        <v>280</v>
      </c>
      <c r="D78" t="s">
        <v>189</v>
      </c>
      <c r="E78" t="s">
        <v>737</v>
      </c>
      <c r="F78" t="s">
        <v>1471</v>
      </c>
      <c r="H78" t="s">
        <v>430</v>
      </c>
      <c r="I78" t="s">
        <v>265</v>
      </c>
      <c r="J78">
        <v>4818</v>
      </c>
      <c r="L78" t="s">
        <v>1972</v>
      </c>
      <c r="M78" s="14" t="s">
        <v>1892</v>
      </c>
      <c r="N78" s="14">
        <v>679934</v>
      </c>
      <c r="O78" s="87">
        <v>550</v>
      </c>
      <c r="P78" s="23">
        <v>43797</v>
      </c>
      <c r="Q78">
        <v>0</v>
      </c>
      <c r="R78" t="s">
        <v>1472</v>
      </c>
    </row>
    <row r="79" spans="1:18" x14ac:dyDescent="0.2">
      <c r="A79">
        <v>78</v>
      </c>
      <c r="B79" s="14" t="s">
        <v>941</v>
      </c>
      <c r="C79" s="15" t="s">
        <v>280</v>
      </c>
      <c r="D79" t="s">
        <v>510</v>
      </c>
      <c r="E79" t="s">
        <v>1823</v>
      </c>
      <c r="F79" t="s">
        <v>2252</v>
      </c>
      <c r="H79" t="s">
        <v>453</v>
      </c>
      <c r="I79" t="s">
        <v>265</v>
      </c>
      <c r="J79">
        <v>4815</v>
      </c>
      <c r="L79" t="s">
        <v>1825</v>
      </c>
      <c r="M79" s="14" t="s">
        <v>556</v>
      </c>
      <c r="N79" s="14">
        <v>5247901</v>
      </c>
      <c r="O79" s="87">
        <v>550</v>
      </c>
      <c r="P79" s="23">
        <v>43822</v>
      </c>
      <c r="Q79" t="s">
        <v>2286</v>
      </c>
      <c r="R79" t="s">
        <v>1826</v>
      </c>
    </row>
    <row r="80" spans="1:18" x14ac:dyDescent="0.2">
      <c r="A80">
        <v>79</v>
      </c>
      <c r="B80" s="14" t="s">
        <v>1488</v>
      </c>
      <c r="C80" s="15" t="s">
        <v>280</v>
      </c>
      <c r="D80" t="s">
        <v>1054</v>
      </c>
      <c r="E80" t="s">
        <v>1197</v>
      </c>
      <c r="F80" t="s">
        <v>1489</v>
      </c>
      <c r="G80" t="s">
        <v>1078</v>
      </c>
      <c r="H80" t="s">
        <v>273</v>
      </c>
      <c r="I80" t="s">
        <v>265</v>
      </c>
      <c r="J80">
        <v>4815</v>
      </c>
      <c r="L80" t="s">
        <v>1198</v>
      </c>
      <c r="M80" s="14" t="s">
        <v>556</v>
      </c>
      <c r="N80" s="14">
        <v>679972</v>
      </c>
      <c r="O80" s="87">
        <v>550</v>
      </c>
      <c r="P80" s="23">
        <v>43787</v>
      </c>
      <c r="Q80" s="14" t="s">
        <v>2315</v>
      </c>
      <c r="R80" t="s">
        <v>1490</v>
      </c>
    </row>
    <row r="81" spans="1:18" x14ac:dyDescent="0.2">
      <c r="A81">
        <v>80</v>
      </c>
      <c r="B81" s="14" t="s">
        <v>1735</v>
      </c>
      <c r="C81" s="15" t="s">
        <v>280</v>
      </c>
      <c r="D81" t="s">
        <v>1736</v>
      </c>
      <c r="E81" t="s">
        <v>1524</v>
      </c>
      <c r="F81" t="s">
        <v>1737</v>
      </c>
      <c r="G81" t="s">
        <v>426</v>
      </c>
      <c r="H81" t="s">
        <v>273</v>
      </c>
      <c r="I81" t="s">
        <v>265</v>
      </c>
      <c r="J81">
        <v>4818</v>
      </c>
      <c r="L81" t="s">
        <v>1739</v>
      </c>
      <c r="M81" s="14" t="s">
        <v>556</v>
      </c>
      <c r="N81" s="14">
        <v>679935</v>
      </c>
      <c r="O81" s="87">
        <v>550</v>
      </c>
      <c r="P81" s="23">
        <v>43794</v>
      </c>
      <c r="Q81">
        <v>0</v>
      </c>
      <c r="R81" s="24" t="s">
        <v>1973</v>
      </c>
    </row>
    <row r="82" spans="1:18" x14ac:dyDescent="0.2">
      <c r="A82">
        <v>81</v>
      </c>
      <c r="B82" s="14" t="s">
        <v>679</v>
      </c>
      <c r="C82" s="15" t="s">
        <v>280</v>
      </c>
      <c r="D82" t="s">
        <v>1044</v>
      </c>
      <c r="E82" t="s">
        <v>215</v>
      </c>
      <c r="F82" t="s">
        <v>1045</v>
      </c>
      <c r="H82" t="s">
        <v>31</v>
      </c>
      <c r="I82" t="s">
        <v>265</v>
      </c>
      <c r="J82">
        <v>4811</v>
      </c>
      <c r="L82" t="s">
        <v>1046</v>
      </c>
      <c r="M82" s="14" t="s">
        <v>556</v>
      </c>
      <c r="N82" s="14">
        <v>679994</v>
      </c>
      <c r="O82" s="87">
        <v>550</v>
      </c>
      <c r="P82" s="23">
        <v>43801</v>
      </c>
      <c r="Q82" t="s">
        <v>680</v>
      </c>
      <c r="R82" t="s">
        <v>1047</v>
      </c>
    </row>
    <row r="83" spans="1:18" x14ac:dyDescent="0.2">
      <c r="A83">
        <v>82</v>
      </c>
      <c r="B83" s="14" t="s">
        <v>295</v>
      </c>
      <c r="C83" s="15" t="s">
        <v>280</v>
      </c>
      <c r="D83" t="s">
        <v>663</v>
      </c>
      <c r="E83" t="s">
        <v>178</v>
      </c>
      <c r="F83" t="s">
        <v>574</v>
      </c>
      <c r="G83" t="s">
        <v>664</v>
      </c>
      <c r="H83" t="s">
        <v>273</v>
      </c>
      <c r="I83" t="s">
        <v>265</v>
      </c>
      <c r="J83">
        <v>4814</v>
      </c>
      <c r="L83" t="s">
        <v>665</v>
      </c>
      <c r="M83" s="14" t="s">
        <v>1911</v>
      </c>
      <c r="N83" s="14">
        <v>679871</v>
      </c>
      <c r="O83" s="87">
        <v>550</v>
      </c>
      <c r="P83" s="23">
        <v>43759</v>
      </c>
      <c r="Q83">
        <v>0</v>
      </c>
      <c r="R83" s="24" t="s">
        <v>1974</v>
      </c>
    </row>
    <row r="84" spans="1:18" x14ac:dyDescent="0.2">
      <c r="A84">
        <v>83</v>
      </c>
      <c r="B84" s="14" t="s">
        <v>810</v>
      </c>
      <c r="C84" s="15" t="s">
        <v>280</v>
      </c>
      <c r="D84" t="s">
        <v>1300</v>
      </c>
      <c r="E84" t="s">
        <v>441</v>
      </c>
      <c r="F84" t="s">
        <v>1291</v>
      </c>
      <c r="G84" t="s">
        <v>463</v>
      </c>
      <c r="H84" t="s">
        <v>273</v>
      </c>
      <c r="I84" t="s">
        <v>265</v>
      </c>
      <c r="J84">
        <v>4811</v>
      </c>
      <c r="L84" t="s">
        <v>1975</v>
      </c>
      <c r="M84" s="14" t="s">
        <v>556</v>
      </c>
      <c r="N84" s="14">
        <v>679984</v>
      </c>
      <c r="O84" s="87">
        <v>550</v>
      </c>
      <c r="P84" s="23">
        <v>43790</v>
      </c>
      <c r="Q84">
        <v>0</v>
      </c>
      <c r="R84" t="s">
        <v>1292</v>
      </c>
    </row>
    <row r="85" spans="1:18" x14ac:dyDescent="0.2">
      <c r="A85">
        <v>84</v>
      </c>
      <c r="B85" s="14" t="s">
        <v>949</v>
      </c>
      <c r="C85" s="15" t="s">
        <v>280</v>
      </c>
      <c r="D85" t="s">
        <v>707</v>
      </c>
      <c r="E85" t="s">
        <v>950</v>
      </c>
      <c r="F85" t="s">
        <v>1026</v>
      </c>
      <c r="H85" t="s">
        <v>264</v>
      </c>
      <c r="I85" t="s">
        <v>265</v>
      </c>
      <c r="J85">
        <v>4820</v>
      </c>
      <c r="L85" t="s">
        <v>951</v>
      </c>
      <c r="M85" s="14" t="s">
        <v>556</v>
      </c>
      <c r="N85" s="14">
        <v>679970</v>
      </c>
      <c r="O85" s="87">
        <v>550</v>
      </c>
      <c r="P85" s="23">
        <v>43798</v>
      </c>
      <c r="R85" t="s">
        <v>1027</v>
      </c>
    </row>
    <row r="86" spans="1:18" x14ac:dyDescent="0.2">
      <c r="A86">
        <v>85</v>
      </c>
      <c r="B86" s="14" t="s">
        <v>13</v>
      </c>
      <c r="C86" s="15" t="s">
        <v>280</v>
      </c>
      <c r="D86" t="s">
        <v>151</v>
      </c>
      <c r="E86" t="s">
        <v>917</v>
      </c>
      <c r="F86" t="s">
        <v>918</v>
      </c>
      <c r="G86" t="s">
        <v>919</v>
      </c>
      <c r="H86" t="s">
        <v>920</v>
      </c>
      <c r="I86" t="s">
        <v>265</v>
      </c>
      <c r="J86">
        <v>4871</v>
      </c>
      <c r="K86" t="s">
        <v>1976</v>
      </c>
      <c r="L86" t="s">
        <v>1048</v>
      </c>
      <c r="M86" s="14" t="s">
        <v>556</v>
      </c>
      <c r="N86" s="14">
        <v>679936</v>
      </c>
      <c r="O86" s="87">
        <v>550</v>
      </c>
      <c r="P86" s="23">
        <v>43789</v>
      </c>
      <c r="Q86">
        <v>0</v>
      </c>
      <c r="R86" t="s">
        <v>921</v>
      </c>
    </row>
    <row r="87" spans="1:18" x14ac:dyDescent="0.2">
      <c r="A87">
        <v>86</v>
      </c>
      <c r="B87" s="14" t="s">
        <v>669</v>
      </c>
      <c r="C87" s="15" t="s">
        <v>280</v>
      </c>
      <c r="D87" t="s">
        <v>277</v>
      </c>
      <c r="E87" t="s">
        <v>189</v>
      </c>
      <c r="F87" t="s">
        <v>1977</v>
      </c>
      <c r="H87" t="s">
        <v>267</v>
      </c>
      <c r="I87" t="s">
        <v>265</v>
      </c>
      <c r="J87">
        <v>4817</v>
      </c>
      <c r="L87" t="s">
        <v>1978</v>
      </c>
      <c r="M87" s="14" t="s">
        <v>556</v>
      </c>
      <c r="N87" s="14">
        <v>679940</v>
      </c>
      <c r="O87" s="87">
        <v>550</v>
      </c>
      <c r="P87" s="23">
        <v>43798</v>
      </c>
      <c r="Q87">
        <v>0</v>
      </c>
      <c r="R87" s="24" t="s">
        <v>1979</v>
      </c>
    </row>
    <row r="88" spans="1:18" x14ac:dyDescent="0.2">
      <c r="A88">
        <v>87</v>
      </c>
      <c r="B88" s="14" t="s">
        <v>677</v>
      </c>
      <c r="C88" s="15" t="s">
        <v>280</v>
      </c>
      <c r="D88" t="s">
        <v>942</v>
      </c>
      <c r="E88" t="s">
        <v>449</v>
      </c>
      <c r="F88" t="s">
        <v>943</v>
      </c>
      <c r="H88" t="s">
        <v>264</v>
      </c>
      <c r="I88" t="s">
        <v>265</v>
      </c>
      <c r="J88">
        <v>4820</v>
      </c>
      <c r="L88" t="s">
        <v>944</v>
      </c>
      <c r="M88" s="14" t="s">
        <v>556</v>
      </c>
      <c r="N88" s="14">
        <v>5247843</v>
      </c>
      <c r="O88" s="87">
        <v>275</v>
      </c>
      <c r="P88" s="23">
        <v>43766</v>
      </c>
      <c r="Q88" t="s">
        <v>778</v>
      </c>
      <c r="R88" t="s">
        <v>945</v>
      </c>
    </row>
    <row r="89" spans="1:18" x14ac:dyDescent="0.2">
      <c r="A89">
        <v>88</v>
      </c>
      <c r="B89" s="14" t="s">
        <v>477</v>
      </c>
      <c r="C89" s="15" t="s">
        <v>280</v>
      </c>
      <c r="D89" t="s">
        <v>927</v>
      </c>
      <c r="E89" t="s">
        <v>157</v>
      </c>
      <c r="F89" t="s">
        <v>492</v>
      </c>
      <c r="H89" t="s">
        <v>272</v>
      </c>
      <c r="I89" t="s">
        <v>265</v>
      </c>
      <c r="J89">
        <v>4870</v>
      </c>
      <c r="L89" t="s">
        <v>158</v>
      </c>
      <c r="M89" s="14" t="s">
        <v>556</v>
      </c>
      <c r="N89" s="14">
        <v>5247865</v>
      </c>
      <c r="O89" s="87">
        <v>550</v>
      </c>
      <c r="P89" s="23">
        <v>43802</v>
      </c>
      <c r="Q89" t="s">
        <v>2313</v>
      </c>
      <c r="R89" t="s">
        <v>2</v>
      </c>
    </row>
    <row r="90" spans="1:18" x14ac:dyDescent="0.2">
      <c r="A90">
        <v>89</v>
      </c>
      <c r="B90" s="14" t="s">
        <v>110</v>
      </c>
      <c r="C90" s="15" t="s">
        <v>280</v>
      </c>
      <c r="D90" t="s">
        <v>1129</v>
      </c>
      <c r="E90" t="s">
        <v>776</v>
      </c>
      <c r="F90" t="s">
        <v>1980</v>
      </c>
      <c r="H90" t="s">
        <v>264</v>
      </c>
      <c r="I90" t="s">
        <v>265</v>
      </c>
      <c r="J90">
        <v>4820</v>
      </c>
      <c r="L90" t="s">
        <v>1552</v>
      </c>
      <c r="M90" s="14" t="s">
        <v>556</v>
      </c>
      <c r="N90" s="14" t="s">
        <v>1553</v>
      </c>
      <c r="O90" s="87"/>
      <c r="P90" s="23"/>
      <c r="Q90" t="s">
        <v>778</v>
      </c>
      <c r="R90" t="s">
        <v>892</v>
      </c>
    </row>
    <row r="91" spans="1:18" x14ac:dyDescent="0.2">
      <c r="A91">
        <v>90</v>
      </c>
      <c r="B91" s="14" t="s">
        <v>706</v>
      </c>
      <c r="C91" s="15" t="s">
        <v>280</v>
      </c>
      <c r="D91" t="s">
        <v>707</v>
      </c>
      <c r="E91" t="s">
        <v>589</v>
      </c>
      <c r="F91" t="s">
        <v>1981</v>
      </c>
      <c r="G91" t="s">
        <v>708</v>
      </c>
      <c r="H91" t="s">
        <v>273</v>
      </c>
      <c r="I91" t="s">
        <v>265</v>
      </c>
      <c r="J91">
        <v>4812</v>
      </c>
      <c r="L91" t="s">
        <v>1982</v>
      </c>
      <c r="M91" s="14" t="s">
        <v>556</v>
      </c>
      <c r="N91" s="14">
        <v>679937</v>
      </c>
      <c r="O91" s="87">
        <v>550</v>
      </c>
      <c r="P91" s="23">
        <v>43798</v>
      </c>
      <c r="Q91" t="s">
        <v>1983</v>
      </c>
      <c r="R91" s="24" t="s">
        <v>1984</v>
      </c>
    </row>
    <row r="92" spans="1:18" x14ac:dyDescent="0.2">
      <c r="A92">
        <v>91</v>
      </c>
      <c r="B92" s="14" t="s">
        <v>1466</v>
      </c>
      <c r="C92" s="15" t="s">
        <v>280</v>
      </c>
      <c r="D92" t="s">
        <v>1467</v>
      </c>
      <c r="E92" t="s">
        <v>1191</v>
      </c>
      <c r="F92" t="s">
        <v>1468</v>
      </c>
      <c r="H92" t="s">
        <v>264</v>
      </c>
      <c r="I92" t="s">
        <v>265</v>
      </c>
      <c r="J92">
        <v>4820</v>
      </c>
      <c r="L92" t="s">
        <v>1469</v>
      </c>
      <c r="M92" s="14" t="s">
        <v>556</v>
      </c>
      <c r="N92" s="14">
        <v>679872</v>
      </c>
      <c r="O92" s="87">
        <v>550</v>
      </c>
      <c r="P92" s="23">
        <v>43759</v>
      </c>
      <c r="Q92">
        <v>0</v>
      </c>
      <c r="R92" t="s">
        <v>1470</v>
      </c>
    </row>
    <row r="93" spans="1:18" x14ac:dyDescent="0.2">
      <c r="A93">
        <v>92</v>
      </c>
      <c r="B93" s="14" t="s">
        <v>383</v>
      </c>
      <c r="C93" s="15" t="s">
        <v>280</v>
      </c>
      <c r="D93" t="s">
        <v>748</v>
      </c>
      <c r="E93" t="s">
        <v>177</v>
      </c>
      <c r="F93" t="s">
        <v>1185</v>
      </c>
      <c r="H93" t="s">
        <v>174</v>
      </c>
      <c r="I93" t="s">
        <v>265</v>
      </c>
      <c r="J93">
        <v>4816</v>
      </c>
      <c r="L93" t="s">
        <v>1493</v>
      </c>
      <c r="M93" s="14" t="s">
        <v>556</v>
      </c>
      <c r="N93" s="14">
        <v>679938</v>
      </c>
      <c r="O93" s="87">
        <v>550</v>
      </c>
      <c r="P93" s="23">
        <v>43796</v>
      </c>
      <c r="Q93">
        <v>0</v>
      </c>
      <c r="R93" t="s">
        <v>1186</v>
      </c>
    </row>
    <row r="94" spans="1:18" x14ac:dyDescent="0.2">
      <c r="A94">
        <v>93</v>
      </c>
      <c r="B94" s="14" t="s">
        <v>1434</v>
      </c>
      <c r="C94" s="15" t="s">
        <v>280</v>
      </c>
      <c r="D94" t="s">
        <v>1182</v>
      </c>
      <c r="E94" t="s">
        <v>929</v>
      </c>
      <c r="F94" t="s">
        <v>1183</v>
      </c>
      <c r="H94" t="s">
        <v>930</v>
      </c>
      <c r="I94" t="s">
        <v>265</v>
      </c>
      <c r="J94">
        <v>4858</v>
      </c>
      <c r="L94" t="s">
        <v>1985</v>
      </c>
      <c r="M94" s="14" t="s">
        <v>1986</v>
      </c>
      <c r="N94" s="14">
        <v>679939</v>
      </c>
      <c r="O94" s="87">
        <v>550</v>
      </c>
      <c r="P94" s="23">
        <v>43796</v>
      </c>
      <c r="Q94" t="s">
        <v>1436</v>
      </c>
      <c r="R94" s="24" t="s">
        <v>1987</v>
      </c>
    </row>
    <row r="95" spans="1:18" x14ac:dyDescent="0.2">
      <c r="A95">
        <v>94</v>
      </c>
      <c r="B95" s="14" t="s">
        <v>296</v>
      </c>
      <c r="C95" s="15" t="s">
        <v>280</v>
      </c>
      <c r="D95" t="s">
        <v>111</v>
      </c>
      <c r="E95" t="s">
        <v>70</v>
      </c>
      <c r="F95" t="s">
        <v>756</v>
      </c>
      <c r="H95" t="s">
        <v>264</v>
      </c>
      <c r="I95" t="s">
        <v>265</v>
      </c>
      <c r="J95">
        <v>4820</v>
      </c>
      <c r="K95" t="s">
        <v>71</v>
      </c>
      <c r="L95" t="s">
        <v>220</v>
      </c>
      <c r="M95" s="14" t="s">
        <v>556</v>
      </c>
      <c r="N95" s="14" t="s">
        <v>997</v>
      </c>
      <c r="O95" s="87"/>
      <c r="P95" s="23"/>
      <c r="Q95" t="s">
        <v>757</v>
      </c>
      <c r="R95" t="s">
        <v>842</v>
      </c>
    </row>
    <row r="96" spans="1:18" x14ac:dyDescent="0.2">
      <c r="A96">
        <v>95</v>
      </c>
      <c r="B96" s="14" t="s">
        <v>723</v>
      </c>
      <c r="C96" s="15" t="s">
        <v>280</v>
      </c>
      <c r="D96" t="s">
        <v>189</v>
      </c>
      <c r="E96" t="s">
        <v>266</v>
      </c>
      <c r="F96" t="s">
        <v>1451</v>
      </c>
      <c r="H96" t="s">
        <v>273</v>
      </c>
      <c r="I96" t="s">
        <v>265</v>
      </c>
      <c r="J96">
        <v>4814</v>
      </c>
      <c r="L96" t="s">
        <v>1988</v>
      </c>
      <c r="M96" s="14" t="s">
        <v>1989</v>
      </c>
      <c r="N96" s="14">
        <v>679873</v>
      </c>
      <c r="O96" s="87">
        <v>550</v>
      </c>
      <c r="P96" s="23">
        <v>43769</v>
      </c>
      <c r="Q96">
        <v>0</v>
      </c>
      <c r="R96" t="s">
        <v>1189</v>
      </c>
    </row>
    <row r="97" spans="1:18" x14ac:dyDescent="0.2">
      <c r="A97">
        <v>96</v>
      </c>
      <c r="B97" s="14" t="s">
        <v>1285</v>
      </c>
      <c r="C97" s="15" t="s">
        <v>280</v>
      </c>
      <c r="D97" t="s">
        <v>1766</v>
      </c>
      <c r="E97" t="s">
        <v>2283</v>
      </c>
      <c r="N97" s="14">
        <v>5247889</v>
      </c>
      <c r="O97" s="87">
        <v>550</v>
      </c>
      <c r="P97" s="23">
        <v>43801</v>
      </c>
      <c r="Q97">
        <v>0</v>
      </c>
    </row>
    <row r="98" spans="1:18" x14ac:dyDescent="0.2">
      <c r="A98">
        <v>97</v>
      </c>
      <c r="B98" s="14" t="s">
        <v>611</v>
      </c>
      <c r="C98" s="15" t="s">
        <v>280</v>
      </c>
      <c r="D98" t="s">
        <v>1211</v>
      </c>
      <c r="E98" t="s">
        <v>126</v>
      </c>
      <c r="F98" t="s">
        <v>127</v>
      </c>
      <c r="H98" t="s">
        <v>290</v>
      </c>
      <c r="I98" t="s">
        <v>265</v>
      </c>
      <c r="J98">
        <v>4821</v>
      </c>
      <c r="L98" t="s">
        <v>1724</v>
      </c>
      <c r="M98" s="14" t="s">
        <v>556</v>
      </c>
      <c r="N98" s="14">
        <v>679874</v>
      </c>
      <c r="O98" s="87">
        <v>550</v>
      </c>
      <c r="P98" s="23">
        <v>43762</v>
      </c>
      <c r="Q98" t="e">
        <v>#N/A</v>
      </c>
      <c r="R98" s="24" t="s">
        <v>128</v>
      </c>
    </row>
    <row r="99" spans="1:18" x14ac:dyDescent="0.2">
      <c r="A99">
        <v>98</v>
      </c>
      <c r="B99" s="14" t="s">
        <v>862</v>
      </c>
      <c r="C99" s="15" t="s">
        <v>280</v>
      </c>
      <c r="D99" t="s">
        <v>217</v>
      </c>
      <c r="E99" t="s">
        <v>218</v>
      </c>
      <c r="F99" t="s">
        <v>567</v>
      </c>
      <c r="H99" t="s">
        <v>557</v>
      </c>
      <c r="I99" t="s">
        <v>265</v>
      </c>
      <c r="J99">
        <v>4850</v>
      </c>
      <c r="L99" t="s">
        <v>219</v>
      </c>
      <c r="M99" s="14" t="s">
        <v>2360</v>
      </c>
      <c r="N99" s="14">
        <v>679941</v>
      </c>
      <c r="O99" s="87">
        <v>550</v>
      </c>
      <c r="P99" s="23">
        <v>43794</v>
      </c>
      <c r="Q99">
        <v>0</v>
      </c>
      <c r="R99" t="s">
        <v>1123</v>
      </c>
    </row>
    <row r="100" spans="1:18" ht="51" x14ac:dyDescent="0.2">
      <c r="A100">
        <v>99</v>
      </c>
      <c r="B100" s="14" t="s">
        <v>17</v>
      </c>
      <c r="C100" s="15" t="s">
        <v>280</v>
      </c>
      <c r="D100" t="s">
        <v>1990</v>
      </c>
      <c r="E100" t="s">
        <v>1991</v>
      </c>
      <c r="F100" t="s">
        <v>1992</v>
      </c>
      <c r="H100" t="s">
        <v>1993</v>
      </c>
      <c r="I100" t="s">
        <v>265</v>
      </c>
      <c r="J100">
        <v>4818</v>
      </c>
      <c r="K100" t="s">
        <v>1994</v>
      </c>
      <c r="L100" t="s">
        <v>1995</v>
      </c>
      <c r="M100" s="14" t="s">
        <v>556</v>
      </c>
      <c r="N100" s="14">
        <v>679876</v>
      </c>
      <c r="O100" s="87">
        <v>550</v>
      </c>
      <c r="P100" s="23">
        <v>43776</v>
      </c>
      <c r="Q100" s="89" t="s">
        <v>2316</v>
      </c>
      <c r="R100" s="24" t="s">
        <v>1996</v>
      </c>
    </row>
    <row r="101" spans="1:18" ht="51" x14ac:dyDescent="0.2">
      <c r="A101">
        <v>100</v>
      </c>
      <c r="B101" s="14" t="s">
        <v>702</v>
      </c>
      <c r="C101" s="15" t="s">
        <v>280</v>
      </c>
      <c r="D101" t="s">
        <v>407</v>
      </c>
      <c r="E101" t="s">
        <v>113</v>
      </c>
      <c r="F101" t="s">
        <v>114</v>
      </c>
      <c r="H101" t="s">
        <v>500</v>
      </c>
      <c r="I101" t="s">
        <v>265</v>
      </c>
      <c r="J101">
        <v>4852</v>
      </c>
      <c r="L101" t="s">
        <v>115</v>
      </c>
      <c r="M101" s="14" t="s">
        <v>645</v>
      </c>
      <c r="N101" s="14">
        <v>5247852</v>
      </c>
      <c r="O101" s="87">
        <v>550</v>
      </c>
      <c r="P101" s="23">
        <v>43787</v>
      </c>
      <c r="Q101" s="89" t="s">
        <v>2317</v>
      </c>
      <c r="R101" s="24" t="s">
        <v>501</v>
      </c>
    </row>
    <row r="102" spans="1:18" x14ac:dyDescent="0.2">
      <c r="A102">
        <v>101</v>
      </c>
      <c r="B102" s="14" t="s">
        <v>310</v>
      </c>
      <c r="C102" s="15" t="s">
        <v>280</v>
      </c>
      <c r="D102" t="s">
        <v>151</v>
      </c>
      <c r="E102" t="s">
        <v>712</v>
      </c>
      <c r="F102" t="s">
        <v>1091</v>
      </c>
      <c r="H102" t="s">
        <v>884</v>
      </c>
      <c r="I102" t="s">
        <v>265</v>
      </c>
      <c r="J102">
        <v>4818</v>
      </c>
      <c r="K102" t="s">
        <v>1092</v>
      </c>
      <c r="L102" t="s">
        <v>181</v>
      </c>
      <c r="M102" s="14" t="s">
        <v>556</v>
      </c>
      <c r="N102" s="14">
        <v>679880</v>
      </c>
      <c r="O102" s="87">
        <v>550</v>
      </c>
      <c r="P102" s="23">
        <v>43773</v>
      </c>
      <c r="R102" t="s">
        <v>923</v>
      </c>
    </row>
    <row r="103" spans="1:18" x14ac:dyDescent="0.2">
      <c r="A103">
        <v>102</v>
      </c>
      <c r="B103" s="14" t="s">
        <v>955</v>
      </c>
      <c r="C103" s="15" t="s">
        <v>280</v>
      </c>
      <c r="D103" t="s">
        <v>1324</v>
      </c>
      <c r="E103" t="s">
        <v>2283</v>
      </c>
      <c r="N103" s="14">
        <v>5247891</v>
      </c>
      <c r="O103" s="87">
        <v>550</v>
      </c>
      <c r="P103" s="23">
        <v>43797</v>
      </c>
      <c r="Q103" t="s">
        <v>588</v>
      </c>
    </row>
    <row r="104" spans="1:18" x14ac:dyDescent="0.2">
      <c r="A104">
        <v>103</v>
      </c>
      <c r="B104" s="14" t="s">
        <v>362</v>
      </c>
      <c r="C104" s="15" t="s">
        <v>280</v>
      </c>
      <c r="D104" t="s">
        <v>503</v>
      </c>
      <c r="E104" t="s">
        <v>1524</v>
      </c>
      <c r="F104" t="s">
        <v>575</v>
      </c>
      <c r="G104" t="s">
        <v>576</v>
      </c>
      <c r="H104" t="s">
        <v>273</v>
      </c>
      <c r="I104" t="s">
        <v>265</v>
      </c>
      <c r="J104">
        <v>4813</v>
      </c>
      <c r="K104" t="s">
        <v>1525</v>
      </c>
      <c r="L104" t="s">
        <v>1526</v>
      </c>
      <c r="M104" s="14" t="s">
        <v>556</v>
      </c>
      <c r="N104" s="14">
        <v>5247844</v>
      </c>
      <c r="O104" s="87">
        <v>550</v>
      </c>
      <c r="P104" s="23">
        <v>43763</v>
      </c>
      <c r="Q104" t="s">
        <v>1280</v>
      </c>
      <c r="R104" t="s">
        <v>1527</v>
      </c>
    </row>
    <row r="105" spans="1:18" x14ac:dyDescent="0.2">
      <c r="A105">
        <v>104</v>
      </c>
      <c r="B105" s="14" t="s">
        <v>271</v>
      </c>
      <c r="C105" s="15" t="s">
        <v>280</v>
      </c>
      <c r="D105" t="s">
        <v>209</v>
      </c>
      <c r="E105" t="s">
        <v>876</v>
      </c>
      <c r="F105" t="s">
        <v>877</v>
      </c>
      <c r="H105" t="s">
        <v>271</v>
      </c>
      <c r="I105" t="s">
        <v>265</v>
      </c>
      <c r="J105">
        <v>4880</v>
      </c>
      <c r="L105" t="s">
        <v>878</v>
      </c>
      <c r="M105" s="14" t="s">
        <v>1911</v>
      </c>
      <c r="N105" s="14">
        <v>679879</v>
      </c>
      <c r="O105" s="87">
        <v>550</v>
      </c>
      <c r="P105" s="23">
        <v>43762</v>
      </c>
      <c r="Q105">
        <v>0</v>
      </c>
      <c r="R105" t="s">
        <v>879</v>
      </c>
    </row>
    <row r="106" spans="1:18" x14ac:dyDescent="0.2">
      <c r="A106">
        <v>105</v>
      </c>
      <c r="B106" s="14" t="s">
        <v>448</v>
      </c>
      <c r="C106" s="15" t="s">
        <v>280</v>
      </c>
      <c r="D106" t="s">
        <v>1766</v>
      </c>
      <c r="E106" t="s">
        <v>2283</v>
      </c>
      <c r="N106" s="14">
        <v>5247890</v>
      </c>
      <c r="O106" s="87">
        <v>550</v>
      </c>
      <c r="P106" s="23">
        <v>43801</v>
      </c>
      <c r="Q106">
        <v>0</v>
      </c>
    </row>
    <row r="107" spans="1:18" x14ac:dyDescent="0.2">
      <c r="A107">
        <v>106</v>
      </c>
      <c r="B107" s="14" t="s">
        <v>886</v>
      </c>
      <c r="C107" s="15" t="s">
        <v>280</v>
      </c>
      <c r="D107" t="s">
        <v>1997</v>
      </c>
      <c r="E107" t="s">
        <v>1998</v>
      </c>
      <c r="F107" t="s">
        <v>1999</v>
      </c>
      <c r="H107" t="s">
        <v>273</v>
      </c>
      <c r="I107" t="s">
        <v>265</v>
      </c>
      <c r="J107">
        <v>4810</v>
      </c>
      <c r="L107" t="s">
        <v>2000</v>
      </c>
      <c r="M107" s="14" t="s">
        <v>556</v>
      </c>
      <c r="N107" s="14">
        <v>5247854</v>
      </c>
      <c r="O107" s="87">
        <v>550</v>
      </c>
      <c r="P107" s="23">
        <v>43788</v>
      </c>
      <c r="Q107" t="s">
        <v>2311</v>
      </c>
      <c r="R107" s="24" t="s">
        <v>2001</v>
      </c>
    </row>
    <row r="108" spans="1:18" x14ac:dyDescent="0.2">
      <c r="A108">
        <v>107</v>
      </c>
      <c r="B108" s="14" t="s">
        <v>14</v>
      </c>
      <c r="C108" s="15" t="s">
        <v>280</v>
      </c>
      <c r="D108" t="s">
        <v>1766</v>
      </c>
      <c r="E108" t="s">
        <v>2283</v>
      </c>
      <c r="L108">
        <v>0</v>
      </c>
      <c r="N108" s="14">
        <v>5247892</v>
      </c>
      <c r="O108" s="87">
        <v>550</v>
      </c>
      <c r="P108" s="23">
        <v>43774</v>
      </c>
      <c r="Q108">
        <v>0</v>
      </c>
      <c r="R108">
        <v>0</v>
      </c>
    </row>
    <row r="109" spans="1:18" x14ac:dyDescent="0.2">
      <c r="A109">
        <v>108</v>
      </c>
      <c r="B109" s="14" t="s">
        <v>298</v>
      </c>
      <c r="C109" s="15" t="s">
        <v>280</v>
      </c>
      <c r="D109" t="s">
        <v>908</v>
      </c>
      <c r="E109" t="s">
        <v>755</v>
      </c>
      <c r="F109" t="s">
        <v>1310</v>
      </c>
      <c r="H109" t="s">
        <v>264</v>
      </c>
      <c r="I109" t="s">
        <v>265</v>
      </c>
      <c r="J109">
        <v>4820</v>
      </c>
      <c r="L109" t="s">
        <v>1311</v>
      </c>
      <c r="M109" s="14" t="s">
        <v>556</v>
      </c>
      <c r="N109" s="14" t="s">
        <v>997</v>
      </c>
      <c r="O109" s="87"/>
      <c r="P109" s="23"/>
      <c r="Q109" t="s">
        <v>2002</v>
      </c>
    </row>
    <row r="110" spans="1:18" x14ac:dyDescent="0.2">
      <c r="A110">
        <v>109</v>
      </c>
      <c r="B110" s="14" t="s">
        <v>1307</v>
      </c>
      <c r="C110" s="15" t="s">
        <v>280</v>
      </c>
      <c r="D110" t="s">
        <v>186</v>
      </c>
      <c r="E110" t="s">
        <v>2257</v>
      </c>
      <c r="F110" t="s">
        <v>2258</v>
      </c>
      <c r="H110" t="s">
        <v>266</v>
      </c>
      <c r="I110" t="s">
        <v>265</v>
      </c>
      <c r="J110">
        <v>4740</v>
      </c>
      <c r="K110" t="s">
        <v>2259</v>
      </c>
      <c r="L110" t="s">
        <v>2260</v>
      </c>
      <c r="M110" s="14" t="s">
        <v>556</v>
      </c>
      <c r="N110" s="14" t="s">
        <v>997</v>
      </c>
      <c r="O110" s="87"/>
      <c r="P110" s="23"/>
      <c r="Q110">
        <v>0</v>
      </c>
      <c r="R110" s="24" t="s">
        <v>2261</v>
      </c>
    </row>
    <row r="111" spans="1:18" x14ac:dyDescent="0.2">
      <c r="A111">
        <v>110</v>
      </c>
      <c r="B111" s="14" t="s">
        <v>1059</v>
      </c>
      <c r="C111" s="15" t="s">
        <v>280</v>
      </c>
      <c r="D111" t="s">
        <v>547</v>
      </c>
      <c r="E111" t="s">
        <v>83</v>
      </c>
      <c r="F111" t="s">
        <v>666</v>
      </c>
      <c r="H111" t="s">
        <v>264</v>
      </c>
      <c r="I111" t="s">
        <v>265</v>
      </c>
      <c r="J111">
        <v>4820</v>
      </c>
      <c r="L111" t="s">
        <v>548</v>
      </c>
      <c r="M111" s="14" t="s">
        <v>556</v>
      </c>
      <c r="N111" s="14">
        <v>679942</v>
      </c>
      <c r="O111" s="87">
        <v>550</v>
      </c>
      <c r="P111" s="23">
        <v>43788</v>
      </c>
      <c r="Q111" t="s">
        <v>2003</v>
      </c>
      <c r="R111" t="s">
        <v>796</v>
      </c>
    </row>
    <row r="112" spans="1:18" x14ac:dyDescent="0.2">
      <c r="A112">
        <v>111</v>
      </c>
      <c r="B112" s="14" t="s">
        <v>363</v>
      </c>
      <c r="C112" s="15" t="s">
        <v>280</v>
      </c>
      <c r="D112" t="s">
        <v>455</v>
      </c>
      <c r="E112" t="s">
        <v>198</v>
      </c>
      <c r="F112" t="s">
        <v>692</v>
      </c>
      <c r="H112" t="s">
        <v>363</v>
      </c>
      <c r="I112" t="s">
        <v>265</v>
      </c>
      <c r="J112">
        <v>4804</v>
      </c>
      <c r="K112" t="s">
        <v>413</v>
      </c>
      <c r="L112" t="s">
        <v>1694</v>
      </c>
      <c r="M112" s="14" t="s">
        <v>556</v>
      </c>
      <c r="N112" s="14">
        <v>679943</v>
      </c>
      <c r="O112" s="87">
        <v>550</v>
      </c>
      <c r="P112" s="23">
        <v>43791</v>
      </c>
      <c r="Q112" t="s">
        <v>2004</v>
      </c>
      <c r="R112" t="s">
        <v>120</v>
      </c>
    </row>
    <row r="113" spans="1:18" x14ac:dyDescent="0.2">
      <c r="A113">
        <v>112</v>
      </c>
      <c r="B113" s="14" t="s">
        <v>685</v>
      </c>
      <c r="C113" s="15" t="s">
        <v>280</v>
      </c>
      <c r="D113" t="s">
        <v>269</v>
      </c>
      <c r="E113" t="s">
        <v>348</v>
      </c>
      <c r="F113" t="s">
        <v>2005</v>
      </c>
      <c r="H113" t="s">
        <v>349</v>
      </c>
      <c r="I113" t="s">
        <v>265</v>
      </c>
      <c r="J113">
        <v>4804</v>
      </c>
      <c r="L113" t="s">
        <v>511</v>
      </c>
      <c r="M113" s="14" t="s">
        <v>556</v>
      </c>
      <c r="N113" s="14">
        <v>679878</v>
      </c>
      <c r="O113" s="87">
        <v>550</v>
      </c>
      <c r="P113" s="23">
        <v>43759</v>
      </c>
      <c r="Q113" t="s">
        <v>588</v>
      </c>
      <c r="R113" s="24" t="s">
        <v>2006</v>
      </c>
    </row>
    <row r="114" spans="1:18" x14ac:dyDescent="0.2">
      <c r="A114">
        <v>113</v>
      </c>
      <c r="B114" s="14" t="s">
        <v>738</v>
      </c>
      <c r="C114" s="15" t="s">
        <v>280</v>
      </c>
      <c r="D114" t="s">
        <v>579</v>
      </c>
      <c r="E114" t="s">
        <v>376</v>
      </c>
      <c r="F114" t="s">
        <v>739</v>
      </c>
      <c r="H114" t="s">
        <v>153</v>
      </c>
      <c r="I114" t="s">
        <v>265</v>
      </c>
      <c r="J114">
        <v>4806</v>
      </c>
      <c r="K114" t="s">
        <v>377</v>
      </c>
      <c r="L114" t="s">
        <v>460</v>
      </c>
      <c r="M114" s="14" t="s">
        <v>1911</v>
      </c>
      <c r="N114" s="14">
        <v>679877</v>
      </c>
      <c r="O114" s="87">
        <v>550</v>
      </c>
      <c r="P114" s="23">
        <v>43780</v>
      </c>
      <c r="Q114">
        <v>0</v>
      </c>
      <c r="R114" t="s">
        <v>461</v>
      </c>
    </row>
    <row r="115" spans="1:18" x14ac:dyDescent="0.2">
      <c r="A115">
        <v>114</v>
      </c>
      <c r="B115" s="14" t="s">
        <v>1702</v>
      </c>
      <c r="C115" s="15" t="s">
        <v>280</v>
      </c>
      <c r="D115" t="s">
        <v>1506</v>
      </c>
      <c r="E115" t="s">
        <v>1703</v>
      </c>
      <c r="F115" t="s">
        <v>2007</v>
      </c>
      <c r="H115" t="s">
        <v>273</v>
      </c>
      <c r="I115" t="s">
        <v>265</v>
      </c>
      <c r="J115">
        <v>4814</v>
      </c>
      <c r="L115" t="s">
        <v>1705</v>
      </c>
      <c r="M115" s="14" t="s">
        <v>1911</v>
      </c>
      <c r="N115" s="14">
        <v>679881</v>
      </c>
      <c r="O115" s="87">
        <v>550</v>
      </c>
      <c r="P115" s="23">
        <v>43776</v>
      </c>
      <c r="Q115" t="e">
        <v>#N/A</v>
      </c>
      <c r="R115" s="24" t="s">
        <v>2008</v>
      </c>
    </row>
    <row r="116" spans="1:18" x14ac:dyDescent="0.2">
      <c r="A116">
        <v>115</v>
      </c>
      <c r="B116" s="14" t="s">
        <v>2009</v>
      </c>
      <c r="C116" s="15" t="s">
        <v>280</v>
      </c>
      <c r="D116" t="s">
        <v>2010</v>
      </c>
      <c r="E116" t="s">
        <v>2011</v>
      </c>
      <c r="F116" t="s">
        <v>2012</v>
      </c>
      <c r="H116" t="s">
        <v>2013</v>
      </c>
      <c r="I116" t="s">
        <v>265</v>
      </c>
      <c r="J116">
        <v>4890</v>
      </c>
      <c r="L116" t="s">
        <v>2014</v>
      </c>
      <c r="M116" s="14" t="s">
        <v>645</v>
      </c>
      <c r="N116" s="14">
        <v>5247864</v>
      </c>
      <c r="O116" s="87">
        <v>550</v>
      </c>
      <c r="P116" s="23">
        <v>43787</v>
      </c>
      <c r="Q116" t="e">
        <v>#N/A</v>
      </c>
      <c r="R116" s="24" t="s">
        <v>2015</v>
      </c>
    </row>
    <row r="117" spans="1:18" x14ac:dyDescent="0.2">
      <c r="A117">
        <v>116</v>
      </c>
      <c r="B117" s="14" t="s">
        <v>471</v>
      </c>
      <c r="C117" s="15" t="s">
        <v>280</v>
      </c>
      <c r="D117" t="s">
        <v>472</v>
      </c>
      <c r="E117" t="s">
        <v>473</v>
      </c>
      <c r="F117" t="s">
        <v>1082</v>
      </c>
      <c r="H117" t="s">
        <v>1083</v>
      </c>
      <c r="I117" t="s">
        <v>265</v>
      </c>
      <c r="J117">
        <v>4122</v>
      </c>
      <c r="L117" t="s">
        <v>2016</v>
      </c>
      <c r="M117" s="14" t="s">
        <v>683</v>
      </c>
      <c r="N117" s="14">
        <v>679882</v>
      </c>
      <c r="O117" s="87">
        <v>550</v>
      </c>
      <c r="P117" s="23">
        <v>43776</v>
      </c>
      <c r="Q117" t="s">
        <v>638</v>
      </c>
      <c r="R117" t="s">
        <v>790</v>
      </c>
    </row>
    <row r="118" spans="1:18" x14ac:dyDescent="0.2">
      <c r="A118">
        <v>117</v>
      </c>
      <c r="B118" s="14" t="s">
        <v>1687</v>
      </c>
      <c r="C118" s="15" t="s">
        <v>280</v>
      </c>
      <c r="D118" t="s">
        <v>1688</v>
      </c>
      <c r="E118" t="s">
        <v>1689</v>
      </c>
      <c r="F118" t="s">
        <v>1690</v>
      </c>
      <c r="H118" t="s">
        <v>31</v>
      </c>
      <c r="I118" t="s">
        <v>265</v>
      </c>
      <c r="J118">
        <v>4811</v>
      </c>
      <c r="L118" t="s">
        <v>1691</v>
      </c>
      <c r="M118" s="14" t="s">
        <v>356</v>
      </c>
      <c r="N118" s="14">
        <v>5247842</v>
      </c>
      <c r="O118" s="87">
        <v>550</v>
      </c>
      <c r="P118" s="23">
        <v>43788</v>
      </c>
      <c r="R118" t="s">
        <v>1693</v>
      </c>
    </row>
    <row r="119" spans="1:18" x14ac:dyDescent="0.2">
      <c r="A119">
        <v>118</v>
      </c>
      <c r="B119" s="14" t="s">
        <v>278</v>
      </c>
      <c r="C119" s="15" t="s">
        <v>280</v>
      </c>
      <c r="D119" t="s">
        <v>401</v>
      </c>
      <c r="E119" t="s">
        <v>402</v>
      </c>
      <c r="F119" t="s">
        <v>749</v>
      </c>
      <c r="H119" t="s">
        <v>278</v>
      </c>
      <c r="I119" t="s">
        <v>265</v>
      </c>
      <c r="J119">
        <v>4816</v>
      </c>
      <c r="L119" t="s">
        <v>2354</v>
      </c>
      <c r="N119" s="14">
        <v>5247908</v>
      </c>
      <c r="O119" s="87">
        <v>550</v>
      </c>
      <c r="P119" s="23">
        <v>43829</v>
      </c>
      <c r="Q119">
        <v>0</v>
      </c>
      <c r="R119">
        <v>0</v>
      </c>
    </row>
    <row r="120" spans="1:18" x14ac:dyDescent="0.2">
      <c r="A120">
        <v>119</v>
      </c>
      <c r="B120" s="14" t="s">
        <v>1200</v>
      </c>
      <c r="C120" s="15" t="s">
        <v>280</v>
      </c>
      <c r="D120" t="s">
        <v>2017</v>
      </c>
      <c r="E120" t="s">
        <v>2018</v>
      </c>
      <c r="F120" t="s">
        <v>2019</v>
      </c>
      <c r="H120" t="s">
        <v>2020</v>
      </c>
      <c r="I120" t="s">
        <v>265</v>
      </c>
      <c r="J120">
        <v>4575</v>
      </c>
      <c r="L120" t="s">
        <v>2021</v>
      </c>
      <c r="M120" s="14" t="s">
        <v>645</v>
      </c>
      <c r="N120" s="14">
        <v>679944</v>
      </c>
      <c r="O120" s="87">
        <v>550</v>
      </c>
      <c r="P120" s="23">
        <v>43791</v>
      </c>
      <c r="Q120">
        <v>0</v>
      </c>
      <c r="R120" s="24" t="s">
        <v>2022</v>
      </c>
    </row>
    <row r="121" spans="1:18" x14ac:dyDescent="0.2">
      <c r="A121">
        <v>120</v>
      </c>
      <c r="B121" s="14" t="s">
        <v>804</v>
      </c>
      <c r="C121" s="15" t="s">
        <v>280</v>
      </c>
      <c r="D121" t="s">
        <v>805</v>
      </c>
      <c r="E121" t="s">
        <v>806</v>
      </c>
      <c r="F121" t="s">
        <v>807</v>
      </c>
      <c r="H121" t="s">
        <v>264</v>
      </c>
      <c r="I121" t="s">
        <v>265</v>
      </c>
      <c r="J121">
        <v>4820</v>
      </c>
      <c r="L121" t="s">
        <v>808</v>
      </c>
      <c r="M121" s="14" t="s">
        <v>556</v>
      </c>
      <c r="N121" s="14">
        <v>5247855</v>
      </c>
      <c r="O121" s="87">
        <v>550</v>
      </c>
      <c r="P121" s="23">
        <v>43787</v>
      </c>
      <c r="Q121" t="s">
        <v>2310</v>
      </c>
      <c r="R121" t="s">
        <v>1750</v>
      </c>
    </row>
    <row r="122" spans="1:18" x14ac:dyDescent="0.2">
      <c r="A122">
        <v>121</v>
      </c>
      <c r="B122" s="14" t="s">
        <v>546</v>
      </c>
      <c r="C122" s="15" t="s">
        <v>280</v>
      </c>
      <c r="D122" t="s">
        <v>455</v>
      </c>
      <c r="E122" t="s">
        <v>155</v>
      </c>
      <c r="F122" t="s">
        <v>662</v>
      </c>
      <c r="H122" t="s">
        <v>273</v>
      </c>
      <c r="I122" t="s">
        <v>265</v>
      </c>
      <c r="J122">
        <v>4817</v>
      </c>
      <c r="L122" t="s">
        <v>125</v>
      </c>
      <c r="M122" s="14" t="s">
        <v>556</v>
      </c>
      <c r="N122" s="14">
        <v>5247845</v>
      </c>
      <c r="O122" s="87">
        <v>550</v>
      </c>
      <c r="P122" s="23">
        <v>43763</v>
      </c>
      <c r="Q122" t="s">
        <v>2023</v>
      </c>
      <c r="R122" s="24" t="s">
        <v>2024</v>
      </c>
    </row>
    <row r="123" spans="1:18" x14ac:dyDescent="0.2">
      <c r="A123">
        <v>122</v>
      </c>
      <c r="B123" s="14" t="s">
        <v>1856</v>
      </c>
      <c r="C123" s="15" t="s">
        <v>280</v>
      </c>
      <c r="D123" t="s">
        <v>474</v>
      </c>
      <c r="E123" t="s">
        <v>2244</v>
      </c>
      <c r="F123" t="s">
        <v>2245</v>
      </c>
      <c r="H123" t="s">
        <v>282</v>
      </c>
      <c r="I123" t="s">
        <v>265</v>
      </c>
      <c r="J123">
        <v>4807</v>
      </c>
      <c r="L123" t="s">
        <v>2246</v>
      </c>
      <c r="M123" s="14" t="s">
        <v>704</v>
      </c>
      <c r="N123" s="14">
        <v>5247910</v>
      </c>
      <c r="O123" s="87">
        <v>550</v>
      </c>
      <c r="P123" s="23">
        <v>43841</v>
      </c>
      <c r="Q123" t="e">
        <v>#N/A</v>
      </c>
      <c r="R123" s="24" t="s">
        <v>2247</v>
      </c>
    </row>
    <row r="124" spans="1:18" x14ac:dyDescent="0.2">
      <c r="A124">
        <v>123</v>
      </c>
      <c r="B124" s="14" t="s">
        <v>972</v>
      </c>
      <c r="C124" s="15" t="s">
        <v>280</v>
      </c>
      <c r="D124" t="s">
        <v>1060</v>
      </c>
      <c r="E124" t="s">
        <v>797</v>
      </c>
      <c r="F124" t="s">
        <v>1061</v>
      </c>
      <c r="G124" t="s">
        <v>722</v>
      </c>
      <c r="H124" t="s">
        <v>273</v>
      </c>
      <c r="I124" t="s">
        <v>265</v>
      </c>
      <c r="J124">
        <v>4816</v>
      </c>
      <c r="K124" t="s">
        <v>1062</v>
      </c>
      <c r="L124" t="s">
        <v>1187</v>
      </c>
      <c r="M124" s="14" t="s">
        <v>556</v>
      </c>
      <c r="N124" s="14">
        <v>679884</v>
      </c>
      <c r="O124" s="87">
        <v>550</v>
      </c>
      <c r="P124" s="23">
        <v>43780</v>
      </c>
      <c r="Q124" t="s">
        <v>588</v>
      </c>
      <c r="R124" t="s">
        <v>893</v>
      </c>
    </row>
    <row r="125" spans="1:18" x14ac:dyDescent="0.2">
      <c r="A125">
        <v>124</v>
      </c>
      <c r="B125" s="14" t="s">
        <v>650</v>
      </c>
      <c r="C125" s="15" t="s">
        <v>280</v>
      </c>
      <c r="D125" t="s">
        <v>1060</v>
      </c>
      <c r="E125" t="s">
        <v>797</v>
      </c>
      <c r="F125" t="s">
        <v>1061</v>
      </c>
      <c r="G125" t="s">
        <v>722</v>
      </c>
      <c r="H125" t="s">
        <v>273</v>
      </c>
      <c r="I125" t="s">
        <v>265</v>
      </c>
      <c r="J125">
        <v>4816</v>
      </c>
      <c r="K125" t="s">
        <v>1062</v>
      </c>
      <c r="L125" t="s">
        <v>1187</v>
      </c>
      <c r="M125" s="14" t="s">
        <v>556</v>
      </c>
      <c r="N125" s="14">
        <v>679883</v>
      </c>
      <c r="O125" s="87">
        <v>550</v>
      </c>
      <c r="P125" s="23">
        <v>43780</v>
      </c>
      <c r="Q125" t="s">
        <v>588</v>
      </c>
      <c r="R125" t="s">
        <v>893</v>
      </c>
    </row>
    <row r="126" spans="1:18" x14ac:dyDescent="0.2">
      <c r="A126">
        <v>125</v>
      </c>
      <c r="B126" s="14" t="s">
        <v>2025</v>
      </c>
      <c r="C126" s="15" t="s">
        <v>280</v>
      </c>
      <c r="D126" t="s">
        <v>2026</v>
      </c>
      <c r="E126" t="s">
        <v>1499</v>
      </c>
      <c r="F126" t="s">
        <v>1500</v>
      </c>
      <c r="H126" t="s">
        <v>264</v>
      </c>
      <c r="I126" t="s">
        <v>265</v>
      </c>
      <c r="J126">
        <v>4820</v>
      </c>
      <c r="L126" t="s">
        <v>1501</v>
      </c>
      <c r="M126" s="14" t="s">
        <v>556</v>
      </c>
      <c r="N126" s="14">
        <v>5247902</v>
      </c>
      <c r="O126" s="87">
        <v>550</v>
      </c>
      <c r="P126" s="23">
        <v>43822</v>
      </c>
      <c r="Q126" t="e">
        <v>#N/A</v>
      </c>
      <c r="R126" s="24" t="s">
        <v>1502</v>
      </c>
    </row>
    <row r="127" spans="1:18" x14ac:dyDescent="0.2">
      <c r="A127">
        <v>126</v>
      </c>
      <c r="B127" s="14" t="s">
        <v>2027</v>
      </c>
      <c r="C127" s="15" t="s">
        <v>280</v>
      </c>
      <c r="D127" t="s">
        <v>2028</v>
      </c>
      <c r="E127" t="s">
        <v>2029</v>
      </c>
      <c r="F127" t="s">
        <v>2030</v>
      </c>
      <c r="H127" t="s">
        <v>264</v>
      </c>
      <c r="I127" t="s">
        <v>265</v>
      </c>
      <c r="J127">
        <v>4820</v>
      </c>
      <c r="L127" t="s">
        <v>2031</v>
      </c>
      <c r="M127" s="14" t="s">
        <v>556</v>
      </c>
      <c r="N127" s="14">
        <v>679885</v>
      </c>
      <c r="O127" s="87">
        <v>550</v>
      </c>
      <c r="P127" s="23">
        <v>43782</v>
      </c>
      <c r="Q127" t="s">
        <v>2032</v>
      </c>
      <c r="R127" s="24" t="s">
        <v>2033</v>
      </c>
    </row>
    <row r="128" spans="1:18" x14ac:dyDescent="0.2">
      <c r="A128">
        <v>127</v>
      </c>
      <c r="B128" s="14" t="s">
        <v>56</v>
      </c>
      <c r="C128" s="15" t="s">
        <v>280</v>
      </c>
      <c r="D128" t="s">
        <v>351</v>
      </c>
      <c r="E128" t="s">
        <v>205</v>
      </c>
      <c r="F128" t="s">
        <v>206</v>
      </c>
      <c r="H128" t="s">
        <v>264</v>
      </c>
      <c r="I128" t="s">
        <v>265</v>
      </c>
      <c r="J128">
        <v>4820</v>
      </c>
      <c r="L128" t="s">
        <v>207</v>
      </c>
      <c r="M128" s="14" t="s">
        <v>556</v>
      </c>
      <c r="N128" s="14">
        <v>679992</v>
      </c>
      <c r="O128" s="87">
        <v>550</v>
      </c>
      <c r="P128" s="23">
        <v>43798</v>
      </c>
      <c r="Q128" t="s">
        <v>2034</v>
      </c>
      <c r="R128" t="s">
        <v>462</v>
      </c>
    </row>
    <row r="129" spans="1:18" x14ac:dyDescent="0.2">
      <c r="A129">
        <v>128</v>
      </c>
      <c r="B129" s="14" t="s">
        <v>527</v>
      </c>
      <c r="C129" s="15" t="s">
        <v>280</v>
      </c>
      <c r="D129" t="s">
        <v>351</v>
      </c>
      <c r="E129" t="s">
        <v>205</v>
      </c>
      <c r="F129" t="s">
        <v>206</v>
      </c>
      <c r="H129" t="s">
        <v>264</v>
      </c>
      <c r="I129" t="s">
        <v>265</v>
      </c>
      <c r="J129">
        <v>4820</v>
      </c>
      <c r="L129" t="s">
        <v>207</v>
      </c>
      <c r="M129" s="14" t="s">
        <v>556</v>
      </c>
      <c r="N129" s="14">
        <v>679992</v>
      </c>
      <c r="O129" s="87">
        <v>550</v>
      </c>
      <c r="P129" s="23">
        <v>43798</v>
      </c>
      <c r="Q129" t="s">
        <v>588</v>
      </c>
      <c r="R129" t="s">
        <v>462</v>
      </c>
    </row>
    <row r="130" spans="1:18" x14ac:dyDescent="0.2">
      <c r="A130">
        <v>129</v>
      </c>
      <c r="B130" s="14" t="s">
        <v>671</v>
      </c>
      <c r="C130" s="15" t="s">
        <v>280</v>
      </c>
      <c r="D130" t="s">
        <v>10</v>
      </c>
      <c r="E130" t="s">
        <v>275</v>
      </c>
      <c r="F130" t="s">
        <v>672</v>
      </c>
      <c r="H130" t="s">
        <v>273</v>
      </c>
      <c r="I130" t="s">
        <v>265</v>
      </c>
      <c r="J130">
        <v>4814</v>
      </c>
      <c r="L130" t="s">
        <v>583</v>
      </c>
      <c r="M130" s="14" t="s">
        <v>356</v>
      </c>
      <c r="N130" s="14">
        <v>679945</v>
      </c>
      <c r="O130" s="87">
        <v>550</v>
      </c>
      <c r="P130" s="23">
        <v>43796</v>
      </c>
      <c r="Q130" t="s">
        <v>2035</v>
      </c>
      <c r="R130" t="s">
        <v>584</v>
      </c>
    </row>
    <row r="131" spans="1:18" x14ac:dyDescent="0.2">
      <c r="A131">
        <v>130</v>
      </c>
      <c r="B131" s="14" t="s">
        <v>44</v>
      </c>
      <c r="C131" s="15" t="s">
        <v>280</v>
      </c>
      <c r="D131" t="s">
        <v>438</v>
      </c>
      <c r="E131" t="s">
        <v>439</v>
      </c>
      <c r="F131" t="s">
        <v>668</v>
      </c>
      <c r="H131" t="s">
        <v>131</v>
      </c>
      <c r="I131" t="s">
        <v>265</v>
      </c>
      <c r="J131">
        <v>4807</v>
      </c>
      <c r="L131" t="s">
        <v>440</v>
      </c>
      <c r="M131" s="14" t="s">
        <v>356</v>
      </c>
      <c r="N131" s="14">
        <v>5247846</v>
      </c>
      <c r="O131" s="87">
        <v>550</v>
      </c>
      <c r="P131" s="23">
        <v>43797</v>
      </c>
      <c r="Q131" t="s">
        <v>1090</v>
      </c>
      <c r="R131" t="s">
        <v>1195</v>
      </c>
    </row>
    <row r="132" spans="1:18" x14ac:dyDescent="0.2">
      <c r="A132">
        <v>131</v>
      </c>
      <c r="B132" s="14" t="s">
        <v>299</v>
      </c>
      <c r="C132" s="15" t="s">
        <v>280</v>
      </c>
      <c r="D132" t="s">
        <v>186</v>
      </c>
      <c r="E132" t="s">
        <v>187</v>
      </c>
      <c r="F132" t="s">
        <v>2241</v>
      </c>
      <c r="H132" t="s">
        <v>700</v>
      </c>
      <c r="I132" t="s">
        <v>265</v>
      </c>
      <c r="J132">
        <v>4811</v>
      </c>
      <c r="L132" t="s">
        <v>2242</v>
      </c>
      <c r="M132" s="14" t="s">
        <v>556</v>
      </c>
      <c r="N132" s="14">
        <v>5247882</v>
      </c>
      <c r="O132" s="87">
        <v>550</v>
      </c>
      <c r="P132" s="23">
        <v>43798</v>
      </c>
      <c r="Q132" t="s">
        <v>843</v>
      </c>
      <c r="R132" s="24" t="s">
        <v>2243</v>
      </c>
    </row>
    <row r="133" spans="1:18" x14ac:dyDescent="0.2">
      <c r="A133">
        <v>132</v>
      </c>
      <c r="B133" s="14" t="s">
        <v>710</v>
      </c>
      <c r="C133" s="15" t="s">
        <v>280</v>
      </c>
      <c r="D133" t="s">
        <v>1537</v>
      </c>
      <c r="E133" t="s">
        <v>1538</v>
      </c>
      <c r="F133" t="s">
        <v>2036</v>
      </c>
      <c r="H133" t="s">
        <v>273</v>
      </c>
      <c r="I133" t="s">
        <v>265</v>
      </c>
      <c r="J133">
        <v>4814</v>
      </c>
      <c r="L133" t="s">
        <v>1540</v>
      </c>
      <c r="M133" s="14" t="s">
        <v>556</v>
      </c>
      <c r="N133" s="14">
        <v>679996</v>
      </c>
      <c r="O133" s="87">
        <v>550</v>
      </c>
      <c r="P133" s="23">
        <v>43789</v>
      </c>
      <c r="Q133">
        <v>0</v>
      </c>
      <c r="R133" t="s">
        <v>1541</v>
      </c>
    </row>
    <row r="134" spans="1:18" x14ac:dyDescent="0.2">
      <c r="A134">
        <v>133</v>
      </c>
      <c r="B134" s="14" t="s">
        <v>386</v>
      </c>
      <c r="C134" s="15" t="s">
        <v>280</v>
      </c>
      <c r="D134" t="s">
        <v>61</v>
      </c>
      <c r="E134" t="s">
        <v>188</v>
      </c>
      <c r="F134" t="s">
        <v>1272</v>
      </c>
      <c r="H134" t="s">
        <v>557</v>
      </c>
      <c r="I134" t="s">
        <v>265</v>
      </c>
      <c r="J134">
        <v>4850</v>
      </c>
      <c r="L134" t="s">
        <v>585</v>
      </c>
      <c r="M134" t="s">
        <v>356</v>
      </c>
      <c r="N134" s="14">
        <v>5247913</v>
      </c>
      <c r="O134" s="87">
        <v>550</v>
      </c>
      <c r="P134" s="23">
        <v>43843</v>
      </c>
      <c r="Q134">
        <v>0</v>
      </c>
      <c r="R134" s="24" t="s">
        <v>2305</v>
      </c>
    </row>
    <row r="135" spans="1:18" x14ac:dyDescent="0.2">
      <c r="A135">
        <v>134</v>
      </c>
      <c r="B135" s="14" t="s">
        <v>1149</v>
      </c>
      <c r="C135" s="15" t="s">
        <v>280</v>
      </c>
      <c r="D135" t="s">
        <v>510</v>
      </c>
      <c r="E135" t="s">
        <v>2037</v>
      </c>
      <c r="F135" t="s">
        <v>1151</v>
      </c>
      <c r="H135" t="s">
        <v>1431</v>
      </c>
      <c r="I135" t="s">
        <v>265</v>
      </c>
      <c r="J135">
        <v>4850</v>
      </c>
      <c r="L135" t="s">
        <v>1152</v>
      </c>
      <c r="M135" s="14" t="s">
        <v>356</v>
      </c>
      <c r="N135" s="14">
        <v>679886</v>
      </c>
      <c r="O135" s="87">
        <v>550</v>
      </c>
      <c r="P135" s="23">
        <v>43784</v>
      </c>
      <c r="Q135" t="s">
        <v>1432</v>
      </c>
      <c r="R135" t="s">
        <v>1153</v>
      </c>
    </row>
    <row r="136" spans="1:18" x14ac:dyDescent="0.2">
      <c r="A136">
        <v>135</v>
      </c>
      <c r="B136" s="14" t="s">
        <v>850</v>
      </c>
      <c r="C136" s="15" t="s">
        <v>280</v>
      </c>
      <c r="D136" t="s">
        <v>882</v>
      </c>
      <c r="E136" t="s">
        <v>851</v>
      </c>
      <c r="F136" t="s">
        <v>852</v>
      </c>
      <c r="H136" t="s">
        <v>176</v>
      </c>
      <c r="I136" t="s">
        <v>265</v>
      </c>
      <c r="J136">
        <v>4860</v>
      </c>
      <c r="L136" t="s">
        <v>853</v>
      </c>
      <c r="M136" s="14" t="s">
        <v>645</v>
      </c>
      <c r="N136" s="14">
        <v>679987</v>
      </c>
      <c r="O136" s="87">
        <v>550</v>
      </c>
      <c r="P136" s="23">
        <v>43802</v>
      </c>
      <c r="Q136" t="s">
        <v>1484</v>
      </c>
      <c r="R136" t="s">
        <v>1071</v>
      </c>
    </row>
    <row r="137" spans="1:18" x14ac:dyDescent="0.2">
      <c r="A137">
        <v>136</v>
      </c>
      <c r="B137" s="14" t="s">
        <v>2038</v>
      </c>
      <c r="C137" s="15" t="s">
        <v>280</v>
      </c>
      <c r="D137" t="s">
        <v>2039</v>
      </c>
      <c r="E137" t="s">
        <v>2040</v>
      </c>
      <c r="F137" t="s">
        <v>2041</v>
      </c>
      <c r="H137" t="s">
        <v>264</v>
      </c>
      <c r="I137" t="s">
        <v>265</v>
      </c>
      <c r="J137">
        <v>4820</v>
      </c>
      <c r="L137" t="s">
        <v>2042</v>
      </c>
      <c r="M137" s="14" t="s">
        <v>556</v>
      </c>
      <c r="N137" s="14">
        <v>679946</v>
      </c>
      <c r="O137" s="87">
        <v>550</v>
      </c>
      <c r="P137" s="23">
        <v>43789</v>
      </c>
      <c r="Q137" t="e">
        <v>#N/A</v>
      </c>
      <c r="R137" s="24" t="s">
        <v>2043</v>
      </c>
    </row>
    <row r="138" spans="1:18" x14ac:dyDescent="0.2">
      <c r="A138">
        <v>137</v>
      </c>
      <c r="B138" s="14" t="s">
        <v>365</v>
      </c>
      <c r="C138" s="15" t="s">
        <v>280</v>
      </c>
      <c r="D138" t="s">
        <v>151</v>
      </c>
      <c r="E138" t="s">
        <v>713</v>
      </c>
      <c r="F138" t="s">
        <v>714</v>
      </c>
      <c r="H138" t="s">
        <v>264</v>
      </c>
      <c r="I138" t="s">
        <v>265</v>
      </c>
      <c r="J138">
        <v>4820</v>
      </c>
      <c r="L138" t="s">
        <v>715</v>
      </c>
      <c r="M138" s="14" t="s">
        <v>556</v>
      </c>
      <c r="N138" s="14">
        <v>679948</v>
      </c>
      <c r="O138" s="87">
        <v>550</v>
      </c>
      <c r="P138" s="23">
        <v>43797</v>
      </c>
      <c r="Q138">
        <v>0</v>
      </c>
      <c r="R138" t="s">
        <v>1093</v>
      </c>
    </row>
    <row r="139" spans="1:18" x14ac:dyDescent="0.2">
      <c r="A139">
        <v>138</v>
      </c>
      <c r="B139" s="14" t="s">
        <v>1010</v>
      </c>
      <c r="C139" s="15" t="s">
        <v>280</v>
      </c>
      <c r="D139" t="s">
        <v>374</v>
      </c>
      <c r="E139" t="s">
        <v>1011</v>
      </c>
      <c r="F139" t="s">
        <v>1012</v>
      </c>
      <c r="H139" t="s">
        <v>273</v>
      </c>
      <c r="I139" t="s">
        <v>265</v>
      </c>
      <c r="J139">
        <v>4818</v>
      </c>
      <c r="L139" t="s">
        <v>1014</v>
      </c>
      <c r="M139" s="14" t="s">
        <v>556</v>
      </c>
      <c r="N139" s="14">
        <v>5247861</v>
      </c>
      <c r="O139" s="87">
        <v>550</v>
      </c>
      <c r="P139" s="23">
        <v>43798</v>
      </c>
      <c r="Q139" t="s">
        <v>2044</v>
      </c>
      <c r="R139" t="s">
        <v>1015</v>
      </c>
    </row>
    <row r="140" spans="1:18" x14ac:dyDescent="0.2">
      <c r="A140">
        <v>139</v>
      </c>
      <c r="B140" s="14" t="s">
        <v>888</v>
      </c>
      <c r="C140" s="15" t="s">
        <v>280</v>
      </c>
      <c r="D140" t="s">
        <v>2045</v>
      </c>
      <c r="E140" t="s">
        <v>49</v>
      </c>
      <c r="F140" t="s">
        <v>2046</v>
      </c>
      <c r="H140" t="s">
        <v>290</v>
      </c>
      <c r="I140" t="s">
        <v>265</v>
      </c>
      <c r="J140">
        <v>4821</v>
      </c>
      <c r="K140" t="s">
        <v>2047</v>
      </c>
      <c r="L140" t="s">
        <v>2048</v>
      </c>
      <c r="M140" s="14" t="s">
        <v>556</v>
      </c>
      <c r="N140" s="14">
        <v>679887</v>
      </c>
      <c r="O140" s="87">
        <v>550</v>
      </c>
      <c r="P140" s="23">
        <v>43782</v>
      </c>
      <c r="R140" s="24" t="s">
        <v>2049</v>
      </c>
    </row>
    <row r="141" spans="1:18" x14ac:dyDescent="0.2">
      <c r="A141">
        <v>140</v>
      </c>
      <c r="B141" s="14" t="s">
        <v>2050</v>
      </c>
      <c r="C141" s="15" t="s">
        <v>280</v>
      </c>
      <c r="D141" t="s">
        <v>2051</v>
      </c>
      <c r="E141" t="s">
        <v>2052</v>
      </c>
      <c r="F141" t="s">
        <v>2053</v>
      </c>
      <c r="G141" t="s">
        <v>2054</v>
      </c>
      <c r="H141" t="s">
        <v>2055</v>
      </c>
      <c r="I141" t="s">
        <v>1744</v>
      </c>
      <c r="J141">
        <v>850</v>
      </c>
      <c r="L141" t="s">
        <v>2056</v>
      </c>
      <c r="M141" s="14" t="s">
        <v>556</v>
      </c>
      <c r="N141" s="14">
        <v>679947</v>
      </c>
      <c r="O141" s="87">
        <v>550</v>
      </c>
      <c r="P141" s="23">
        <v>43794</v>
      </c>
      <c r="Q141" t="e">
        <v>#N/A</v>
      </c>
      <c r="R141" s="24" t="s">
        <v>2057</v>
      </c>
    </row>
    <row r="142" spans="1:18" x14ac:dyDescent="0.2">
      <c r="A142">
        <v>141</v>
      </c>
      <c r="B142" s="14" t="s">
        <v>451</v>
      </c>
      <c r="C142" s="15" t="s">
        <v>280</v>
      </c>
      <c r="D142" t="s">
        <v>959</v>
      </c>
      <c r="E142" t="s">
        <v>960</v>
      </c>
      <c r="F142" t="s">
        <v>961</v>
      </c>
      <c r="H142" t="s">
        <v>267</v>
      </c>
      <c r="I142" t="s">
        <v>265</v>
      </c>
      <c r="J142">
        <v>4817</v>
      </c>
      <c r="L142" t="s">
        <v>962</v>
      </c>
      <c r="M142" s="14" t="s">
        <v>356</v>
      </c>
      <c r="N142" s="14">
        <v>5247898</v>
      </c>
      <c r="O142" s="87">
        <v>550</v>
      </c>
      <c r="P142" s="23">
        <v>43818</v>
      </c>
      <c r="R142" s="24" t="s">
        <v>2353</v>
      </c>
    </row>
    <row r="143" spans="1:18" x14ac:dyDescent="0.2">
      <c r="A143">
        <v>142</v>
      </c>
      <c r="B143" s="14" t="s">
        <v>38</v>
      </c>
      <c r="C143" s="15" t="s">
        <v>280</v>
      </c>
      <c r="D143" t="s">
        <v>494</v>
      </c>
      <c r="E143" t="s">
        <v>194</v>
      </c>
      <c r="F143" t="s">
        <v>389</v>
      </c>
      <c r="G143" t="s">
        <v>465</v>
      </c>
      <c r="H143" t="s">
        <v>273</v>
      </c>
      <c r="I143" t="s">
        <v>265</v>
      </c>
      <c r="J143">
        <v>4814</v>
      </c>
      <c r="K143" t="s">
        <v>221</v>
      </c>
      <c r="L143" t="s">
        <v>390</v>
      </c>
      <c r="M143" s="14" t="s">
        <v>556</v>
      </c>
      <c r="N143" s="14">
        <v>679952</v>
      </c>
      <c r="O143" s="87">
        <v>550</v>
      </c>
      <c r="P143" s="23">
        <v>43797</v>
      </c>
      <c r="Q143" t="s">
        <v>1494</v>
      </c>
      <c r="R143" t="s">
        <v>1081</v>
      </c>
    </row>
    <row r="144" spans="1:18" x14ac:dyDescent="0.2">
      <c r="A144">
        <v>143</v>
      </c>
      <c r="B144" s="14" t="s">
        <v>2058</v>
      </c>
      <c r="C144" s="15" t="s">
        <v>280</v>
      </c>
      <c r="D144" t="s">
        <v>547</v>
      </c>
      <c r="E144" t="s">
        <v>1855</v>
      </c>
      <c r="F144" t="s">
        <v>2059</v>
      </c>
      <c r="H144" t="s">
        <v>264</v>
      </c>
      <c r="I144" t="s">
        <v>265</v>
      </c>
      <c r="J144">
        <v>4820</v>
      </c>
      <c r="L144" t="s">
        <v>2060</v>
      </c>
      <c r="M144" s="14" t="s">
        <v>556</v>
      </c>
      <c r="N144" s="14">
        <v>679949</v>
      </c>
      <c r="O144" s="87">
        <v>550</v>
      </c>
      <c r="P144" s="23">
        <v>43794</v>
      </c>
      <c r="Q144" t="e">
        <v>#N/A</v>
      </c>
      <c r="R144" s="24" t="s">
        <v>2061</v>
      </c>
    </row>
    <row r="145" spans="1:18" x14ac:dyDescent="0.2">
      <c r="A145">
        <v>144</v>
      </c>
      <c r="B145" s="14" t="s">
        <v>705</v>
      </c>
      <c r="C145" s="15" t="s">
        <v>280</v>
      </c>
      <c r="D145" t="s">
        <v>760</v>
      </c>
      <c r="E145" t="s">
        <v>1084</v>
      </c>
      <c r="F145" t="s">
        <v>1085</v>
      </c>
      <c r="H145" t="s">
        <v>426</v>
      </c>
      <c r="I145" t="s">
        <v>265</v>
      </c>
      <c r="J145">
        <v>4817</v>
      </c>
      <c r="L145" t="s">
        <v>1086</v>
      </c>
      <c r="M145" s="14" t="s">
        <v>356</v>
      </c>
      <c r="N145" s="14">
        <v>679950</v>
      </c>
      <c r="O145" s="87">
        <v>550</v>
      </c>
      <c r="P145" s="23">
        <v>43798</v>
      </c>
      <c r="Q145">
        <v>0</v>
      </c>
      <c r="R145" t="s">
        <v>1087</v>
      </c>
    </row>
    <row r="146" spans="1:18" x14ac:dyDescent="0.2">
      <c r="A146">
        <v>145</v>
      </c>
      <c r="B146" s="14" t="s">
        <v>1479</v>
      </c>
      <c r="C146" s="15" t="s">
        <v>280</v>
      </c>
      <c r="D146" t="s">
        <v>530</v>
      </c>
      <c r="E146" t="s">
        <v>1480</v>
      </c>
      <c r="F146" t="s">
        <v>1481</v>
      </c>
      <c r="H146" t="s">
        <v>264</v>
      </c>
      <c r="I146" t="s">
        <v>265</v>
      </c>
      <c r="J146">
        <v>4820</v>
      </c>
      <c r="L146" t="s">
        <v>1482</v>
      </c>
      <c r="M146" s="14" t="s">
        <v>556</v>
      </c>
      <c r="N146" s="14">
        <v>679951</v>
      </c>
      <c r="O146" s="87">
        <v>550</v>
      </c>
      <c r="P146" s="23">
        <v>43797</v>
      </c>
      <c r="Q146">
        <v>0</v>
      </c>
      <c r="R146" s="24" t="s">
        <v>2062</v>
      </c>
    </row>
    <row r="147" spans="1:18" x14ac:dyDescent="0.2">
      <c r="A147">
        <v>146</v>
      </c>
      <c r="B147" s="14" t="s">
        <v>366</v>
      </c>
      <c r="C147" s="15" t="s">
        <v>280</v>
      </c>
      <c r="D147" t="s">
        <v>269</v>
      </c>
      <c r="E147" t="s">
        <v>294</v>
      </c>
      <c r="F147" t="s">
        <v>1844</v>
      </c>
      <c r="H147" t="s">
        <v>273</v>
      </c>
      <c r="I147" t="s">
        <v>265</v>
      </c>
      <c r="J147">
        <v>4814</v>
      </c>
      <c r="L147" t="s">
        <v>1845</v>
      </c>
      <c r="M147" s="14" t="s">
        <v>356</v>
      </c>
      <c r="N147" s="14" t="s">
        <v>997</v>
      </c>
      <c r="O147" s="87"/>
      <c r="P147" s="23"/>
      <c r="Q147">
        <v>0</v>
      </c>
      <c r="R147" t="s">
        <v>1846</v>
      </c>
    </row>
    <row r="148" spans="1:18" x14ac:dyDescent="0.2">
      <c r="A148">
        <v>147</v>
      </c>
      <c r="B148" s="14" t="s">
        <v>948</v>
      </c>
      <c r="C148" s="15" t="s">
        <v>280</v>
      </c>
      <c r="D148" t="s">
        <v>2063</v>
      </c>
      <c r="E148" t="s">
        <v>2064</v>
      </c>
      <c r="F148" t="s">
        <v>2065</v>
      </c>
      <c r="H148" t="s">
        <v>264</v>
      </c>
      <c r="I148" t="s">
        <v>265</v>
      </c>
      <c r="J148">
        <v>4820</v>
      </c>
      <c r="L148" t="s">
        <v>2066</v>
      </c>
      <c r="M148" s="14" t="s">
        <v>556</v>
      </c>
      <c r="N148" s="14">
        <v>679956</v>
      </c>
      <c r="O148" s="87">
        <v>550</v>
      </c>
      <c r="P148" s="23">
        <v>43798</v>
      </c>
      <c r="Q148">
        <v>0</v>
      </c>
    </row>
    <row r="149" spans="1:18" x14ac:dyDescent="0.2">
      <c r="A149">
        <v>148</v>
      </c>
      <c r="B149" s="14" t="s">
        <v>2276</v>
      </c>
      <c r="C149" s="15" t="s">
        <v>280</v>
      </c>
      <c r="D149" t="s">
        <v>1054</v>
      </c>
      <c r="E149" t="s">
        <v>1055</v>
      </c>
      <c r="F149" t="s">
        <v>2277</v>
      </c>
      <c r="G149" t="s">
        <v>267</v>
      </c>
      <c r="H149" t="s">
        <v>273</v>
      </c>
      <c r="I149" t="s">
        <v>265</v>
      </c>
      <c r="J149">
        <v>4817</v>
      </c>
      <c r="L149" t="s">
        <v>1056</v>
      </c>
      <c r="N149" s="14">
        <v>5247875</v>
      </c>
      <c r="O149" s="87">
        <v>550</v>
      </c>
      <c r="P149" s="23">
        <v>43808</v>
      </c>
      <c r="Q149" t="e">
        <v>#N/A</v>
      </c>
      <c r="R149" s="24" t="s">
        <v>1334</v>
      </c>
    </row>
    <row r="150" spans="1:18" x14ac:dyDescent="0.2">
      <c r="A150">
        <v>149</v>
      </c>
      <c r="B150" s="14" t="s">
        <v>302</v>
      </c>
      <c r="C150" s="15" t="s">
        <v>280</v>
      </c>
      <c r="D150" t="s">
        <v>785</v>
      </c>
      <c r="E150" t="s">
        <v>786</v>
      </c>
      <c r="F150" t="s">
        <v>787</v>
      </c>
      <c r="H150" t="s">
        <v>273</v>
      </c>
      <c r="I150" t="s">
        <v>265</v>
      </c>
      <c r="J150">
        <v>4814</v>
      </c>
      <c r="L150" t="s">
        <v>788</v>
      </c>
      <c r="M150" s="14" t="s">
        <v>2067</v>
      </c>
      <c r="N150" s="14">
        <v>5247853</v>
      </c>
      <c r="O150" s="87">
        <v>550</v>
      </c>
      <c r="P150" s="23">
        <v>43795</v>
      </c>
      <c r="Q150">
        <v>0</v>
      </c>
      <c r="R150" s="24" t="s">
        <v>789</v>
      </c>
    </row>
    <row r="151" spans="1:18" x14ac:dyDescent="0.2">
      <c r="A151">
        <v>150</v>
      </c>
      <c r="B151" s="14" t="s">
        <v>815</v>
      </c>
      <c r="C151" s="15" t="s">
        <v>280</v>
      </c>
      <c r="D151" t="s">
        <v>882</v>
      </c>
      <c r="E151" t="s">
        <v>816</v>
      </c>
      <c r="F151" t="s">
        <v>1535</v>
      </c>
      <c r="H151" t="s">
        <v>563</v>
      </c>
      <c r="I151" t="s">
        <v>265</v>
      </c>
      <c r="J151">
        <v>4814</v>
      </c>
      <c r="L151" t="s">
        <v>887</v>
      </c>
      <c r="M151" s="14" t="s">
        <v>556</v>
      </c>
      <c r="N151" s="14">
        <v>679888</v>
      </c>
      <c r="O151" s="87">
        <v>550</v>
      </c>
      <c r="P151" s="23">
        <v>43775</v>
      </c>
      <c r="Q151" t="s">
        <v>1536</v>
      </c>
      <c r="R151" t="s">
        <v>1053</v>
      </c>
    </row>
    <row r="152" spans="1:18" x14ac:dyDescent="0.2">
      <c r="A152">
        <v>151</v>
      </c>
      <c r="B152" s="14" t="s">
        <v>303</v>
      </c>
      <c r="C152" s="15" t="s">
        <v>280</v>
      </c>
      <c r="D152" t="s">
        <v>195</v>
      </c>
      <c r="E152" t="s">
        <v>196</v>
      </c>
      <c r="F152" t="s">
        <v>197</v>
      </c>
      <c r="H152" t="s">
        <v>273</v>
      </c>
      <c r="I152" t="s">
        <v>265</v>
      </c>
      <c r="J152">
        <v>4815</v>
      </c>
      <c r="L152" t="s">
        <v>2275</v>
      </c>
      <c r="M152" s="14" t="s">
        <v>556</v>
      </c>
      <c r="N152" s="14">
        <v>5247874</v>
      </c>
      <c r="O152" s="87">
        <v>550</v>
      </c>
      <c r="P152" s="23">
        <v>43811</v>
      </c>
      <c r="Q152">
        <v>0</v>
      </c>
      <c r="R152">
        <v>0</v>
      </c>
    </row>
    <row r="153" spans="1:18" x14ac:dyDescent="0.2">
      <c r="A153">
        <v>152</v>
      </c>
      <c r="B153" s="14" t="s">
        <v>770</v>
      </c>
      <c r="C153" s="15" t="s">
        <v>280</v>
      </c>
      <c r="D153" t="s">
        <v>510</v>
      </c>
      <c r="E153" t="s">
        <v>771</v>
      </c>
      <c r="F153" t="s">
        <v>2068</v>
      </c>
      <c r="G153" t="s">
        <v>700</v>
      </c>
      <c r="H153" t="s">
        <v>273</v>
      </c>
      <c r="I153" t="s">
        <v>265</v>
      </c>
      <c r="J153">
        <v>4811</v>
      </c>
      <c r="L153" t="s">
        <v>772</v>
      </c>
      <c r="M153" s="14" t="s">
        <v>645</v>
      </c>
      <c r="N153" s="14">
        <v>5247858</v>
      </c>
      <c r="O153" s="87">
        <v>550</v>
      </c>
      <c r="P153" s="23">
        <v>43795</v>
      </c>
      <c r="R153" t="s">
        <v>773</v>
      </c>
    </row>
    <row r="154" spans="1:18" x14ac:dyDescent="0.2">
      <c r="A154">
        <v>153</v>
      </c>
      <c r="B154" s="14" t="s">
        <v>1314</v>
      </c>
      <c r="C154" s="15" t="s">
        <v>280</v>
      </c>
      <c r="D154" t="s">
        <v>682</v>
      </c>
      <c r="E154" t="s">
        <v>829</v>
      </c>
      <c r="F154" t="s">
        <v>2227</v>
      </c>
      <c r="H154" t="s">
        <v>273</v>
      </c>
      <c r="I154" t="s">
        <v>265</v>
      </c>
      <c r="J154">
        <v>4817</v>
      </c>
      <c r="L154" t="s">
        <v>1315</v>
      </c>
      <c r="M154" s="14" t="s">
        <v>556</v>
      </c>
      <c r="N154" s="14">
        <v>5247894</v>
      </c>
      <c r="O154" s="87">
        <v>550</v>
      </c>
      <c r="P154" s="23">
        <v>43811</v>
      </c>
      <c r="Q154">
        <v>0</v>
      </c>
      <c r="R154" t="s">
        <v>1316</v>
      </c>
    </row>
    <row r="155" spans="1:18" x14ac:dyDescent="0.2">
      <c r="A155">
        <v>154</v>
      </c>
      <c r="B155" s="14" t="s">
        <v>304</v>
      </c>
      <c r="C155" s="15" t="s">
        <v>280</v>
      </c>
      <c r="D155" t="s">
        <v>22</v>
      </c>
      <c r="E155" t="s">
        <v>774</v>
      </c>
      <c r="F155" t="s">
        <v>775</v>
      </c>
      <c r="G155" t="s">
        <v>267</v>
      </c>
      <c r="H155" t="s">
        <v>273</v>
      </c>
      <c r="I155" t="s">
        <v>265</v>
      </c>
      <c r="J155">
        <v>4817</v>
      </c>
      <c r="L155" t="s">
        <v>2069</v>
      </c>
      <c r="M155" s="14" t="s">
        <v>2070</v>
      </c>
      <c r="N155" s="14">
        <v>5247859</v>
      </c>
      <c r="O155" s="87">
        <v>550</v>
      </c>
      <c r="P155" s="23">
        <v>43794</v>
      </c>
      <c r="Q155">
        <v>0</v>
      </c>
      <c r="R155" t="s">
        <v>903</v>
      </c>
    </row>
    <row r="156" spans="1:18" x14ac:dyDescent="0.2">
      <c r="A156">
        <v>155</v>
      </c>
      <c r="B156" s="14" t="s">
        <v>2071</v>
      </c>
      <c r="C156" s="15" t="s">
        <v>280</v>
      </c>
      <c r="D156" t="s">
        <v>1335</v>
      </c>
      <c r="E156" t="s">
        <v>797</v>
      </c>
      <c r="F156" t="s">
        <v>1336</v>
      </c>
      <c r="H156" t="s">
        <v>905</v>
      </c>
      <c r="I156" t="s">
        <v>265</v>
      </c>
      <c r="J156">
        <v>4751</v>
      </c>
      <c r="L156" t="s">
        <v>906</v>
      </c>
      <c r="M156" s="14" t="s">
        <v>356</v>
      </c>
      <c r="N156" s="14">
        <v>679953</v>
      </c>
      <c r="O156" s="87">
        <v>550</v>
      </c>
      <c r="P156" s="23">
        <v>43796</v>
      </c>
      <c r="Q156" t="e">
        <v>#N/A</v>
      </c>
      <c r="R156" t="e">
        <v>#N/A</v>
      </c>
    </row>
    <row r="157" spans="1:18" x14ac:dyDescent="0.2">
      <c r="A157">
        <v>156</v>
      </c>
      <c r="B157" s="14" t="s">
        <v>1079</v>
      </c>
      <c r="C157" s="15" t="s">
        <v>280</v>
      </c>
      <c r="D157" t="s">
        <v>268</v>
      </c>
      <c r="E157" t="s">
        <v>519</v>
      </c>
      <c r="F157" t="s">
        <v>520</v>
      </c>
      <c r="H157" t="s">
        <v>521</v>
      </c>
      <c r="I157" t="s">
        <v>265</v>
      </c>
      <c r="J157">
        <v>4012</v>
      </c>
      <c r="L157" t="s">
        <v>522</v>
      </c>
      <c r="M157" s="14" t="s">
        <v>556</v>
      </c>
      <c r="N157" s="14">
        <v>679954</v>
      </c>
      <c r="O157" s="87">
        <v>550</v>
      </c>
      <c r="P157" s="23">
        <v>43797</v>
      </c>
      <c r="Q157" t="s">
        <v>2308</v>
      </c>
      <c r="R157" t="s">
        <v>812</v>
      </c>
    </row>
    <row r="158" spans="1:18" x14ac:dyDescent="0.2">
      <c r="A158">
        <v>157</v>
      </c>
      <c r="B158" s="14" t="s">
        <v>67</v>
      </c>
      <c r="C158" s="15" t="s">
        <v>280</v>
      </c>
      <c r="D158" t="s">
        <v>67</v>
      </c>
      <c r="E158" t="s">
        <v>1873</v>
      </c>
      <c r="F158" t="s">
        <v>1874</v>
      </c>
      <c r="H158" t="s">
        <v>1371</v>
      </c>
      <c r="I158" t="s">
        <v>265</v>
      </c>
      <c r="J158">
        <v>4814</v>
      </c>
      <c r="L158" t="s">
        <v>1875</v>
      </c>
      <c r="M158" s="14" t="s">
        <v>1876</v>
      </c>
      <c r="N158" s="14">
        <v>679988</v>
      </c>
      <c r="O158" s="87">
        <v>550</v>
      </c>
      <c r="P158" s="23">
        <v>43801</v>
      </c>
      <c r="Q158">
        <v>0</v>
      </c>
      <c r="R158" s="24" t="s">
        <v>1877</v>
      </c>
    </row>
    <row r="159" spans="1:18" x14ac:dyDescent="0.2">
      <c r="A159">
        <v>158</v>
      </c>
      <c r="B159" s="14" t="s">
        <v>591</v>
      </c>
      <c r="C159" s="15" t="s">
        <v>280</v>
      </c>
      <c r="D159" t="s">
        <v>374</v>
      </c>
      <c r="E159" t="s">
        <v>435</v>
      </c>
      <c r="F159" t="s">
        <v>940</v>
      </c>
      <c r="H159" t="s">
        <v>436</v>
      </c>
      <c r="I159" t="s">
        <v>265</v>
      </c>
      <c r="J159">
        <v>4805</v>
      </c>
      <c r="L159" t="s">
        <v>1058</v>
      </c>
      <c r="M159" s="14" t="s">
        <v>556</v>
      </c>
      <c r="N159" s="14">
        <v>679955</v>
      </c>
      <c r="O159" s="87">
        <v>550</v>
      </c>
      <c r="P159" s="23">
        <v>43797</v>
      </c>
      <c r="Q159" t="s">
        <v>2072</v>
      </c>
      <c r="R159" t="s">
        <v>701</v>
      </c>
    </row>
    <row r="160" spans="1:18" x14ac:dyDescent="0.2">
      <c r="A160">
        <v>159</v>
      </c>
      <c r="B160" s="14" t="s">
        <v>592</v>
      </c>
      <c r="C160" s="15" t="s">
        <v>280</v>
      </c>
      <c r="D160" t="s">
        <v>593</v>
      </c>
      <c r="E160" t="s">
        <v>594</v>
      </c>
      <c r="F160" t="s">
        <v>792</v>
      </c>
      <c r="H160" t="s">
        <v>264</v>
      </c>
      <c r="I160" t="s">
        <v>265</v>
      </c>
      <c r="J160">
        <v>4820</v>
      </c>
      <c r="K160" t="s">
        <v>595</v>
      </c>
      <c r="L160">
        <v>0</v>
      </c>
      <c r="M160" s="14" t="s">
        <v>556</v>
      </c>
      <c r="N160" s="14">
        <v>679982</v>
      </c>
      <c r="O160" s="87">
        <v>550</v>
      </c>
      <c r="P160" s="23">
        <v>43791</v>
      </c>
      <c r="Q160">
        <v>0</v>
      </c>
      <c r="R160" t="s">
        <v>1028</v>
      </c>
    </row>
    <row r="161" spans="1:18" x14ac:dyDescent="0.2">
      <c r="A161">
        <v>160</v>
      </c>
      <c r="B161" s="14" t="s">
        <v>596</v>
      </c>
      <c r="C161" s="15" t="s">
        <v>280</v>
      </c>
      <c r="D161" t="s">
        <v>1766</v>
      </c>
      <c r="E161" t="s">
        <v>2283</v>
      </c>
      <c r="N161" s="14">
        <v>5247886</v>
      </c>
      <c r="O161" s="87">
        <v>550</v>
      </c>
      <c r="P161" s="23">
        <v>43801</v>
      </c>
      <c r="Q161">
        <v>0</v>
      </c>
      <c r="R161">
        <v>0</v>
      </c>
    </row>
    <row r="162" spans="1:18" x14ac:dyDescent="0.2">
      <c r="A162">
        <v>161</v>
      </c>
      <c r="B162" s="14" t="s">
        <v>681</v>
      </c>
      <c r="C162" s="15" t="s">
        <v>280</v>
      </c>
      <c r="D162" t="s">
        <v>682</v>
      </c>
      <c r="E162" t="s">
        <v>445</v>
      </c>
      <c r="F162" t="s">
        <v>446</v>
      </c>
      <c r="H162" t="s">
        <v>279</v>
      </c>
      <c r="I162" t="s">
        <v>265</v>
      </c>
      <c r="J162">
        <v>4874</v>
      </c>
      <c r="L162" t="s">
        <v>447</v>
      </c>
      <c r="M162" s="14" t="s">
        <v>683</v>
      </c>
      <c r="N162" s="14">
        <v>679892</v>
      </c>
      <c r="O162" s="87">
        <v>550</v>
      </c>
      <c r="P162" s="23">
        <v>43762</v>
      </c>
      <c r="Q162" t="s">
        <v>1923</v>
      </c>
      <c r="R162" s="24" t="s">
        <v>2073</v>
      </c>
    </row>
    <row r="163" spans="1:18" x14ac:dyDescent="0.2">
      <c r="A163">
        <v>162</v>
      </c>
      <c r="B163" s="14" t="s">
        <v>385</v>
      </c>
      <c r="C163" s="15" t="s">
        <v>280</v>
      </c>
      <c r="D163" t="s">
        <v>442</v>
      </c>
      <c r="E163" t="s">
        <v>182</v>
      </c>
      <c r="F163" t="s">
        <v>933</v>
      </c>
      <c r="G163" t="s">
        <v>267</v>
      </c>
      <c r="H163" t="s">
        <v>273</v>
      </c>
      <c r="I163" t="s">
        <v>265</v>
      </c>
      <c r="J163">
        <v>4817</v>
      </c>
      <c r="L163" t="s">
        <v>135</v>
      </c>
      <c r="M163" s="14" t="s">
        <v>433</v>
      </c>
      <c r="N163" s="14" t="s">
        <v>997</v>
      </c>
      <c r="O163" s="87"/>
      <c r="P163" s="23"/>
      <c r="Q163">
        <v>0</v>
      </c>
    </row>
    <row r="164" spans="1:18" x14ac:dyDescent="0.2">
      <c r="A164">
        <v>163</v>
      </c>
      <c r="B164" s="14" t="s">
        <v>899</v>
      </c>
      <c r="C164" s="15" t="s">
        <v>280</v>
      </c>
      <c r="D164" t="s">
        <v>897</v>
      </c>
      <c r="E164" t="s">
        <v>688</v>
      </c>
      <c r="F164" t="s">
        <v>898</v>
      </c>
      <c r="H164" t="s">
        <v>267</v>
      </c>
      <c r="I164" t="s">
        <v>265</v>
      </c>
      <c r="J164">
        <v>4817</v>
      </c>
      <c r="L164" t="s">
        <v>690</v>
      </c>
      <c r="M164" s="14" t="s">
        <v>556</v>
      </c>
      <c r="N164" s="14">
        <v>679889</v>
      </c>
      <c r="O164" s="87">
        <v>550</v>
      </c>
      <c r="P164" s="23">
        <v>43777</v>
      </c>
      <c r="Q164" t="s">
        <v>2074</v>
      </c>
      <c r="R164" t="s">
        <v>1179</v>
      </c>
    </row>
    <row r="165" spans="1:18" x14ac:dyDescent="0.2">
      <c r="A165">
        <v>164</v>
      </c>
      <c r="B165" s="14" t="s">
        <v>896</v>
      </c>
      <c r="C165" s="15" t="s">
        <v>280</v>
      </c>
      <c r="D165" t="s">
        <v>897</v>
      </c>
      <c r="E165" t="s">
        <v>688</v>
      </c>
      <c r="F165" t="s">
        <v>898</v>
      </c>
      <c r="H165" t="s">
        <v>267</v>
      </c>
      <c r="I165" t="s">
        <v>265</v>
      </c>
      <c r="J165">
        <v>4817</v>
      </c>
      <c r="L165" t="s">
        <v>690</v>
      </c>
      <c r="M165" s="14" t="s">
        <v>556</v>
      </c>
      <c r="N165" s="14">
        <v>679891</v>
      </c>
      <c r="O165" s="87">
        <v>550</v>
      </c>
      <c r="P165" s="23">
        <v>43777</v>
      </c>
      <c r="Q165" t="s">
        <v>2074</v>
      </c>
      <c r="R165" t="s">
        <v>1179</v>
      </c>
    </row>
    <row r="166" spans="1:18" x14ac:dyDescent="0.2">
      <c r="A166">
        <v>165</v>
      </c>
      <c r="B166" s="14" t="s">
        <v>93</v>
      </c>
      <c r="C166" s="15" t="s">
        <v>280</v>
      </c>
      <c r="D166" t="s">
        <v>1834</v>
      </c>
      <c r="E166" t="s">
        <v>1835</v>
      </c>
      <c r="F166" t="s">
        <v>1836</v>
      </c>
      <c r="H166" t="s">
        <v>264</v>
      </c>
      <c r="I166" t="s">
        <v>265</v>
      </c>
      <c r="J166">
        <v>4820</v>
      </c>
      <c r="K166" t="s">
        <v>1837</v>
      </c>
      <c r="L166" t="s">
        <v>1838</v>
      </c>
      <c r="M166" s="14" t="s">
        <v>556</v>
      </c>
      <c r="N166" s="14" t="s">
        <v>997</v>
      </c>
      <c r="O166" s="87"/>
      <c r="P166" s="23"/>
      <c r="Q166" t="s">
        <v>2255</v>
      </c>
      <c r="R166" t="s">
        <v>1839</v>
      </c>
    </row>
    <row r="167" spans="1:18" x14ac:dyDescent="0.2">
      <c r="A167">
        <v>166</v>
      </c>
      <c r="B167" s="14" t="s">
        <v>72</v>
      </c>
      <c r="C167" s="15" t="s">
        <v>280</v>
      </c>
      <c r="D167" t="s">
        <v>210</v>
      </c>
      <c r="E167" t="s">
        <v>73</v>
      </c>
      <c r="F167" t="s">
        <v>2075</v>
      </c>
      <c r="H167" t="s">
        <v>264</v>
      </c>
      <c r="I167" t="s">
        <v>265</v>
      </c>
      <c r="J167">
        <v>4820</v>
      </c>
      <c r="L167" t="s">
        <v>1511</v>
      </c>
      <c r="M167" s="14" t="s">
        <v>556</v>
      </c>
      <c r="N167" s="14">
        <v>679981</v>
      </c>
      <c r="O167" s="87">
        <v>550</v>
      </c>
      <c r="P167" s="23">
        <v>43798</v>
      </c>
      <c r="Q167" t="s">
        <v>2076</v>
      </c>
      <c r="R167" t="s">
        <v>1512</v>
      </c>
    </row>
    <row r="168" spans="1:18" x14ac:dyDescent="0.2">
      <c r="A168">
        <v>167</v>
      </c>
      <c r="B168" s="14" t="s">
        <v>305</v>
      </c>
      <c r="C168" s="15" t="s">
        <v>280</v>
      </c>
      <c r="D168" t="s">
        <v>441</v>
      </c>
      <c r="E168" t="s">
        <v>2077</v>
      </c>
      <c r="F168" t="s">
        <v>2078</v>
      </c>
      <c r="H168" t="s">
        <v>1160</v>
      </c>
      <c r="I168" t="s">
        <v>265</v>
      </c>
      <c r="J168">
        <v>4812</v>
      </c>
      <c r="L168" t="s">
        <v>2079</v>
      </c>
      <c r="M168" s="14" t="s">
        <v>695</v>
      </c>
      <c r="N168" s="14">
        <v>679890</v>
      </c>
      <c r="O168" s="87">
        <v>550</v>
      </c>
      <c r="P168" s="23">
        <v>43773</v>
      </c>
      <c r="Q168" t="s">
        <v>2080</v>
      </c>
      <c r="R168" s="24" t="s">
        <v>2081</v>
      </c>
    </row>
    <row r="169" spans="1:18" x14ac:dyDescent="0.2">
      <c r="A169">
        <v>168</v>
      </c>
      <c r="B169" s="14" t="s">
        <v>915</v>
      </c>
      <c r="C169" s="15" t="s">
        <v>280</v>
      </c>
      <c r="D169" t="s">
        <v>494</v>
      </c>
      <c r="E169" t="s">
        <v>469</v>
      </c>
      <c r="F169" t="s">
        <v>1106</v>
      </c>
      <c r="H169" t="s">
        <v>7</v>
      </c>
      <c r="I169" t="s">
        <v>265</v>
      </c>
      <c r="J169">
        <v>4850</v>
      </c>
      <c r="K169" t="s">
        <v>661</v>
      </c>
      <c r="L169" t="s">
        <v>8</v>
      </c>
      <c r="M169" s="14" t="s">
        <v>556</v>
      </c>
      <c r="N169" s="14">
        <v>679893</v>
      </c>
      <c r="O169" s="87">
        <v>550</v>
      </c>
      <c r="P169" s="23">
        <v>43759</v>
      </c>
      <c r="Q169" t="s">
        <v>2082</v>
      </c>
      <c r="R169" t="s">
        <v>9</v>
      </c>
    </row>
    <row r="170" spans="1:18" x14ac:dyDescent="0.2">
      <c r="A170">
        <v>169</v>
      </c>
      <c r="B170" s="14" t="s">
        <v>2083</v>
      </c>
      <c r="C170" s="15" t="s">
        <v>280</v>
      </c>
      <c r="D170" t="s">
        <v>1088</v>
      </c>
      <c r="E170" t="s">
        <v>791</v>
      </c>
      <c r="F170" t="s">
        <v>1167</v>
      </c>
      <c r="G170" t="s">
        <v>700</v>
      </c>
      <c r="H170" t="s">
        <v>273</v>
      </c>
      <c r="I170" t="s">
        <v>265</v>
      </c>
      <c r="J170">
        <v>4812</v>
      </c>
      <c r="L170" t="s">
        <v>1089</v>
      </c>
      <c r="M170" s="14" t="s">
        <v>1127</v>
      </c>
      <c r="N170" s="14">
        <v>679979</v>
      </c>
      <c r="O170" s="87">
        <v>550</v>
      </c>
      <c r="P170" s="23">
        <v>43798</v>
      </c>
      <c r="Q170" t="e">
        <v>#N/A</v>
      </c>
      <c r="R170" s="24" t="s">
        <v>2084</v>
      </c>
    </row>
    <row r="171" spans="1:18" x14ac:dyDescent="0.2">
      <c r="A171">
        <v>170</v>
      </c>
      <c r="B171" s="14" t="s">
        <v>1235</v>
      </c>
      <c r="C171" s="15" t="s">
        <v>306</v>
      </c>
      <c r="D171" t="s">
        <v>2177</v>
      </c>
      <c r="E171" t="s">
        <v>1516</v>
      </c>
      <c r="F171" t="s">
        <v>2178</v>
      </c>
      <c r="H171" t="s">
        <v>271</v>
      </c>
      <c r="I171" t="s">
        <v>265</v>
      </c>
      <c r="J171">
        <v>4880</v>
      </c>
      <c r="K171" t="s">
        <v>2179</v>
      </c>
      <c r="L171" t="s">
        <v>2180</v>
      </c>
      <c r="M171" s="14" t="s">
        <v>556</v>
      </c>
      <c r="N171" s="14">
        <v>5247862</v>
      </c>
      <c r="O171" s="87">
        <v>550</v>
      </c>
      <c r="P171" s="23">
        <v>43767</v>
      </c>
      <c r="Q171">
        <v>0</v>
      </c>
      <c r="R171" s="24" t="s">
        <v>2181</v>
      </c>
    </row>
    <row r="172" spans="1:18" x14ac:dyDescent="0.2">
      <c r="A172">
        <v>171</v>
      </c>
      <c r="B172" s="14" t="s">
        <v>759</v>
      </c>
      <c r="C172" s="15" t="s">
        <v>306</v>
      </c>
      <c r="D172" t="s">
        <v>1301</v>
      </c>
      <c r="E172" t="s">
        <v>761</v>
      </c>
      <c r="F172" t="s">
        <v>835</v>
      </c>
      <c r="H172" t="s">
        <v>264</v>
      </c>
      <c r="I172" t="s">
        <v>265</v>
      </c>
      <c r="J172">
        <v>4820</v>
      </c>
      <c r="L172" t="s">
        <v>1094</v>
      </c>
      <c r="M172" s="14" t="s">
        <v>556</v>
      </c>
      <c r="N172" s="14">
        <v>5247904</v>
      </c>
      <c r="O172" s="87">
        <v>550</v>
      </c>
      <c r="P172" s="23">
        <v>43823</v>
      </c>
      <c r="Q172" t="s">
        <v>2182</v>
      </c>
      <c r="R172" t="s">
        <v>836</v>
      </c>
    </row>
    <row r="173" spans="1:18" x14ac:dyDescent="0.2">
      <c r="A173">
        <v>172</v>
      </c>
      <c r="B173" s="14" t="s">
        <v>2183</v>
      </c>
      <c r="C173" s="15" t="s">
        <v>306</v>
      </c>
      <c r="D173" t="s">
        <v>2184</v>
      </c>
      <c r="E173" t="s">
        <v>2185</v>
      </c>
      <c r="F173" t="s">
        <v>2186</v>
      </c>
      <c r="H173" t="s">
        <v>264</v>
      </c>
      <c r="I173" t="s">
        <v>265</v>
      </c>
      <c r="J173">
        <v>4820</v>
      </c>
      <c r="K173" t="s">
        <v>2187</v>
      </c>
      <c r="L173" t="s">
        <v>2188</v>
      </c>
      <c r="M173" s="14" t="s">
        <v>556</v>
      </c>
      <c r="N173" s="14">
        <v>679907</v>
      </c>
      <c r="O173" s="87">
        <v>550</v>
      </c>
      <c r="P173" s="23">
        <v>43782</v>
      </c>
      <c r="Q173" t="e">
        <v>#N/A</v>
      </c>
      <c r="R173" s="24" t="s">
        <v>2189</v>
      </c>
    </row>
    <row r="174" spans="1:18" x14ac:dyDescent="0.2">
      <c r="A174">
        <v>173</v>
      </c>
      <c r="B174" s="14" t="s">
        <v>1099</v>
      </c>
      <c r="C174" s="15" t="s">
        <v>306</v>
      </c>
      <c r="D174" t="s">
        <v>1100</v>
      </c>
      <c r="E174" t="s">
        <v>1101</v>
      </c>
      <c r="F174" t="s">
        <v>1102</v>
      </c>
      <c r="H174" t="s">
        <v>264</v>
      </c>
      <c r="I174" t="s">
        <v>265</v>
      </c>
      <c r="J174">
        <v>4820</v>
      </c>
      <c r="L174" t="s">
        <v>1103</v>
      </c>
      <c r="M174" s="14" t="s">
        <v>556</v>
      </c>
      <c r="N174" s="14">
        <v>679991</v>
      </c>
      <c r="O174" s="87">
        <v>550</v>
      </c>
      <c r="P174" s="23">
        <v>43801</v>
      </c>
      <c r="R174" t="s">
        <v>1104</v>
      </c>
    </row>
    <row r="175" spans="1:18" x14ac:dyDescent="0.2">
      <c r="A175">
        <v>174</v>
      </c>
      <c r="B175" s="14" t="s">
        <v>2190</v>
      </c>
      <c r="C175" s="15" t="s">
        <v>306</v>
      </c>
      <c r="D175" t="s">
        <v>1966</v>
      </c>
      <c r="E175" t="s">
        <v>1967</v>
      </c>
      <c r="F175" t="s">
        <v>1968</v>
      </c>
      <c r="G175" t="s">
        <v>1969</v>
      </c>
      <c r="H175" t="s">
        <v>272</v>
      </c>
      <c r="I175" t="s">
        <v>265</v>
      </c>
      <c r="J175">
        <v>4870</v>
      </c>
      <c r="K175" t="s">
        <v>2191</v>
      </c>
      <c r="L175" t="s">
        <v>2192</v>
      </c>
      <c r="M175" s="14" t="s">
        <v>356</v>
      </c>
      <c r="N175" s="14">
        <v>679999</v>
      </c>
      <c r="O175" s="87">
        <v>550</v>
      </c>
      <c r="P175" s="23">
        <v>43801</v>
      </c>
      <c r="Q175" t="e">
        <v>#N/A</v>
      </c>
      <c r="R175" s="24" t="s">
        <v>1971</v>
      </c>
    </row>
    <row r="176" spans="1:18" x14ac:dyDescent="0.2">
      <c r="A176">
        <v>175</v>
      </c>
      <c r="B176" s="14" t="s">
        <v>837</v>
      </c>
      <c r="C176" s="15" t="s">
        <v>306</v>
      </c>
      <c r="D176" t="s">
        <v>838</v>
      </c>
      <c r="E176" t="s">
        <v>839</v>
      </c>
      <c r="F176" t="s">
        <v>2356</v>
      </c>
      <c r="H176" t="s">
        <v>2357</v>
      </c>
      <c r="I176" t="s">
        <v>265</v>
      </c>
      <c r="J176">
        <v>4825</v>
      </c>
      <c r="L176" t="s">
        <v>840</v>
      </c>
      <c r="M176" s="14" t="s">
        <v>556</v>
      </c>
      <c r="N176" s="14">
        <v>5247893</v>
      </c>
      <c r="O176" s="87">
        <v>550</v>
      </c>
      <c r="P176" s="23">
        <v>43816</v>
      </c>
      <c r="R176" s="24" t="s">
        <v>1830</v>
      </c>
    </row>
    <row r="177" spans="1:18" x14ac:dyDescent="0.2">
      <c r="A177">
        <v>176</v>
      </c>
      <c r="B177" s="14" t="s">
        <v>1597</v>
      </c>
      <c r="C177" s="15" t="s">
        <v>306</v>
      </c>
      <c r="D177" t="s">
        <v>1598</v>
      </c>
      <c r="E177" t="s">
        <v>786</v>
      </c>
      <c r="F177" t="s">
        <v>2193</v>
      </c>
      <c r="H177" t="s">
        <v>1600</v>
      </c>
      <c r="I177" t="s">
        <v>265</v>
      </c>
      <c r="J177">
        <v>4670</v>
      </c>
      <c r="L177" t="s">
        <v>1601</v>
      </c>
      <c r="M177" s="14" t="s">
        <v>556</v>
      </c>
      <c r="N177" s="14">
        <v>679976</v>
      </c>
      <c r="O177" s="87">
        <v>550</v>
      </c>
      <c r="P177" s="23">
        <v>43791</v>
      </c>
      <c r="Q177">
        <v>0</v>
      </c>
      <c r="R177" s="24" t="s">
        <v>1602</v>
      </c>
    </row>
    <row r="178" spans="1:18" x14ac:dyDescent="0.2">
      <c r="A178">
        <v>177</v>
      </c>
      <c r="B178" s="14" t="s">
        <v>307</v>
      </c>
      <c r="C178" s="15" t="s">
        <v>306</v>
      </c>
      <c r="D178" t="s">
        <v>51</v>
      </c>
      <c r="E178" t="s">
        <v>52</v>
      </c>
      <c r="F178" t="s">
        <v>53</v>
      </c>
      <c r="H178" t="s">
        <v>264</v>
      </c>
      <c r="I178" t="s">
        <v>265</v>
      </c>
      <c r="J178">
        <v>4820</v>
      </c>
      <c r="L178" t="s">
        <v>54</v>
      </c>
      <c r="M178" s="14" t="s">
        <v>556</v>
      </c>
      <c r="N178" s="14">
        <v>679958</v>
      </c>
      <c r="O178" s="87">
        <v>550</v>
      </c>
      <c r="P178" s="23">
        <v>43787</v>
      </c>
      <c r="Q178">
        <v>0</v>
      </c>
      <c r="R178" t="s">
        <v>1595</v>
      </c>
    </row>
    <row r="179" spans="1:18" x14ac:dyDescent="0.2">
      <c r="A179">
        <v>178</v>
      </c>
      <c r="B179" s="14" t="s">
        <v>992</v>
      </c>
      <c r="C179" s="15" t="s">
        <v>306</v>
      </c>
      <c r="D179" t="s">
        <v>2300</v>
      </c>
      <c r="E179" t="s">
        <v>2301</v>
      </c>
      <c r="F179" t="s">
        <v>2302</v>
      </c>
      <c r="G179" t="s">
        <v>459</v>
      </c>
      <c r="H179" t="s">
        <v>273</v>
      </c>
      <c r="I179" t="s">
        <v>265</v>
      </c>
      <c r="J179">
        <v>4814</v>
      </c>
      <c r="L179" t="s">
        <v>2303</v>
      </c>
      <c r="M179" t="s">
        <v>556</v>
      </c>
      <c r="N179" s="14" t="s">
        <v>997</v>
      </c>
      <c r="O179" s="87"/>
      <c r="P179" s="23"/>
      <c r="Q179">
        <v>0</v>
      </c>
      <c r="R179" s="24" t="s">
        <v>2304</v>
      </c>
    </row>
    <row r="180" spans="1:18" x14ac:dyDescent="0.2">
      <c r="A180">
        <v>179</v>
      </c>
      <c r="B180" s="14" t="s">
        <v>2194</v>
      </c>
      <c r="C180" s="15" t="s">
        <v>306</v>
      </c>
      <c r="D180" t="s">
        <v>1064</v>
      </c>
      <c r="E180" t="s">
        <v>1065</v>
      </c>
      <c r="F180" t="s">
        <v>1234</v>
      </c>
      <c r="G180" t="s">
        <v>1050</v>
      </c>
      <c r="H180" t="s">
        <v>273</v>
      </c>
      <c r="I180" t="s">
        <v>265</v>
      </c>
      <c r="J180">
        <v>4818</v>
      </c>
      <c r="L180" t="s">
        <v>1066</v>
      </c>
      <c r="M180" s="14" t="s">
        <v>315</v>
      </c>
      <c r="N180" s="14">
        <v>680000</v>
      </c>
      <c r="O180" s="87">
        <v>550</v>
      </c>
      <c r="P180" s="23">
        <v>43801</v>
      </c>
      <c r="Q180" t="e">
        <v>#N/A</v>
      </c>
      <c r="R180" s="24" t="s">
        <v>1067</v>
      </c>
    </row>
    <row r="181" spans="1:18" x14ac:dyDescent="0.2">
      <c r="A181">
        <v>180</v>
      </c>
      <c r="B181" s="14" t="s">
        <v>1286</v>
      </c>
      <c r="C181" s="15" t="s">
        <v>306</v>
      </c>
      <c r="D181" t="s">
        <v>1287</v>
      </c>
      <c r="E181" t="s">
        <v>1288</v>
      </c>
      <c r="F181" t="s">
        <v>2228</v>
      </c>
      <c r="H181" t="s">
        <v>264</v>
      </c>
      <c r="I181" t="s">
        <v>265</v>
      </c>
      <c r="J181">
        <v>4820</v>
      </c>
      <c r="L181" t="s">
        <v>1290</v>
      </c>
      <c r="M181" s="14" t="s">
        <v>556</v>
      </c>
      <c r="N181" s="14">
        <v>5247879</v>
      </c>
      <c r="O181" s="87">
        <v>550</v>
      </c>
      <c r="P181" s="23">
        <v>43816</v>
      </c>
      <c r="Q181" t="e">
        <v>#N/A</v>
      </c>
      <c r="R181" t="s">
        <v>1764</v>
      </c>
    </row>
    <row r="182" spans="1:18" x14ac:dyDescent="0.2">
      <c r="A182">
        <v>181</v>
      </c>
      <c r="B182" s="14" t="s">
        <v>2195</v>
      </c>
      <c r="C182" s="15" t="s">
        <v>306</v>
      </c>
      <c r="D182" t="s">
        <v>2196</v>
      </c>
      <c r="E182" t="s">
        <v>2197</v>
      </c>
      <c r="F182" t="s">
        <v>2198</v>
      </c>
      <c r="H182" t="s">
        <v>264</v>
      </c>
      <c r="I182" t="s">
        <v>265</v>
      </c>
      <c r="J182">
        <v>4820</v>
      </c>
      <c r="K182" t="s">
        <v>2199</v>
      </c>
      <c r="L182" t="s">
        <v>2200</v>
      </c>
      <c r="M182" s="14" t="s">
        <v>556</v>
      </c>
      <c r="N182" s="14">
        <v>5247856</v>
      </c>
      <c r="O182" s="87">
        <v>550</v>
      </c>
      <c r="P182" s="23">
        <v>43788</v>
      </c>
      <c r="Q182" t="s">
        <v>2201</v>
      </c>
      <c r="R182" s="24" t="s">
        <v>2202</v>
      </c>
    </row>
    <row r="183" spans="1:18" x14ac:dyDescent="0.2">
      <c r="A183">
        <v>182</v>
      </c>
      <c r="B183" s="14" t="s">
        <v>1603</v>
      </c>
      <c r="C183" s="15" t="s">
        <v>306</v>
      </c>
      <c r="D183" t="s">
        <v>1604</v>
      </c>
      <c r="E183" t="s">
        <v>1605</v>
      </c>
      <c r="F183" t="s">
        <v>2203</v>
      </c>
      <c r="H183" t="s">
        <v>1607</v>
      </c>
      <c r="I183" t="s">
        <v>265</v>
      </c>
      <c r="J183">
        <v>4823</v>
      </c>
      <c r="K183">
        <v>47468520</v>
      </c>
      <c r="L183" t="s">
        <v>1609</v>
      </c>
      <c r="M183" s="14" t="s">
        <v>556</v>
      </c>
      <c r="N183" s="14">
        <v>679908</v>
      </c>
      <c r="O183" s="87">
        <v>550</v>
      </c>
      <c r="P183" s="23">
        <v>43775</v>
      </c>
      <c r="Q183" t="e">
        <v>#N/A</v>
      </c>
      <c r="R183" t="s">
        <v>1610</v>
      </c>
    </row>
    <row r="184" spans="1:18" x14ac:dyDescent="0.2">
      <c r="A184">
        <v>183</v>
      </c>
      <c r="B184" s="14" t="s">
        <v>991</v>
      </c>
      <c r="C184" s="15" t="s">
        <v>306</v>
      </c>
      <c r="D184" t="s">
        <v>1120</v>
      </c>
      <c r="E184" t="s">
        <v>1121</v>
      </c>
      <c r="F184" t="s">
        <v>1742</v>
      </c>
      <c r="G184" t="s">
        <v>2204</v>
      </c>
      <c r="H184" t="s">
        <v>1743</v>
      </c>
      <c r="I184" t="s">
        <v>1744</v>
      </c>
      <c r="J184">
        <v>861</v>
      </c>
      <c r="L184" t="s">
        <v>1231</v>
      </c>
      <c r="M184" s="14" t="s">
        <v>556</v>
      </c>
      <c r="N184" s="14">
        <v>679909</v>
      </c>
      <c r="O184" s="87">
        <v>550</v>
      </c>
      <c r="P184" s="23">
        <v>43779</v>
      </c>
      <c r="Q184" t="s">
        <v>2205</v>
      </c>
      <c r="R184" t="s">
        <v>1122</v>
      </c>
    </row>
    <row r="185" spans="1:18" x14ac:dyDescent="0.2">
      <c r="A185">
        <v>184</v>
      </c>
      <c r="B185" s="14" t="s">
        <v>137</v>
      </c>
      <c r="C185" s="15" t="s">
        <v>306</v>
      </c>
      <c r="D185" t="s">
        <v>467</v>
      </c>
      <c r="E185" t="s">
        <v>468</v>
      </c>
      <c r="F185" t="s">
        <v>813</v>
      </c>
      <c r="H185" t="s">
        <v>264</v>
      </c>
      <c r="I185" t="s">
        <v>265</v>
      </c>
      <c r="J185">
        <v>4820</v>
      </c>
      <c r="L185" t="s">
        <v>138</v>
      </c>
      <c r="M185" s="14" t="s">
        <v>556</v>
      </c>
      <c r="N185" s="14">
        <v>679986</v>
      </c>
      <c r="O185" s="87">
        <v>550</v>
      </c>
      <c r="P185" s="23">
        <v>43801</v>
      </c>
      <c r="Q185" t="s">
        <v>2080</v>
      </c>
      <c r="R185" t="s">
        <v>814</v>
      </c>
    </row>
    <row r="186" spans="1:18" x14ac:dyDescent="0.2">
      <c r="A186">
        <v>185</v>
      </c>
      <c r="B186" s="14" t="s">
        <v>2206</v>
      </c>
      <c r="C186" s="15" t="s">
        <v>306</v>
      </c>
      <c r="D186" t="s">
        <v>2207</v>
      </c>
      <c r="E186" t="s">
        <v>2208</v>
      </c>
      <c r="F186" t="s">
        <v>2209</v>
      </c>
      <c r="G186" t="s">
        <v>459</v>
      </c>
      <c r="H186" t="s">
        <v>273</v>
      </c>
      <c r="I186" t="s">
        <v>265</v>
      </c>
      <c r="J186">
        <v>4818</v>
      </c>
      <c r="L186" t="s">
        <v>2210</v>
      </c>
      <c r="M186" s="14" t="s">
        <v>556</v>
      </c>
      <c r="N186" s="14">
        <v>679910</v>
      </c>
      <c r="O186" s="87">
        <v>550</v>
      </c>
      <c r="P186" s="23">
        <v>43773</v>
      </c>
      <c r="Q186" t="e">
        <v>#N/A</v>
      </c>
      <c r="R186" s="24" t="s">
        <v>2211</v>
      </c>
    </row>
    <row r="187" spans="1:18" x14ac:dyDescent="0.2">
      <c r="A187">
        <v>186</v>
      </c>
      <c r="B187" s="14" t="s">
        <v>1373</v>
      </c>
      <c r="C187" s="15" t="s">
        <v>306</v>
      </c>
      <c r="D187" t="s">
        <v>442</v>
      </c>
      <c r="E187" t="s">
        <v>182</v>
      </c>
      <c r="F187" t="s">
        <v>933</v>
      </c>
      <c r="H187" t="s">
        <v>273</v>
      </c>
      <c r="I187" t="s">
        <v>265</v>
      </c>
      <c r="J187">
        <v>4817</v>
      </c>
      <c r="L187" t="s">
        <v>135</v>
      </c>
      <c r="M187" s="14" t="s">
        <v>556</v>
      </c>
      <c r="N187" s="14" t="s">
        <v>997</v>
      </c>
      <c r="O187" s="87"/>
      <c r="P187" s="23"/>
      <c r="Q187">
        <v>0</v>
      </c>
      <c r="R187" t="s">
        <v>19</v>
      </c>
    </row>
    <row r="188" spans="1:18" x14ac:dyDescent="0.2">
      <c r="A188">
        <v>187</v>
      </c>
      <c r="B188" s="14" t="s">
        <v>750</v>
      </c>
      <c r="C188" s="15" t="s">
        <v>306</v>
      </c>
      <c r="D188" t="s">
        <v>820</v>
      </c>
      <c r="E188" t="s">
        <v>289</v>
      </c>
      <c r="F188" t="s">
        <v>1229</v>
      </c>
      <c r="H188" t="s">
        <v>264</v>
      </c>
      <c r="I188" t="s">
        <v>265</v>
      </c>
      <c r="J188">
        <v>4820</v>
      </c>
      <c r="L188" t="s">
        <v>821</v>
      </c>
      <c r="M188" s="14" t="s">
        <v>556</v>
      </c>
      <c r="N188" s="14">
        <v>679973</v>
      </c>
      <c r="O188" s="87">
        <v>550</v>
      </c>
      <c r="P188" s="23">
        <v>43789</v>
      </c>
      <c r="Q188">
        <v>0</v>
      </c>
      <c r="R188" t="s">
        <v>822</v>
      </c>
    </row>
    <row r="189" spans="1:18" x14ac:dyDescent="0.2">
      <c r="A189">
        <v>188</v>
      </c>
      <c r="B189" s="14" t="s">
        <v>2212</v>
      </c>
      <c r="C189" s="15" t="s">
        <v>306</v>
      </c>
      <c r="D189" t="s">
        <v>2213</v>
      </c>
      <c r="E189" t="s">
        <v>2214</v>
      </c>
      <c r="F189" t="s">
        <v>2215</v>
      </c>
      <c r="H189" t="s">
        <v>298</v>
      </c>
      <c r="I189" t="s">
        <v>265</v>
      </c>
      <c r="J189">
        <v>4816</v>
      </c>
      <c r="L189" t="s">
        <v>2216</v>
      </c>
      <c r="M189" s="14" t="s">
        <v>556</v>
      </c>
      <c r="N189" s="14">
        <v>679957</v>
      </c>
      <c r="O189" s="87">
        <v>550</v>
      </c>
      <c r="P189" s="23">
        <v>43790</v>
      </c>
      <c r="Q189" t="e">
        <v>#N/A</v>
      </c>
      <c r="R189" s="24" t="s">
        <v>2217</v>
      </c>
    </row>
    <row r="190" spans="1:18" x14ac:dyDescent="0.2">
      <c r="A190">
        <v>189</v>
      </c>
      <c r="B190" s="14" t="s">
        <v>1213</v>
      </c>
      <c r="C190" s="15" t="s">
        <v>308</v>
      </c>
      <c r="D190" t="s">
        <v>1766</v>
      </c>
      <c r="E190" t="s">
        <v>1765</v>
      </c>
      <c r="N190" s="14"/>
      <c r="O190" s="87"/>
      <c r="P190" s="23"/>
      <c r="Q190">
        <v>0</v>
      </c>
    </row>
    <row r="191" spans="1:18" x14ac:dyDescent="0.2">
      <c r="A191">
        <v>190</v>
      </c>
      <c r="B191" s="14" t="s">
        <v>1666</v>
      </c>
      <c r="C191" s="15" t="s">
        <v>308</v>
      </c>
      <c r="D191" t="s">
        <v>1667</v>
      </c>
      <c r="E191" t="s">
        <v>1668</v>
      </c>
      <c r="F191" t="s">
        <v>1669</v>
      </c>
      <c r="H191" t="s">
        <v>1670</v>
      </c>
      <c r="I191" t="s">
        <v>265</v>
      </c>
      <c r="J191">
        <v>4709</v>
      </c>
      <c r="L191" t="s">
        <v>1671</v>
      </c>
      <c r="M191" s="14" t="s">
        <v>556</v>
      </c>
      <c r="N191" s="14">
        <v>679894</v>
      </c>
      <c r="O191" s="87">
        <v>550</v>
      </c>
      <c r="P191" s="23">
        <v>43784</v>
      </c>
      <c r="Q191" t="e">
        <v>#N/A</v>
      </c>
      <c r="R191" s="24" t="s">
        <v>2085</v>
      </c>
    </row>
    <row r="192" spans="1:18" x14ac:dyDescent="0.2">
      <c r="A192">
        <v>191</v>
      </c>
      <c r="B192" s="14" t="s">
        <v>2086</v>
      </c>
      <c r="C192" s="15" t="s">
        <v>308</v>
      </c>
      <c r="D192" t="s">
        <v>2087</v>
      </c>
      <c r="E192" t="s">
        <v>1124</v>
      </c>
      <c r="F192" t="s">
        <v>2088</v>
      </c>
      <c r="H192" t="s">
        <v>264</v>
      </c>
      <c r="I192" t="s">
        <v>265</v>
      </c>
      <c r="J192">
        <v>4820</v>
      </c>
      <c r="L192" t="s">
        <v>2089</v>
      </c>
      <c r="M192" s="14" t="s">
        <v>556</v>
      </c>
      <c r="N192" s="14">
        <v>679978</v>
      </c>
      <c r="O192" s="87">
        <v>550</v>
      </c>
      <c r="P192" s="23">
        <v>43795</v>
      </c>
      <c r="Q192" t="e">
        <v>#N/A</v>
      </c>
      <c r="R192" s="24" t="s">
        <v>2090</v>
      </c>
    </row>
    <row r="193" spans="1:18" x14ac:dyDescent="0.2">
      <c r="A193">
        <v>192</v>
      </c>
      <c r="B193" s="14" t="s">
        <v>734</v>
      </c>
      <c r="C193" s="15" t="s">
        <v>308</v>
      </c>
      <c r="D193" t="s">
        <v>1324</v>
      </c>
      <c r="E193" t="s">
        <v>2283</v>
      </c>
      <c r="F193">
        <v>0</v>
      </c>
      <c r="H193">
        <v>0</v>
      </c>
      <c r="I193">
        <v>0</v>
      </c>
      <c r="J193">
        <v>0</v>
      </c>
      <c r="L193">
        <v>0</v>
      </c>
      <c r="N193" s="14">
        <v>5247906</v>
      </c>
      <c r="O193" s="87">
        <v>550</v>
      </c>
      <c r="P193" s="23">
        <v>43837</v>
      </c>
      <c r="Q193" t="s">
        <v>588</v>
      </c>
      <c r="R193">
        <v>0</v>
      </c>
    </row>
    <row r="194" spans="1:18" x14ac:dyDescent="0.2">
      <c r="A194">
        <v>193</v>
      </c>
      <c r="B194" s="14" t="s">
        <v>357</v>
      </c>
      <c r="C194" s="15" t="s">
        <v>308</v>
      </c>
      <c r="D194" t="s">
        <v>398</v>
      </c>
      <c r="E194" t="s">
        <v>2248</v>
      </c>
      <c r="F194" t="s">
        <v>2249</v>
      </c>
      <c r="H194" t="s">
        <v>264</v>
      </c>
      <c r="I194" t="s">
        <v>265</v>
      </c>
      <c r="J194">
        <v>4820</v>
      </c>
      <c r="L194" t="s">
        <v>2250</v>
      </c>
      <c r="M194" s="14" t="s">
        <v>556</v>
      </c>
      <c r="N194" s="14">
        <v>5247883</v>
      </c>
      <c r="O194" s="87">
        <v>550</v>
      </c>
      <c r="P194" s="23">
        <v>43816</v>
      </c>
      <c r="Q194">
        <v>0</v>
      </c>
      <c r="R194" s="24" t="s">
        <v>2251</v>
      </c>
    </row>
    <row r="195" spans="1:18" x14ac:dyDescent="0.2">
      <c r="A195">
        <v>194</v>
      </c>
      <c r="B195" s="14" t="s">
        <v>1293</v>
      </c>
      <c r="C195" s="15" t="s">
        <v>308</v>
      </c>
      <c r="D195" t="s">
        <v>709</v>
      </c>
      <c r="E195" t="s">
        <v>1294</v>
      </c>
      <c r="F195" t="s">
        <v>1295</v>
      </c>
      <c r="H195" t="s">
        <v>264</v>
      </c>
      <c r="I195" t="s">
        <v>265</v>
      </c>
      <c r="J195">
        <v>4820</v>
      </c>
      <c r="L195" t="s">
        <v>1946</v>
      </c>
      <c r="M195" s="14" t="s">
        <v>556</v>
      </c>
      <c r="N195" s="14">
        <v>679977</v>
      </c>
      <c r="O195" s="87">
        <v>550</v>
      </c>
      <c r="P195" s="23">
        <v>43798</v>
      </c>
      <c r="Q195" t="s">
        <v>588</v>
      </c>
      <c r="R195" t="s">
        <v>1297</v>
      </c>
    </row>
    <row r="196" spans="1:18" x14ac:dyDescent="0.2">
      <c r="A196">
        <v>195</v>
      </c>
      <c r="B196" s="14" t="s">
        <v>1030</v>
      </c>
      <c r="C196" s="15" t="s">
        <v>308</v>
      </c>
      <c r="D196" t="s">
        <v>1831</v>
      </c>
      <c r="E196" t="s">
        <v>973</v>
      </c>
      <c r="F196" t="s">
        <v>1832</v>
      </c>
      <c r="H196" t="s">
        <v>590</v>
      </c>
      <c r="I196" t="s">
        <v>265</v>
      </c>
      <c r="J196">
        <v>4814</v>
      </c>
      <c r="L196" t="s">
        <v>1221</v>
      </c>
      <c r="M196" s="14" t="s">
        <v>556</v>
      </c>
      <c r="N196" s="14">
        <v>679980</v>
      </c>
      <c r="O196" s="87">
        <v>550</v>
      </c>
      <c r="P196" s="23">
        <v>43798</v>
      </c>
      <c r="Q196">
        <v>0</v>
      </c>
      <c r="R196" t="s">
        <v>974</v>
      </c>
    </row>
    <row r="197" spans="1:18" x14ac:dyDescent="0.2">
      <c r="A197">
        <v>196</v>
      </c>
      <c r="B197" s="14" t="s">
        <v>726</v>
      </c>
      <c r="C197" s="15" t="s">
        <v>308</v>
      </c>
      <c r="D197" t="s">
        <v>727</v>
      </c>
      <c r="E197" t="s">
        <v>169</v>
      </c>
      <c r="F197" t="s">
        <v>170</v>
      </c>
      <c r="G197" t="s">
        <v>2091</v>
      </c>
      <c r="H197" t="s">
        <v>171</v>
      </c>
      <c r="I197" t="s">
        <v>265</v>
      </c>
      <c r="J197">
        <v>4705</v>
      </c>
      <c r="K197" t="s">
        <v>515</v>
      </c>
      <c r="L197" t="s">
        <v>139</v>
      </c>
      <c r="M197" s="14" t="s">
        <v>556</v>
      </c>
      <c r="N197" s="14">
        <v>679993</v>
      </c>
      <c r="O197" s="87">
        <v>550</v>
      </c>
      <c r="P197" s="23">
        <v>43798</v>
      </c>
      <c r="Q197" t="s">
        <v>778</v>
      </c>
      <c r="R197">
        <v>0</v>
      </c>
    </row>
    <row r="198" spans="1:18" x14ac:dyDescent="0.2">
      <c r="A198">
        <v>197</v>
      </c>
      <c r="B198" s="14" t="s">
        <v>309</v>
      </c>
      <c r="C198" s="15" t="s">
        <v>308</v>
      </c>
      <c r="D198" t="s">
        <v>398</v>
      </c>
      <c r="E198" t="s">
        <v>167</v>
      </c>
      <c r="F198" t="s">
        <v>717</v>
      </c>
      <c r="H198" t="s">
        <v>718</v>
      </c>
      <c r="I198" t="s">
        <v>265</v>
      </c>
      <c r="J198">
        <v>4822</v>
      </c>
      <c r="K198" t="s">
        <v>719</v>
      </c>
      <c r="L198" t="s">
        <v>168</v>
      </c>
      <c r="M198" s="14" t="s">
        <v>556</v>
      </c>
      <c r="N198" s="14">
        <v>679969</v>
      </c>
      <c r="O198" s="87">
        <v>550</v>
      </c>
      <c r="P198" s="23">
        <v>43795</v>
      </c>
      <c r="Q198">
        <v>0</v>
      </c>
      <c r="R198" t="s">
        <v>598</v>
      </c>
    </row>
    <row r="199" spans="1:18" x14ac:dyDescent="0.2">
      <c r="A199">
        <v>198</v>
      </c>
      <c r="B199" s="14" t="s">
        <v>1114</v>
      </c>
      <c r="C199" s="15" t="s">
        <v>308</v>
      </c>
      <c r="D199" t="s">
        <v>2271</v>
      </c>
      <c r="E199" t="s">
        <v>2272</v>
      </c>
      <c r="F199" t="s">
        <v>1295</v>
      </c>
      <c r="H199" t="s">
        <v>718</v>
      </c>
      <c r="I199" t="s">
        <v>265</v>
      </c>
      <c r="J199">
        <v>4822</v>
      </c>
      <c r="L199" t="s">
        <v>2273</v>
      </c>
      <c r="M199" s="14" t="s">
        <v>556</v>
      </c>
      <c r="N199" s="14">
        <v>5247873</v>
      </c>
      <c r="O199" s="87">
        <v>550</v>
      </c>
      <c r="P199" s="23">
        <v>43808</v>
      </c>
      <c r="Q199">
        <v>0</v>
      </c>
      <c r="R199" s="24" t="s">
        <v>2274</v>
      </c>
    </row>
    <row r="200" spans="1:18" x14ac:dyDescent="0.2">
      <c r="A200">
        <v>199</v>
      </c>
      <c r="B200" s="14" t="s">
        <v>1317</v>
      </c>
      <c r="C200" s="15" t="s">
        <v>308</v>
      </c>
      <c r="D200" t="s">
        <v>1766</v>
      </c>
      <c r="E200" t="s">
        <v>2283</v>
      </c>
      <c r="F200">
        <v>0</v>
      </c>
      <c r="H200">
        <v>0</v>
      </c>
      <c r="I200">
        <v>0</v>
      </c>
      <c r="J200">
        <v>0</v>
      </c>
      <c r="L200">
        <v>0</v>
      </c>
      <c r="N200" s="14">
        <v>5247912</v>
      </c>
      <c r="O200" s="87">
        <v>550</v>
      </c>
      <c r="P200" s="23">
        <v>43843</v>
      </c>
      <c r="R200">
        <v>0</v>
      </c>
    </row>
    <row r="201" spans="1:18" x14ac:dyDescent="0.2">
      <c r="A201">
        <v>200</v>
      </c>
      <c r="B201" s="14" t="s">
        <v>1568</v>
      </c>
      <c r="C201" s="15" t="s">
        <v>308</v>
      </c>
      <c r="D201" t="s">
        <v>1274</v>
      </c>
      <c r="E201" t="s">
        <v>1033</v>
      </c>
      <c r="F201" t="s">
        <v>1275</v>
      </c>
      <c r="H201" t="s">
        <v>264</v>
      </c>
      <c r="I201" t="s">
        <v>265</v>
      </c>
      <c r="J201">
        <v>4820</v>
      </c>
      <c r="L201" t="s">
        <v>1276</v>
      </c>
      <c r="M201" s="14" t="s">
        <v>556</v>
      </c>
      <c r="N201" s="14">
        <v>679895</v>
      </c>
      <c r="O201" s="87">
        <v>550</v>
      </c>
      <c r="P201" s="23">
        <v>43782</v>
      </c>
      <c r="Q201" t="s">
        <v>2306</v>
      </c>
      <c r="R201" t="s">
        <v>1277</v>
      </c>
    </row>
    <row r="202" spans="1:18" x14ac:dyDescent="0.2">
      <c r="A202">
        <v>201</v>
      </c>
      <c r="B202" s="14" t="s">
        <v>2219</v>
      </c>
      <c r="C202" s="15" t="s">
        <v>308</v>
      </c>
      <c r="D202" t="s">
        <v>2220</v>
      </c>
      <c r="E202" t="s">
        <v>2221</v>
      </c>
      <c r="F202" t="s">
        <v>2222</v>
      </c>
      <c r="H202" t="s">
        <v>2223</v>
      </c>
      <c r="I202" t="s">
        <v>265</v>
      </c>
      <c r="J202">
        <v>4812</v>
      </c>
      <c r="L202" t="s">
        <v>2224</v>
      </c>
      <c r="M202" s="14" t="s">
        <v>556</v>
      </c>
      <c r="N202" s="14">
        <v>5247868</v>
      </c>
      <c r="O202" s="87">
        <v>550</v>
      </c>
      <c r="P202" s="23">
        <v>43804</v>
      </c>
      <c r="Q202" t="e">
        <v>#N/A</v>
      </c>
      <c r="R202" s="24" t="s">
        <v>2225</v>
      </c>
    </row>
    <row r="203" spans="1:18" x14ac:dyDescent="0.2">
      <c r="A203">
        <v>202</v>
      </c>
      <c r="B203" s="14" t="s">
        <v>740</v>
      </c>
      <c r="C203" s="15" t="s">
        <v>308</v>
      </c>
      <c r="D203" t="s">
        <v>793</v>
      </c>
      <c r="E203" t="s">
        <v>83</v>
      </c>
      <c r="F203" t="s">
        <v>208</v>
      </c>
      <c r="H203" t="s">
        <v>264</v>
      </c>
      <c r="I203" t="s">
        <v>265</v>
      </c>
      <c r="J203">
        <v>4820</v>
      </c>
      <c r="L203" t="s">
        <v>16</v>
      </c>
      <c r="M203" s="14" t="s">
        <v>556</v>
      </c>
      <c r="N203" s="14">
        <v>679896</v>
      </c>
      <c r="O203" s="87">
        <v>550</v>
      </c>
      <c r="P203" s="23">
        <v>43775</v>
      </c>
      <c r="Q203" t="s">
        <v>2092</v>
      </c>
      <c r="R203" t="s">
        <v>963</v>
      </c>
    </row>
    <row r="204" spans="1:18" x14ac:dyDescent="0.2">
      <c r="A204">
        <v>203</v>
      </c>
      <c r="B204" s="14" t="s">
        <v>976</v>
      </c>
      <c r="C204" s="15" t="s">
        <v>308</v>
      </c>
      <c r="D204" t="s">
        <v>977</v>
      </c>
      <c r="E204" t="s">
        <v>978</v>
      </c>
      <c r="F204" t="s">
        <v>1112</v>
      </c>
      <c r="H204" t="s">
        <v>264</v>
      </c>
      <c r="I204" t="s">
        <v>265</v>
      </c>
      <c r="J204">
        <v>4820</v>
      </c>
      <c r="L204" t="s">
        <v>979</v>
      </c>
      <c r="M204" s="14" t="s">
        <v>556</v>
      </c>
      <c r="N204" s="14">
        <v>5247909</v>
      </c>
      <c r="O204" s="87">
        <v>550</v>
      </c>
      <c r="P204" s="23">
        <v>43839</v>
      </c>
      <c r="Q204">
        <v>0</v>
      </c>
      <c r="R204" t="s">
        <v>1567</v>
      </c>
    </row>
    <row r="205" spans="1:18" x14ac:dyDescent="0.2">
      <c r="A205">
        <v>204</v>
      </c>
      <c r="B205" s="14" t="s">
        <v>964</v>
      </c>
      <c r="C205" s="15" t="s">
        <v>308</v>
      </c>
      <c r="D205" t="s">
        <v>10</v>
      </c>
      <c r="E205" t="s">
        <v>45</v>
      </c>
      <c r="F205" t="s">
        <v>965</v>
      </c>
      <c r="G205" t="s">
        <v>267</v>
      </c>
      <c r="H205" t="s">
        <v>273</v>
      </c>
      <c r="I205" t="s">
        <v>265</v>
      </c>
      <c r="J205">
        <v>4817</v>
      </c>
      <c r="L205" t="s">
        <v>601</v>
      </c>
      <c r="M205" s="14" t="s">
        <v>1444</v>
      </c>
      <c r="N205" s="14">
        <v>679966</v>
      </c>
      <c r="O205" s="87">
        <v>550</v>
      </c>
      <c r="P205" s="23">
        <v>43797</v>
      </c>
      <c r="Q205" t="s">
        <v>2093</v>
      </c>
      <c r="R205" s="24" t="s">
        <v>2094</v>
      </c>
    </row>
    <row r="206" spans="1:18" x14ac:dyDescent="0.2">
      <c r="A206">
        <v>205</v>
      </c>
      <c r="B206" s="14" t="s">
        <v>105</v>
      </c>
      <c r="C206" s="15" t="s">
        <v>308</v>
      </c>
      <c r="D206" t="s">
        <v>106</v>
      </c>
      <c r="E206" t="s">
        <v>410</v>
      </c>
      <c r="F206" t="s">
        <v>411</v>
      </c>
      <c r="G206" t="s">
        <v>1371</v>
      </c>
      <c r="H206" t="s">
        <v>273</v>
      </c>
      <c r="I206" t="s">
        <v>265</v>
      </c>
      <c r="J206">
        <v>4814</v>
      </c>
      <c r="L206" t="s">
        <v>412</v>
      </c>
      <c r="M206" s="14" t="s">
        <v>645</v>
      </c>
      <c r="N206" s="14">
        <v>5247847</v>
      </c>
      <c r="O206" s="87">
        <v>550</v>
      </c>
      <c r="P206" s="23">
        <v>43796</v>
      </c>
      <c r="Q206">
        <v>0</v>
      </c>
      <c r="R206" t="s">
        <v>107</v>
      </c>
    </row>
    <row r="207" spans="1:18" x14ac:dyDescent="0.2">
      <c r="A207">
        <v>206</v>
      </c>
      <c r="B207" s="14" t="s">
        <v>735</v>
      </c>
      <c r="C207" s="15" t="s">
        <v>308</v>
      </c>
      <c r="D207" t="s">
        <v>494</v>
      </c>
      <c r="E207" t="s">
        <v>406</v>
      </c>
      <c r="F207" t="s">
        <v>736</v>
      </c>
      <c r="H207" t="s">
        <v>282</v>
      </c>
      <c r="I207" t="s">
        <v>265</v>
      </c>
      <c r="J207">
        <v>4807</v>
      </c>
      <c r="L207" t="s">
        <v>1210</v>
      </c>
      <c r="M207" s="14" t="s">
        <v>556</v>
      </c>
      <c r="N207" s="14">
        <v>679897</v>
      </c>
      <c r="O207" s="87">
        <v>550</v>
      </c>
      <c r="P207" s="23">
        <v>43782</v>
      </c>
      <c r="Q207" t="s">
        <v>1090</v>
      </c>
      <c r="R207">
        <v>0</v>
      </c>
    </row>
    <row r="208" spans="1:18" x14ac:dyDescent="0.2">
      <c r="A208">
        <v>207</v>
      </c>
      <c r="B208" s="14" t="s">
        <v>2095</v>
      </c>
      <c r="C208" s="15" t="s">
        <v>308</v>
      </c>
      <c r="D208" t="s">
        <v>2096</v>
      </c>
      <c r="E208" t="s">
        <v>2097</v>
      </c>
      <c r="F208" t="s">
        <v>2098</v>
      </c>
      <c r="H208" t="s">
        <v>264</v>
      </c>
      <c r="I208" t="s">
        <v>265</v>
      </c>
      <c r="J208">
        <v>4820</v>
      </c>
      <c r="L208" t="s">
        <v>2099</v>
      </c>
      <c r="M208" s="14" t="s">
        <v>556</v>
      </c>
      <c r="N208" s="14">
        <v>5247841</v>
      </c>
      <c r="O208" s="87">
        <v>550</v>
      </c>
      <c r="P208" s="23">
        <v>43802</v>
      </c>
      <c r="Q208" t="e">
        <v>#N/A</v>
      </c>
      <c r="R208" s="24" t="s">
        <v>2100</v>
      </c>
    </row>
    <row r="209" spans="1:18" x14ac:dyDescent="0.2">
      <c r="A209">
        <v>208</v>
      </c>
      <c r="B209" s="14" t="s">
        <v>1641</v>
      </c>
      <c r="C209" s="15" t="s">
        <v>308</v>
      </c>
      <c r="D209" t="s">
        <v>2101</v>
      </c>
      <c r="E209" t="s">
        <v>2102</v>
      </c>
      <c r="F209" t="s">
        <v>2103</v>
      </c>
      <c r="H209" t="s">
        <v>1572</v>
      </c>
      <c r="I209" t="s">
        <v>265</v>
      </c>
      <c r="J209">
        <v>4816</v>
      </c>
      <c r="L209" t="s">
        <v>2104</v>
      </c>
      <c r="M209" s="14" t="s">
        <v>556</v>
      </c>
      <c r="N209" s="14">
        <v>679965</v>
      </c>
      <c r="O209" s="87">
        <v>550</v>
      </c>
      <c r="P209" s="23">
        <v>43797</v>
      </c>
      <c r="Q209">
        <v>0</v>
      </c>
      <c r="R209" s="24" t="s">
        <v>2105</v>
      </c>
    </row>
    <row r="210" spans="1:18" x14ac:dyDescent="0.2">
      <c r="A210">
        <v>209</v>
      </c>
      <c r="B210" s="14" t="s">
        <v>2106</v>
      </c>
      <c r="C210" s="15" t="s">
        <v>308</v>
      </c>
      <c r="D210" t="s">
        <v>2107</v>
      </c>
      <c r="E210" t="s">
        <v>2108</v>
      </c>
      <c r="F210" t="s">
        <v>2109</v>
      </c>
      <c r="H210" t="s">
        <v>2110</v>
      </c>
      <c r="I210" t="s">
        <v>265</v>
      </c>
      <c r="J210">
        <v>4726</v>
      </c>
      <c r="L210" t="s">
        <v>2111</v>
      </c>
      <c r="M210" s="14" t="s">
        <v>356</v>
      </c>
      <c r="N210" s="14">
        <v>679898</v>
      </c>
      <c r="O210" s="87">
        <v>550</v>
      </c>
      <c r="P210" s="23">
        <v>43770</v>
      </c>
      <c r="Q210" t="e">
        <v>#N/A</v>
      </c>
      <c r="R210" s="24" t="s">
        <v>2112</v>
      </c>
    </row>
    <row r="211" spans="1:18" x14ac:dyDescent="0.2">
      <c r="A211">
        <v>210</v>
      </c>
      <c r="B211" s="14" t="s">
        <v>723</v>
      </c>
      <c r="C211" s="15" t="s">
        <v>308</v>
      </c>
      <c r="D211" t="s">
        <v>2113</v>
      </c>
      <c r="E211" t="s">
        <v>2114</v>
      </c>
      <c r="F211" t="s">
        <v>2115</v>
      </c>
      <c r="G211" t="s">
        <v>453</v>
      </c>
      <c r="H211" t="s">
        <v>273</v>
      </c>
      <c r="I211" t="s">
        <v>265</v>
      </c>
      <c r="J211">
        <v>4815</v>
      </c>
      <c r="L211" t="s">
        <v>2116</v>
      </c>
      <c r="M211" s="14" t="s">
        <v>556</v>
      </c>
      <c r="N211" s="14">
        <v>679967</v>
      </c>
      <c r="O211" s="87">
        <v>550</v>
      </c>
      <c r="P211" s="23">
        <v>43796</v>
      </c>
      <c r="Q211">
        <v>0</v>
      </c>
      <c r="R211" s="24" t="s">
        <v>2117</v>
      </c>
    </row>
    <row r="212" spans="1:18" x14ac:dyDescent="0.2">
      <c r="A212">
        <v>211</v>
      </c>
      <c r="B212" s="14" t="s">
        <v>1072</v>
      </c>
      <c r="C212" s="15" t="s">
        <v>308</v>
      </c>
      <c r="D212" t="s">
        <v>936</v>
      </c>
      <c r="E212" t="s">
        <v>937</v>
      </c>
      <c r="F212" t="s">
        <v>1556</v>
      </c>
      <c r="G212" t="s">
        <v>1050</v>
      </c>
      <c r="H212" t="s">
        <v>273</v>
      </c>
      <c r="I212" t="s">
        <v>265</v>
      </c>
      <c r="J212">
        <v>4818</v>
      </c>
      <c r="L212" t="s">
        <v>938</v>
      </c>
      <c r="M212" s="14" t="s">
        <v>645</v>
      </c>
      <c r="N212" s="14">
        <v>5247850</v>
      </c>
      <c r="O212" s="87">
        <v>550</v>
      </c>
      <c r="P212" s="23">
        <v>43794</v>
      </c>
      <c r="Q212">
        <v>0</v>
      </c>
      <c r="R212" t="s">
        <v>939</v>
      </c>
    </row>
    <row r="213" spans="1:18" x14ac:dyDescent="0.2">
      <c r="A213">
        <v>212</v>
      </c>
      <c r="B213" s="14" t="s">
        <v>2236</v>
      </c>
      <c r="C213" s="15" t="s">
        <v>308</v>
      </c>
      <c r="D213" t="s">
        <v>2237</v>
      </c>
      <c r="E213" t="s">
        <v>1263</v>
      </c>
      <c r="F213" t="s">
        <v>1125</v>
      </c>
      <c r="H213" t="s">
        <v>264</v>
      </c>
      <c r="I213" t="s">
        <v>265</v>
      </c>
      <c r="J213">
        <v>4820</v>
      </c>
      <c r="L213" t="s">
        <v>2238</v>
      </c>
      <c r="M213" s="14" t="s">
        <v>556</v>
      </c>
      <c r="N213" s="14" t="s">
        <v>997</v>
      </c>
      <c r="O213" s="87"/>
      <c r="P213" s="23"/>
      <c r="Q213" t="e">
        <v>#N/A</v>
      </c>
      <c r="R213" s="24" t="s">
        <v>2239</v>
      </c>
    </row>
    <row r="214" spans="1:18" x14ac:dyDescent="0.2">
      <c r="A214">
        <v>213</v>
      </c>
      <c r="B214" s="14" t="s">
        <v>1634</v>
      </c>
      <c r="C214" s="15" t="s">
        <v>308</v>
      </c>
      <c r="D214" t="s">
        <v>1635</v>
      </c>
      <c r="E214" t="s">
        <v>1368</v>
      </c>
      <c r="F214" t="s">
        <v>2118</v>
      </c>
      <c r="H214" t="s">
        <v>264</v>
      </c>
      <c r="I214" t="s">
        <v>265</v>
      </c>
      <c r="J214">
        <v>4820</v>
      </c>
      <c r="L214" t="s">
        <v>1638</v>
      </c>
      <c r="M214" s="14" t="s">
        <v>556</v>
      </c>
      <c r="N214" s="14">
        <v>679899</v>
      </c>
      <c r="O214" s="87">
        <v>275</v>
      </c>
      <c r="P214" s="23">
        <v>43762</v>
      </c>
      <c r="Q214" t="s">
        <v>2119</v>
      </c>
      <c r="R214" t="s">
        <v>1640</v>
      </c>
    </row>
    <row r="215" spans="1:18" x14ac:dyDescent="0.2">
      <c r="A215">
        <v>214</v>
      </c>
      <c r="B215" s="14" t="s">
        <v>352</v>
      </c>
      <c r="C215" s="15" t="s">
        <v>308</v>
      </c>
      <c r="D215" t="s">
        <v>966</v>
      </c>
      <c r="E215" t="s">
        <v>444</v>
      </c>
      <c r="F215" t="s">
        <v>721</v>
      </c>
      <c r="H215" t="s">
        <v>722</v>
      </c>
      <c r="I215" t="s">
        <v>265</v>
      </c>
      <c r="J215">
        <v>4816</v>
      </c>
      <c r="L215" t="s">
        <v>811</v>
      </c>
      <c r="M215" s="14" t="s">
        <v>556</v>
      </c>
      <c r="N215" s="14">
        <v>679975</v>
      </c>
      <c r="O215" s="87">
        <v>550</v>
      </c>
      <c r="P215" s="23">
        <v>43766</v>
      </c>
      <c r="Q215" t="s">
        <v>2120</v>
      </c>
      <c r="R215">
        <v>0</v>
      </c>
    </row>
    <row r="216" spans="1:18" x14ac:dyDescent="0.2">
      <c r="A216">
        <v>215</v>
      </c>
      <c r="B216" s="14" t="s">
        <v>1372</v>
      </c>
      <c r="C216" s="15" t="s">
        <v>308</v>
      </c>
      <c r="D216" t="s">
        <v>22</v>
      </c>
      <c r="E216" t="s">
        <v>1065</v>
      </c>
      <c r="F216" t="s">
        <v>1587</v>
      </c>
      <c r="H216" t="s">
        <v>273</v>
      </c>
      <c r="I216" t="s">
        <v>265</v>
      </c>
      <c r="J216">
        <v>4812</v>
      </c>
      <c r="L216" t="s">
        <v>1588</v>
      </c>
      <c r="M216" s="14" t="s">
        <v>2121</v>
      </c>
      <c r="N216" s="14">
        <v>5247849</v>
      </c>
      <c r="O216" s="87">
        <v>550</v>
      </c>
      <c r="P216" s="23">
        <v>43794</v>
      </c>
      <c r="Q216" t="s">
        <v>778</v>
      </c>
      <c r="R216" t="s">
        <v>1589</v>
      </c>
    </row>
    <row r="217" spans="1:18" x14ac:dyDescent="0.2">
      <c r="A217">
        <v>216</v>
      </c>
      <c r="B217" s="14" t="s">
        <v>751</v>
      </c>
      <c r="C217" s="15" t="s">
        <v>308</v>
      </c>
      <c r="D217" t="s">
        <v>277</v>
      </c>
      <c r="E217" t="s">
        <v>140</v>
      </c>
      <c r="F217" t="s">
        <v>1561</v>
      </c>
      <c r="G217" t="s">
        <v>453</v>
      </c>
      <c r="H217" t="s">
        <v>273</v>
      </c>
      <c r="I217" t="s">
        <v>265</v>
      </c>
      <c r="J217">
        <v>4815</v>
      </c>
      <c r="L217" t="s">
        <v>752</v>
      </c>
      <c r="M217" s="14" t="s">
        <v>2122</v>
      </c>
      <c r="N217" s="14">
        <v>679971</v>
      </c>
      <c r="O217" s="87">
        <v>550</v>
      </c>
      <c r="P217" s="23">
        <v>43798</v>
      </c>
      <c r="Q217">
        <v>0</v>
      </c>
      <c r="R217" t="s">
        <v>1562</v>
      </c>
    </row>
    <row r="218" spans="1:18" x14ac:dyDescent="0.2">
      <c r="A218">
        <v>217</v>
      </c>
      <c r="B218" s="14" t="s">
        <v>603</v>
      </c>
      <c r="C218" s="15" t="s">
        <v>308</v>
      </c>
      <c r="D218" t="s">
        <v>443</v>
      </c>
      <c r="E218" t="s">
        <v>84</v>
      </c>
      <c r="F218" t="s">
        <v>85</v>
      </c>
      <c r="H218" t="s">
        <v>264</v>
      </c>
      <c r="I218" t="s">
        <v>265</v>
      </c>
      <c r="J218">
        <v>4820</v>
      </c>
      <c r="L218" t="s">
        <v>86</v>
      </c>
      <c r="M218" s="14" t="s">
        <v>695</v>
      </c>
      <c r="N218" s="14">
        <v>679901</v>
      </c>
      <c r="O218" s="87">
        <v>550</v>
      </c>
      <c r="P218" s="23">
        <v>43753</v>
      </c>
      <c r="Q218" t="s">
        <v>1578</v>
      </c>
      <c r="R218" t="s">
        <v>87</v>
      </c>
    </row>
    <row r="219" spans="1:18" s="14" customFormat="1" x14ac:dyDescent="0.2">
      <c r="A219">
        <v>218</v>
      </c>
      <c r="B219" s="14" t="s">
        <v>311</v>
      </c>
      <c r="C219" s="15" t="s">
        <v>308</v>
      </c>
      <c r="D219" t="s">
        <v>1581</v>
      </c>
      <c r="E219" t="s">
        <v>450</v>
      </c>
      <c r="F219" t="s">
        <v>1582</v>
      </c>
      <c r="G219" t="s">
        <v>267</v>
      </c>
      <c r="H219" t="s">
        <v>273</v>
      </c>
      <c r="I219" t="s">
        <v>265</v>
      </c>
      <c r="J219">
        <v>4817</v>
      </c>
      <c r="K219"/>
      <c r="L219" t="s">
        <v>1583</v>
      </c>
      <c r="M219" s="14" t="s">
        <v>325</v>
      </c>
      <c r="N219" s="14">
        <v>679900</v>
      </c>
      <c r="O219" s="87">
        <v>550</v>
      </c>
      <c r="P219" s="23">
        <v>43781</v>
      </c>
      <c r="Q219" t="s">
        <v>638</v>
      </c>
      <c r="R219" t="s">
        <v>1584</v>
      </c>
    </row>
    <row r="220" spans="1:18" x14ac:dyDescent="0.2">
      <c r="A220">
        <v>219</v>
      </c>
      <c r="B220" s="14" t="s">
        <v>2123</v>
      </c>
      <c r="C220" s="15" t="s">
        <v>308</v>
      </c>
      <c r="D220" t="s">
        <v>2124</v>
      </c>
      <c r="E220" t="s">
        <v>2125</v>
      </c>
      <c r="F220" t="s">
        <v>2126</v>
      </c>
      <c r="G220" t="s">
        <v>2127</v>
      </c>
      <c r="H220" t="s">
        <v>2128</v>
      </c>
      <c r="I220" t="s">
        <v>265</v>
      </c>
      <c r="J220">
        <v>4721</v>
      </c>
      <c r="L220" t="s">
        <v>2129</v>
      </c>
      <c r="M220" s="14" t="s">
        <v>556</v>
      </c>
      <c r="N220" s="14">
        <v>679968</v>
      </c>
      <c r="O220" s="87">
        <v>550</v>
      </c>
      <c r="P220" s="23">
        <v>43795</v>
      </c>
      <c r="Q220" t="e">
        <v>#N/A</v>
      </c>
      <c r="R220" s="24" t="s">
        <v>2130</v>
      </c>
    </row>
    <row r="221" spans="1:18" x14ac:dyDescent="0.2">
      <c r="A221">
        <v>220</v>
      </c>
      <c r="B221" s="14" t="s">
        <v>581</v>
      </c>
      <c r="C221" s="15" t="s">
        <v>308</v>
      </c>
      <c r="D221" t="s">
        <v>510</v>
      </c>
      <c r="E221" t="s">
        <v>845</v>
      </c>
      <c r="F221" t="s">
        <v>846</v>
      </c>
      <c r="G221" t="s">
        <v>725</v>
      </c>
      <c r="H221" t="s">
        <v>273</v>
      </c>
      <c r="I221" t="s">
        <v>265</v>
      </c>
      <c r="J221">
        <v>4814</v>
      </c>
      <c r="L221" t="s">
        <v>847</v>
      </c>
      <c r="M221" s="14" t="s">
        <v>556</v>
      </c>
      <c r="N221" s="14">
        <v>5247857</v>
      </c>
      <c r="O221" s="87">
        <v>550</v>
      </c>
      <c r="P221" s="23">
        <v>43795</v>
      </c>
      <c r="Q221" t="s">
        <v>1090</v>
      </c>
      <c r="R221" t="s">
        <v>848</v>
      </c>
    </row>
    <row r="222" spans="1:18" x14ac:dyDescent="0.2">
      <c r="A222">
        <v>221</v>
      </c>
      <c r="B222" s="14" t="s">
        <v>1318</v>
      </c>
      <c r="C222" s="15" t="s">
        <v>308</v>
      </c>
      <c r="D222" t="s">
        <v>986</v>
      </c>
      <c r="E222" t="s">
        <v>869</v>
      </c>
      <c r="F222" t="s">
        <v>870</v>
      </c>
      <c r="H222" t="s">
        <v>264</v>
      </c>
      <c r="I222" t="s">
        <v>265</v>
      </c>
      <c r="J222">
        <v>4820</v>
      </c>
      <c r="L222" t="s">
        <v>871</v>
      </c>
      <c r="M222" s="14" t="s">
        <v>556</v>
      </c>
      <c r="N222" s="14" t="s">
        <v>997</v>
      </c>
      <c r="O222" s="87"/>
      <c r="P222" s="23"/>
      <c r="Q222" t="s">
        <v>588</v>
      </c>
      <c r="R222" t="s">
        <v>1319</v>
      </c>
    </row>
    <row r="223" spans="1:18" x14ac:dyDescent="0.2">
      <c r="A223">
        <v>222</v>
      </c>
      <c r="B223" s="14" t="s">
        <v>2131</v>
      </c>
      <c r="C223" s="15" t="s">
        <v>308</v>
      </c>
      <c r="D223" t="s">
        <v>599</v>
      </c>
      <c r="E223" t="s">
        <v>550</v>
      </c>
      <c r="F223" t="s">
        <v>551</v>
      </c>
      <c r="H223" t="s">
        <v>264</v>
      </c>
      <c r="I223" t="s">
        <v>265</v>
      </c>
      <c r="J223">
        <v>4820</v>
      </c>
      <c r="K223" t="s">
        <v>600</v>
      </c>
      <c r="L223" t="s">
        <v>2132</v>
      </c>
      <c r="M223" s="14" t="s">
        <v>556</v>
      </c>
      <c r="N223" s="14" t="s">
        <v>1553</v>
      </c>
      <c r="O223" s="87"/>
      <c r="P223" s="23"/>
      <c r="Q223" t="s">
        <v>2133</v>
      </c>
      <c r="R223" s="24" t="s">
        <v>2134</v>
      </c>
    </row>
    <row r="224" spans="1:18" x14ac:dyDescent="0.2">
      <c r="A224">
        <v>223</v>
      </c>
      <c r="B224" s="14" t="s">
        <v>1579</v>
      </c>
      <c r="C224" s="15" t="s">
        <v>308</v>
      </c>
      <c r="D224" t="s">
        <v>503</v>
      </c>
      <c r="E224" t="s">
        <v>142</v>
      </c>
      <c r="F224" t="s">
        <v>728</v>
      </c>
      <c r="H224" t="s">
        <v>729</v>
      </c>
      <c r="I224" t="s">
        <v>78</v>
      </c>
      <c r="J224">
        <v>3885</v>
      </c>
      <c r="L224" t="s">
        <v>79</v>
      </c>
      <c r="M224" s="14" t="s">
        <v>1911</v>
      </c>
      <c r="N224" s="14">
        <v>679963</v>
      </c>
      <c r="O224" s="87">
        <v>550</v>
      </c>
      <c r="P224" s="23">
        <v>43787</v>
      </c>
      <c r="Q224">
        <v>0</v>
      </c>
      <c r="R224" t="s">
        <v>802</v>
      </c>
    </row>
    <row r="225" spans="1:18" x14ac:dyDescent="0.2">
      <c r="A225">
        <v>224</v>
      </c>
      <c r="B225" s="14" t="s">
        <v>2284</v>
      </c>
      <c r="C225" s="15" t="s">
        <v>308</v>
      </c>
      <c r="D225" t="s">
        <v>2287</v>
      </c>
      <c r="E225" t="s">
        <v>2288</v>
      </c>
      <c r="F225" t="s">
        <v>2289</v>
      </c>
      <c r="G225" t="s">
        <v>1465</v>
      </c>
      <c r="H225" t="s">
        <v>273</v>
      </c>
      <c r="I225" t="s">
        <v>265</v>
      </c>
      <c r="J225">
        <v>4812</v>
      </c>
      <c r="L225" t="s">
        <v>2290</v>
      </c>
      <c r="M225" t="s">
        <v>556</v>
      </c>
      <c r="N225" s="14">
        <v>5247885</v>
      </c>
      <c r="O225" s="87">
        <v>550</v>
      </c>
      <c r="P225" s="23">
        <v>43797</v>
      </c>
      <c r="Q225" t="e">
        <v>#N/A</v>
      </c>
      <c r="R225" t="e">
        <v>#N/A</v>
      </c>
    </row>
    <row r="226" spans="1:18" x14ac:dyDescent="0.2">
      <c r="A226">
        <v>225</v>
      </c>
      <c r="B226" s="14" t="s">
        <v>1039</v>
      </c>
      <c r="C226" s="15" t="s">
        <v>308</v>
      </c>
      <c r="D226" t="s">
        <v>1040</v>
      </c>
      <c r="E226" t="s">
        <v>1041</v>
      </c>
      <c r="F226" t="s">
        <v>1042</v>
      </c>
      <c r="H226" t="s">
        <v>264</v>
      </c>
      <c r="I226" t="s">
        <v>265</v>
      </c>
      <c r="J226">
        <v>4820</v>
      </c>
      <c r="L226" t="s">
        <v>1226</v>
      </c>
      <c r="M226" s="14" t="s">
        <v>556</v>
      </c>
      <c r="N226" s="14">
        <v>5247896</v>
      </c>
      <c r="O226" s="87">
        <v>550</v>
      </c>
      <c r="P226" s="23">
        <v>43811</v>
      </c>
      <c r="Q226" t="e">
        <v>#N/A</v>
      </c>
      <c r="R226" s="24" t="s">
        <v>2135</v>
      </c>
    </row>
    <row r="227" spans="1:18" x14ac:dyDescent="0.2">
      <c r="A227">
        <v>226</v>
      </c>
      <c r="B227" s="14" t="s">
        <v>1647</v>
      </c>
      <c r="C227" s="15" t="s">
        <v>308</v>
      </c>
      <c r="D227" t="s">
        <v>187</v>
      </c>
      <c r="E227" t="s">
        <v>439</v>
      </c>
      <c r="F227" t="s">
        <v>1648</v>
      </c>
      <c r="G227" t="s">
        <v>1649</v>
      </c>
      <c r="H227" t="s">
        <v>1160</v>
      </c>
      <c r="I227" t="s">
        <v>265</v>
      </c>
      <c r="J227">
        <v>4812</v>
      </c>
      <c r="L227" t="s">
        <v>2235</v>
      </c>
      <c r="M227" s="14" t="s">
        <v>556</v>
      </c>
      <c r="N227" s="14">
        <v>5247917</v>
      </c>
      <c r="O227" s="87">
        <v>550</v>
      </c>
      <c r="P227" s="23">
        <v>43847</v>
      </c>
      <c r="Q227">
        <v>0</v>
      </c>
      <c r="R227" t="s">
        <v>1652</v>
      </c>
    </row>
    <row r="228" spans="1:18" x14ac:dyDescent="0.2">
      <c r="A228">
        <v>227</v>
      </c>
      <c r="B228" s="14" t="s">
        <v>428</v>
      </c>
      <c r="C228" s="15" t="s">
        <v>308</v>
      </c>
      <c r="D228" t="s">
        <v>636</v>
      </c>
      <c r="E228" t="s">
        <v>429</v>
      </c>
      <c r="F228" t="s">
        <v>2299</v>
      </c>
      <c r="G228" t="s">
        <v>430</v>
      </c>
      <c r="H228" t="s">
        <v>273</v>
      </c>
      <c r="I228" t="s">
        <v>265</v>
      </c>
      <c r="J228">
        <v>4818</v>
      </c>
      <c r="L228" t="s">
        <v>143</v>
      </c>
      <c r="M228" t="s">
        <v>704</v>
      </c>
      <c r="N228" s="14">
        <v>5247877</v>
      </c>
      <c r="O228" s="87">
        <v>550</v>
      </c>
      <c r="P228" s="23">
        <v>43787</v>
      </c>
      <c r="Q228" t="s">
        <v>2309</v>
      </c>
      <c r="R228" s="24" t="s">
        <v>763</v>
      </c>
    </row>
    <row r="229" spans="1:18" x14ac:dyDescent="0.2">
      <c r="A229">
        <v>228</v>
      </c>
      <c r="B229" s="14" t="s">
        <v>967</v>
      </c>
      <c r="C229" s="15" t="s">
        <v>308</v>
      </c>
      <c r="D229" t="s">
        <v>968</v>
      </c>
      <c r="E229" t="s">
        <v>969</v>
      </c>
      <c r="F229" t="s">
        <v>1029</v>
      </c>
      <c r="H229" t="s">
        <v>264</v>
      </c>
      <c r="I229" t="s">
        <v>265</v>
      </c>
      <c r="J229">
        <v>4820</v>
      </c>
      <c r="L229" t="s">
        <v>970</v>
      </c>
      <c r="M229" t="s">
        <v>556</v>
      </c>
      <c r="N229" s="14">
        <v>5247895</v>
      </c>
      <c r="O229" s="87">
        <v>550</v>
      </c>
      <c r="P229" s="23">
        <v>43794</v>
      </c>
      <c r="R229" s="24" t="s">
        <v>2285</v>
      </c>
    </row>
    <row r="230" spans="1:18" x14ac:dyDescent="0.2">
      <c r="A230">
        <v>229</v>
      </c>
      <c r="B230" s="14" t="s">
        <v>1001</v>
      </c>
      <c r="C230" s="15" t="s">
        <v>308</v>
      </c>
      <c r="D230" t="s">
        <v>2262</v>
      </c>
      <c r="E230" t="s">
        <v>2263</v>
      </c>
      <c r="F230" t="s">
        <v>2264</v>
      </c>
      <c r="G230" t="s">
        <v>1993</v>
      </c>
      <c r="H230" t="s">
        <v>273</v>
      </c>
      <c r="I230" t="s">
        <v>265</v>
      </c>
      <c r="J230">
        <v>4818</v>
      </c>
      <c r="L230" t="s">
        <v>2265</v>
      </c>
      <c r="M230" s="14" t="s">
        <v>556</v>
      </c>
      <c r="N230" s="14" t="s">
        <v>997</v>
      </c>
      <c r="O230" s="87"/>
      <c r="P230" s="23"/>
      <c r="Q230" t="s">
        <v>2266</v>
      </c>
      <c r="R230" s="24" t="s">
        <v>2267</v>
      </c>
    </row>
    <row r="231" spans="1:18" x14ac:dyDescent="0.2">
      <c r="A231">
        <v>230</v>
      </c>
      <c r="B231" s="14" t="s">
        <v>1653</v>
      </c>
      <c r="C231" s="15" t="s">
        <v>308</v>
      </c>
      <c r="D231" t="s">
        <v>1654</v>
      </c>
      <c r="E231" t="s">
        <v>1655</v>
      </c>
      <c r="F231" t="s">
        <v>1656</v>
      </c>
      <c r="H231" t="s">
        <v>1657</v>
      </c>
      <c r="I231" t="s">
        <v>265</v>
      </c>
      <c r="J231">
        <v>4370</v>
      </c>
      <c r="L231" t="s">
        <v>1658</v>
      </c>
      <c r="M231" s="14" t="s">
        <v>556</v>
      </c>
      <c r="N231" s="14">
        <v>679902</v>
      </c>
      <c r="O231" s="87">
        <v>275</v>
      </c>
      <c r="P231" s="23">
        <v>43780</v>
      </c>
      <c r="Q231" t="s">
        <v>588</v>
      </c>
      <c r="R231" t="s">
        <v>1659</v>
      </c>
    </row>
    <row r="232" spans="1:18" x14ac:dyDescent="0.2">
      <c r="A232">
        <v>231</v>
      </c>
      <c r="B232" s="14" t="s">
        <v>2136</v>
      </c>
      <c r="C232" s="15" t="s">
        <v>308</v>
      </c>
      <c r="D232" t="s">
        <v>2137</v>
      </c>
      <c r="E232" t="s">
        <v>2138</v>
      </c>
      <c r="F232" t="s">
        <v>2139</v>
      </c>
      <c r="G232" t="s">
        <v>371</v>
      </c>
      <c r="H232" t="s">
        <v>273</v>
      </c>
      <c r="I232" t="s">
        <v>265</v>
      </c>
      <c r="J232">
        <v>4812</v>
      </c>
      <c r="K232" t="s">
        <v>2140</v>
      </c>
      <c r="L232" t="s">
        <v>2141</v>
      </c>
      <c r="M232" s="14" t="s">
        <v>556</v>
      </c>
      <c r="N232" s="14">
        <v>679962</v>
      </c>
      <c r="O232" s="87">
        <v>550</v>
      </c>
      <c r="P232" s="23">
        <v>43796</v>
      </c>
      <c r="Q232" t="e">
        <v>#N/A</v>
      </c>
      <c r="R232" s="24" t="s">
        <v>2142</v>
      </c>
    </row>
    <row r="233" spans="1:18" x14ac:dyDescent="0.2">
      <c r="A233">
        <v>232</v>
      </c>
      <c r="B233" s="14" t="s">
        <v>144</v>
      </c>
      <c r="C233" s="15" t="s">
        <v>308</v>
      </c>
      <c r="D233" t="s">
        <v>2143</v>
      </c>
      <c r="E233" t="s">
        <v>388</v>
      </c>
      <c r="F233" t="s">
        <v>857</v>
      </c>
      <c r="H233" t="s">
        <v>557</v>
      </c>
      <c r="I233" t="s">
        <v>265</v>
      </c>
      <c r="J233">
        <v>4850</v>
      </c>
      <c r="K233" t="s">
        <v>2144</v>
      </c>
      <c r="L233" t="s">
        <v>33</v>
      </c>
      <c r="M233" s="14" t="s">
        <v>556</v>
      </c>
      <c r="N233" s="14" t="s">
        <v>997</v>
      </c>
      <c r="O233" s="87"/>
      <c r="P233" s="23"/>
      <c r="Q233" t="e">
        <v>#N/A</v>
      </c>
      <c r="R233" s="24" t="s">
        <v>34</v>
      </c>
    </row>
    <row r="234" spans="1:18" x14ac:dyDescent="0.2">
      <c r="A234">
        <v>233</v>
      </c>
      <c r="B234" s="14" t="s">
        <v>312</v>
      </c>
      <c r="C234" s="15" t="s">
        <v>308</v>
      </c>
      <c r="D234" t="s">
        <v>1766</v>
      </c>
      <c r="E234" t="s">
        <v>1765</v>
      </c>
      <c r="F234">
        <v>0</v>
      </c>
      <c r="H234">
        <v>0</v>
      </c>
      <c r="I234">
        <v>0</v>
      </c>
      <c r="J234">
        <v>0</v>
      </c>
      <c r="L234">
        <v>0</v>
      </c>
      <c r="N234" s="14"/>
      <c r="O234" s="87"/>
      <c r="P234" s="23"/>
      <c r="Q234">
        <v>0</v>
      </c>
      <c r="R234">
        <v>0</v>
      </c>
    </row>
    <row r="235" spans="1:18" x14ac:dyDescent="0.2">
      <c r="A235">
        <v>234</v>
      </c>
      <c r="B235" s="14" t="s">
        <v>1680</v>
      </c>
      <c r="C235" s="15" t="s">
        <v>308</v>
      </c>
      <c r="D235" t="s">
        <v>1681</v>
      </c>
      <c r="E235" t="s">
        <v>1682</v>
      </c>
      <c r="F235" t="s">
        <v>1683</v>
      </c>
      <c r="G235" t="s">
        <v>1684</v>
      </c>
      <c r="H235" t="s">
        <v>264</v>
      </c>
      <c r="I235" t="s">
        <v>265</v>
      </c>
      <c r="J235">
        <v>4820</v>
      </c>
      <c r="L235" t="s">
        <v>1685</v>
      </c>
      <c r="M235" s="14" t="s">
        <v>556</v>
      </c>
      <c r="N235" s="14">
        <v>679903</v>
      </c>
      <c r="O235" s="87">
        <v>550</v>
      </c>
      <c r="P235" s="23">
        <v>43773</v>
      </c>
      <c r="Q235" t="s">
        <v>2307</v>
      </c>
      <c r="R235" t="s">
        <v>1686</v>
      </c>
    </row>
    <row r="236" spans="1:18" x14ac:dyDescent="0.2">
      <c r="A236">
        <v>235</v>
      </c>
      <c r="B236" s="14" t="s">
        <v>2145</v>
      </c>
      <c r="C236" s="15" t="s">
        <v>308</v>
      </c>
      <c r="D236" t="s">
        <v>2146</v>
      </c>
      <c r="E236" t="s">
        <v>2147</v>
      </c>
      <c r="F236" t="s">
        <v>2148</v>
      </c>
      <c r="H236" t="s">
        <v>430</v>
      </c>
      <c r="I236" t="s">
        <v>265</v>
      </c>
      <c r="J236">
        <v>4818</v>
      </c>
      <c r="L236" t="s">
        <v>2149</v>
      </c>
      <c r="M236" s="14" t="s">
        <v>556</v>
      </c>
      <c r="N236" s="14">
        <v>679964</v>
      </c>
      <c r="O236" s="87">
        <v>550</v>
      </c>
      <c r="P236" s="23">
        <v>43788</v>
      </c>
      <c r="Q236" t="e">
        <v>#N/A</v>
      </c>
      <c r="R236" s="24" t="s">
        <v>2150</v>
      </c>
    </row>
    <row r="237" spans="1:18" x14ac:dyDescent="0.2">
      <c r="A237">
        <v>236</v>
      </c>
      <c r="B237" s="14" t="s">
        <v>800</v>
      </c>
      <c r="C237" s="15" t="s">
        <v>308</v>
      </c>
      <c r="D237" t="s">
        <v>801</v>
      </c>
      <c r="E237" t="s">
        <v>732</v>
      </c>
      <c r="F237" t="s">
        <v>733</v>
      </c>
      <c r="H237" t="s">
        <v>264</v>
      </c>
      <c r="I237" t="s">
        <v>265</v>
      </c>
      <c r="J237">
        <v>4820</v>
      </c>
      <c r="L237" t="s">
        <v>1227</v>
      </c>
      <c r="M237" s="14" t="s">
        <v>556</v>
      </c>
      <c r="N237" s="14">
        <v>679904</v>
      </c>
      <c r="O237" s="87">
        <v>550</v>
      </c>
      <c r="P237" s="23">
        <v>43769</v>
      </c>
      <c r="Q237" t="s">
        <v>588</v>
      </c>
      <c r="R237" t="s">
        <v>1228</v>
      </c>
    </row>
    <row r="238" spans="1:18" x14ac:dyDescent="0.2">
      <c r="A238">
        <v>237</v>
      </c>
      <c r="B238" s="14" t="s">
        <v>1074</v>
      </c>
      <c r="C238" s="15" t="s">
        <v>308</v>
      </c>
      <c r="D238" t="s">
        <v>2268</v>
      </c>
      <c r="E238" t="s">
        <v>743</v>
      </c>
      <c r="F238" t="s">
        <v>744</v>
      </c>
      <c r="H238" t="s">
        <v>264</v>
      </c>
      <c r="I238" t="s">
        <v>265</v>
      </c>
      <c r="J238">
        <v>4820</v>
      </c>
      <c r="L238" t="s">
        <v>2269</v>
      </c>
      <c r="M238" s="14" t="s">
        <v>556</v>
      </c>
      <c r="N238" s="14">
        <v>5247872</v>
      </c>
      <c r="O238" s="87">
        <v>550</v>
      </c>
      <c r="P238" s="23">
        <v>43812</v>
      </c>
      <c r="Q238" t="s">
        <v>2270</v>
      </c>
      <c r="R238" t="s">
        <v>1073</v>
      </c>
    </row>
    <row r="239" spans="1:18" x14ac:dyDescent="0.2">
      <c r="A239">
        <v>238</v>
      </c>
      <c r="B239" s="14" t="s">
        <v>134</v>
      </c>
      <c r="C239" s="15" t="s">
        <v>308</v>
      </c>
      <c r="D239" t="s">
        <v>2268</v>
      </c>
      <c r="E239" t="s">
        <v>743</v>
      </c>
      <c r="F239" t="s">
        <v>744</v>
      </c>
      <c r="H239" t="s">
        <v>264</v>
      </c>
      <c r="I239" t="s">
        <v>265</v>
      </c>
      <c r="J239">
        <v>4820</v>
      </c>
      <c r="L239" t="s">
        <v>2269</v>
      </c>
      <c r="M239" s="14" t="s">
        <v>556</v>
      </c>
      <c r="N239" s="14">
        <v>5247872</v>
      </c>
      <c r="O239" s="87">
        <v>550</v>
      </c>
      <c r="P239" s="23">
        <v>43812</v>
      </c>
      <c r="Q239" t="s">
        <v>2270</v>
      </c>
      <c r="R239" t="s">
        <v>1073</v>
      </c>
    </row>
    <row r="240" spans="1:18" x14ac:dyDescent="0.2">
      <c r="A240">
        <v>239</v>
      </c>
      <c r="B240" s="14" t="s">
        <v>975</v>
      </c>
      <c r="C240" s="15" t="s">
        <v>308</v>
      </c>
      <c r="D240" t="s">
        <v>1211</v>
      </c>
      <c r="E240" t="s">
        <v>825</v>
      </c>
      <c r="F240" t="s">
        <v>826</v>
      </c>
      <c r="H240" t="s">
        <v>264</v>
      </c>
      <c r="I240" t="s">
        <v>265</v>
      </c>
      <c r="J240">
        <v>4820</v>
      </c>
      <c r="L240" t="s">
        <v>827</v>
      </c>
      <c r="M240" s="14" t="s">
        <v>556</v>
      </c>
      <c r="N240" s="14">
        <v>679985</v>
      </c>
      <c r="O240" s="87">
        <v>550</v>
      </c>
      <c r="P240" s="23">
        <v>43801</v>
      </c>
      <c r="Q240">
        <v>0</v>
      </c>
      <c r="R240" s="24" t="s">
        <v>2151</v>
      </c>
    </row>
    <row r="241" spans="1:18" x14ac:dyDescent="0.2">
      <c r="A241">
        <v>240</v>
      </c>
      <c r="B241" s="14" t="s">
        <v>1075</v>
      </c>
      <c r="C241" s="15" t="s">
        <v>308</v>
      </c>
      <c r="D241" t="s">
        <v>2152</v>
      </c>
      <c r="E241" t="s">
        <v>2153</v>
      </c>
      <c r="F241" t="s">
        <v>2154</v>
      </c>
      <c r="H241" t="s">
        <v>153</v>
      </c>
      <c r="I241" t="s">
        <v>265</v>
      </c>
      <c r="J241">
        <v>4806</v>
      </c>
      <c r="L241" t="s">
        <v>2155</v>
      </c>
      <c r="M241" s="14" t="s">
        <v>2156</v>
      </c>
      <c r="N241" s="14">
        <v>679961</v>
      </c>
      <c r="O241" s="87">
        <v>550</v>
      </c>
      <c r="P241" s="23">
        <v>43789</v>
      </c>
      <c r="Q241" t="s">
        <v>2157</v>
      </c>
      <c r="R241">
        <v>0</v>
      </c>
    </row>
    <row r="242" spans="1:18" x14ac:dyDescent="0.2">
      <c r="A242">
        <v>241</v>
      </c>
      <c r="B242" s="14" t="s">
        <v>2158</v>
      </c>
      <c r="C242" s="15" t="s">
        <v>308</v>
      </c>
      <c r="D242" t="s">
        <v>2159</v>
      </c>
      <c r="E242" t="s">
        <v>2160</v>
      </c>
      <c r="F242" t="s">
        <v>2161</v>
      </c>
      <c r="H242" t="s">
        <v>264</v>
      </c>
      <c r="I242" t="s">
        <v>265</v>
      </c>
      <c r="J242">
        <v>4820</v>
      </c>
      <c r="L242" t="s">
        <v>2162</v>
      </c>
      <c r="M242" s="14" t="s">
        <v>556</v>
      </c>
      <c r="N242" s="14">
        <v>679960</v>
      </c>
      <c r="O242" s="87">
        <v>550</v>
      </c>
      <c r="P242" s="23">
        <v>43798</v>
      </c>
      <c r="Q242" t="e">
        <v>#N/A</v>
      </c>
      <c r="R242" s="24" t="s">
        <v>2163</v>
      </c>
    </row>
    <row r="243" spans="1:18" x14ac:dyDescent="0.2">
      <c r="A243">
        <v>242</v>
      </c>
      <c r="B243" s="14" t="s">
        <v>2164</v>
      </c>
      <c r="C243" s="15" t="s">
        <v>308</v>
      </c>
      <c r="D243" t="s">
        <v>2165</v>
      </c>
      <c r="E243" t="s">
        <v>2166</v>
      </c>
      <c r="F243" t="s">
        <v>2167</v>
      </c>
      <c r="H243" t="s">
        <v>264</v>
      </c>
      <c r="I243" t="s">
        <v>265</v>
      </c>
      <c r="J243">
        <v>4820</v>
      </c>
      <c r="L243" t="s">
        <v>2168</v>
      </c>
      <c r="M243" s="14" t="s">
        <v>556</v>
      </c>
      <c r="N243" s="14">
        <v>679959</v>
      </c>
      <c r="O243" s="87">
        <v>550</v>
      </c>
      <c r="P243" s="23">
        <v>43798</v>
      </c>
      <c r="Q243" t="e">
        <v>#N/A</v>
      </c>
      <c r="R243" t="e">
        <v>#N/A</v>
      </c>
    </row>
    <row r="244" spans="1:18" x14ac:dyDescent="0.2">
      <c r="A244">
        <v>243</v>
      </c>
      <c r="B244" s="14" t="s">
        <v>2169</v>
      </c>
      <c r="C244" s="15" t="s">
        <v>308</v>
      </c>
      <c r="D244" t="s">
        <v>2170</v>
      </c>
      <c r="E244" t="s">
        <v>1237</v>
      </c>
      <c r="F244" t="s">
        <v>1238</v>
      </c>
      <c r="H244" t="s">
        <v>271</v>
      </c>
      <c r="I244" t="s">
        <v>265</v>
      </c>
      <c r="J244">
        <v>4880</v>
      </c>
      <c r="K244" t="s">
        <v>1239</v>
      </c>
      <c r="L244" t="s">
        <v>2171</v>
      </c>
      <c r="M244" s="14" t="s">
        <v>556</v>
      </c>
      <c r="N244" s="14">
        <v>679905</v>
      </c>
      <c r="O244" s="87">
        <v>550</v>
      </c>
      <c r="P244" s="23">
        <v>43782</v>
      </c>
      <c r="Q244" t="e">
        <v>#N/A</v>
      </c>
      <c r="R244" s="24" t="s">
        <v>2172</v>
      </c>
    </row>
    <row r="245" spans="1:18" x14ac:dyDescent="0.2">
      <c r="A245">
        <v>244</v>
      </c>
      <c r="B245" s="14" t="s">
        <v>1207</v>
      </c>
      <c r="C245" s="15" t="s">
        <v>308</v>
      </c>
      <c r="D245" t="s">
        <v>1208</v>
      </c>
      <c r="E245" t="s">
        <v>797</v>
      </c>
      <c r="F245" t="s">
        <v>1209</v>
      </c>
      <c r="H245" t="s">
        <v>264</v>
      </c>
      <c r="I245" t="s">
        <v>265</v>
      </c>
      <c r="J245">
        <v>4820</v>
      </c>
      <c r="K245" t="s">
        <v>798</v>
      </c>
      <c r="L245" t="s">
        <v>1000</v>
      </c>
      <c r="M245" s="14" t="s">
        <v>556</v>
      </c>
      <c r="N245" s="14" t="s">
        <v>1553</v>
      </c>
      <c r="O245" s="87"/>
      <c r="P245" s="23"/>
      <c r="Q245" t="s">
        <v>1557</v>
      </c>
      <c r="R245" t="s">
        <v>799</v>
      </c>
    </row>
    <row r="246" spans="1:18" x14ac:dyDescent="0.2">
      <c r="A246">
        <v>245</v>
      </c>
      <c r="B246" s="14" t="s">
        <v>1611</v>
      </c>
      <c r="C246" s="15" t="s">
        <v>308</v>
      </c>
      <c r="D246" t="s">
        <v>2173</v>
      </c>
      <c r="E246" t="s">
        <v>276</v>
      </c>
      <c r="F246" t="s">
        <v>2174</v>
      </c>
      <c r="H246" t="s">
        <v>264</v>
      </c>
      <c r="I246" t="s">
        <v>265</v>
      </c>
      <c r="J246">
        <v>4820</v>
      </c>
      <c r="L246" t="s">
        <v>2175</v>
      </c>
      <c r="M246" s="14" t="s">
        <v>556</v>
      </c>
      <c r="N246" s="14">
        <v>679997</v>
      </c>
      <c r="O246" s="87">
        <v>550</v>
      </c>
      <c r="P246" s="23">
        <v>43801</v>
      </c>
      <c r="Q246">
        <v>0</v>
      </c>
      <c r="R246" s="24" t="s">
        <v>2176</v>
      </c>
    </row>
    <row r="247" spans="1:18" x14ac:dyDescent="0.2">
      <c r="A247">
        <v>246</v>
      </c>
      <c r="B247" s="14" t="s">
        <v>730</v>
      </c>
      <c r="C247" s="15" t="s">
        <v>308</v>
      </c>
      <c r="D247" t="s">
        <v>566</v>
      </c>
      <c r="E247" t="s">
        <v>26</v>
      </c>
      <c r="F247" t="s">
        <v>731</v>
      </c>
      <c r="H247" t="s">
        <v>463</v>
      </c>
      <c r="I247" t="s">
        <v>265</v>
      </c>
      <c r="J247">
        <v>4811</v>
      </c>
      <c r="L247" t="s">
        <v>27</v>
      </c>
      <c r="M247" s="14" t="s">
        <v>433</v>
      </c>
      <c r="N247" s="14">
        <v>679906</v>
      </c>
      <c r="O247" s="87">
        <v>550</v>
      </c>
      <c r="P247" s="23">
        <v>43754</v>
      </c>
      <c r="Q247">
        <v>0</v>
      </c>
      <c r="R247" t="s">
        <v>28</v>
      </c>
    </row>
    <row r="248" spans="1:18" x14ac:dyDescent="0.2">
      <c r="A248">
        <v>247</v>
      </c>
      <c r="B248" s="14" t="s">
        <v>2346</v>
      </c>
      <c r="C248" s="15" t="s">
        <v>280</v>
      </c>
      <c r="D248" t="s">
        <v>2347</v>
      </c>
      <c r="E248" t="s">
        <v>2348</v>
      </c>
      <c r="F248" t="s">
        <v>2349</v>
      </c>
      <c r="H248" t="s">
        <v>264</v>
      </c>
      <c r="I248" t="s">
        <v>265</v>
      </c>
      <c r="J248">
        <v>4820</v>
      </c>
      <c r="K248" t="s">
        <v>2350</v>
      </c>
      <c r="L248" t="s">
        <v>2351</v>
      </c>
      <c r="M248" s="14" t="s">
        <v>556</v>
      </c>
      <c r="N248" s="14">
        <v>5247897</v>
      </c>
      <c r="O248" s="87">
        <v>550</v>
      </c>
      <c r="P248" s="23">
        <v>43821</v>
      </c>
      <c r="Q248" t="e">
        <v>#N/A</v>
      </c>
      <c r="R248" s="24" t="s">
        <v>2352</v>
      </c>
    </row>
    <row r="249" spans="1:18" x14ac:dyDescent="0.2">
      <c r="B249" s="14"/>
      <c r="C249" s="15" t="e">
        <v>#N/A</v>
      </c>
      <c r="D249" t="e">
        <v>#N/A</v>
      </c>
      <c r="E249" t="e">
        <v>#N/A</v>
      </c>
      <c r="F249" t="e">
        <v>#N/A</v>
      </c>
      <c r="H249" t="e">
        <v>#N/A</v>
      </c>
      <c r="I249" t="e">
        <v>#N/A</v>
      </c>
      <c r="J249" t="e">
        <v>#N/A</v>
      </c>
      <c r="L249" t="e">
        <v>#N/A</v>
      </c>
      <c r="N249" s="14"/>
      <c r="O249" s="25"/>
      <c r="P249" s="23"/>
      <c r="Q249" t="e">
        <v>#N/A</v>
      </c>
      <c r="R249" t="e">
        <v>#N/A</v>
      </c>
    </row>
    <row r="250" spans="1:18" x14ac:dyDescent="0.2">
      <c r="B250" s="14"/>
      <c r="C250" s="15" t="e">
        <v>#N/A</v>
      </c>
      <c r="D250" t="e">
        <v>#N/A</v>
      </c>
      <c r="E250" t="e">
        <v>#N/A</v>
      </c>
      <c r="F250" t="e">
        <v>#N/A</v>
      </c>
      <c r="H250" t="e">
        <v>#N/A</v>
      </c>
      <c r="I250" t="e">
        <v>#N/A</v>
      </c>
      <c r="J250" t="e">
        <v>#N/A</v>
      </c>
      <c r="L250" t="e">
        <v>#N/A</v>
      </c>
      <c r="N250" s="14"/>
      <c r="O250" s="25"/>
      <c r="P250" s="23"/>
      <c r="Q250" t="e">
        <v>#N/A</v>
      </c>
      <c r="R250" t="e">
        <v>#N/A</v>
      </c>
    </row>
    <row r="251" spans="1:18" x14ac:dyDescent="0.2">
      <c r="P251" s="23"/>
    </row>
    <row r="259" spans="2:3" ht="18" x14ac:dyDescent="0.25">
      <c r="B259" s="66" t="s">
        <v>1815</v>
      </c>
    </row>
    <row r="260" spans="2:3" x14ac:dyDescent="0.2">
      <c r="B260" t="s">
        <v>555</v>
      </c>
      <c r="C260" s="65">
        <f>COUNTIF($C$2:$C$250,B260)</f>
        <v>8</v>
      </c>
    </row>
    <row r="261" spans="2:3" x14ac:dyDescent="0.2">
      <c r="B261" t="s">
        <v>250</v>
      </c>
      <c r="C261" s="65">
        <f t="shared" ref="C261:C265" si="0">COUNTIF($C$2:$C$250,B261)</f>
        <v>24</v>
      </c>
    </row>
    <row r="262" spans="2:3" x14ac:dyDescent="0.2">
      <c r="B262" t="s">
        <v>280</v>
      </c>
      <c r="C262" s="65">
        <f t="shared" si="0"/>
        <v>138</v>
      </c>
    </row>
    <row r="263" spans="2:3" x14ac:dyDescent="0.2">
      <c r="B263" t="s">
        <v>1731</v>
      </c>
      <c r="C263" s="65">
        <f t="shared" si="0"/>
        <v>0</v>
      </c>
    </row>
    <row r="264" spans="2:3" x14ac:dyDescent="0.2">
      <c r="B264" t="s">
        <v>306</v>
      </c>
      <c r="C264" s="65">
        <f t="shared" si="0"/>
        <v>19</v>
      </c>
    </row>
    <row r="265" spans="2:3" x14ac:dyDescent="0.2">
      <c r="B265" t="s">
        <v>308</v>
      </c>
      <c r="C265" s="65">
        <f t="shared" si="0"/>
        <v>58</v>
      </c>
    </row>
    <row r="266" spans="2:3" ht="13.5" thickBot="1" x14ac:dyDescent="0.25">
      <c r="C266" s="64">
        <f>SUM(C260:C265)</f>
        <v>247</v>
      </c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20</v>
      </c>
    </row>
    <row r="1004" spans="2:2" x14ac:dyDescent="0.2">
      <c r="B1004" s="2" t="s">
        <v>150</v>
      </c>
    </row>
    <row r="1005" spans="2:2" x14ac:dyDescent="0.2">
      <c r="B1005" s="2" t="s">
        <v>856</v>
      </c>
    </row>
    <row r="1006" spans="2:2" x14ac:dyDescent="0.2">
      <c r="B1006" s="2" t="s">
        <v>844</v>
      </c>
    </row>
    <row r="1007" spans="2:2" x14ac:dyDescent="0.2">
      <c r="B1007" s="2" t="s">
        <v>926</v>
      </c>
    </row>
    <row r="1008" spans="2:2" x14ac:dyDescent="0.2">
      <c r="B1008" s="2" t="s">
        <v>765</v>
      </c>
    </row>
    <row r="1009" spans="2:2" x14ac:dyDescent="0.2">
      <c r="B1009" s="2" t="s">
        <v>985</v>
      </c>
    </row>
    <row r="1010" spans="2:2" x14ac:dyDescent="0.2">
      <c r="B1010" s="2" t="s">
        <v>274</v>
      </c>
    </row>
    <row r="1011" spans="2:2" x14ac:dyDescent="0.2">
      <c r="B1011" s="2" t="s">
        <v>281</v>
      </c>
    </row>
    <row r="1012" spans="2:2" x14ac:dyDescent="0.2">
      <c r="B1012" s="2" t="s">
        <v>3</v>
      </c>
    </row>
    <row r="1013" spans="2:2" x14ac:dyDescent="0.2">
      <c r="B1013" s="2" t="s">
        <v>484</v>
      </c>
    </row>
    <row r="1014" spans="2:2" x14ac:dyDescent="0.2">
      <c r="B1014" s="2" t="s">
        <v>485</v>
      </c>
    </row>
    <row r="1015" spans="2:2" x14ac:dyDescent="0.2">
      <c r="B1015" s="2" t="s">
        <v>703</v>
      </c>
    </row>
    <row r="1016" spans="2:2" x14ac:dyDescent="0.2">
      <c r="B1016" s="2" t="s">
        <v>720</v>
      </c>
    </row>
    <row r="1017" spans="2:2" x14ac:dyDescent="0.2">
      <c r="B1017" s="2" t="s">
        <v>699</v>
      </c>
    </row>
    <row r="1018" spans="2:2" x14ac:dyDescent="0.2">
      <c r="B1018" s="2" t="s">
        <v>11</v>
      </c>
    </row>
    <row r="1019" spans="2:2" x14ac:dyDescent="0.2">
      <c r="B1019" s="2" t="s">
        <v>817</v>
      </c>
    </row>
    <row r="1020" spans="2:2" x14ac:dyDescent="0.2">
      <c r="B1020" s="2" t="s">
        <v>696</v>
      </c>
    </row>
    <row r="1021" spans="2:2" x14ac:dyDescent="0.2">
      <c r="B1021" s="2" t="s">
        <v>81</v>
      </c>
    </row>
    <row r="1022" spans="2:2" x14ac:dyDescent="0.2">
      <c r="B1022" s="2" t="s">
        <v>753</v>
      </c>
    </row>
    <row r="1023" spans="2:2" x14ac:dyDescent="0.2">
      <c r="B1023" s="2" t="s">
        <v>946</v>
      </c>
    </row>
    <row r="1024" spans="2:2" x14ac:dyDescent="0.2">
      <c r="B1024" s="2" t="s">
        <v>734</v>
      </c>
    </row>
    <row r="1025" spans="2:2" x14ac:dyDescent="0.2">
      <c r="B1025" s="2" t="s">
        <v>759</v>
      </c>
    </row>
    <row r="1026" spans="2:2" x14ac:dyDescent="0.2">
      <c r="B1026" s="2" t="s">
        <v>803</v>
      </c>
    </row>
    <row r="1027" spans="2:2" x14ac:dyDescent="0.2">
      <c r="B1027" s="2" t="s">
        <v>283</v>
      </c>
    </row>
    <row r="1028" spans="2:2" x14ac:dyDescent="0.2">
      <c r="B1028" s="2" t="s">
        <v>667</v>
      </c>
    </row>
    <row r="1029" spans="2:2" x14ac:dyDescent="0.2">
      <c r="B1029" s="2" t="s">
        <v>885</v>
      </c>
    </row>
    <row r="1030" spans="2:2" x14ac:dyDescent="0.2">
      <c r="B1030" s="2" t="s">
        <v>866</v>
      </c>
    </row>
    <row r="1031" spans="2:2" x14ac:dyDescent="0.2">
      <c r="B1031" s="2" t="s">
        <v>286</v>
      </c>
    </row>
    <row r="1032" spans="2:2" x14ac:dyDescent="0.2">
      <c r="B1032" s="2" t="s">
        <v>287</v>
      </c>
    </row>
    <row r="1033" spans="2:2" x14ac:dyDescent="0.2">
      <c r="B1033" s="2" t="s">
        <v>994</v>
      </c>
    </row>
    <row r="1034" spans="2:2" x14ac:dyDescent="0.2">
      <c r="B1034" s="2" t="s">
        <v>726</v>
      </c>
    </row>
    <row r="1035" spans="2:2" x14ac:dyDescent="0.2">
      <c r="B1035" s="2" t="s">
        <v>656</v>
      </c>
    </row>
    <row r="1036" spans="2:2" x14ac:dyDescent="0.2">
      <c r="B1036" s="2" t="s">
        <v>880</v>
      </c>
    </row>
    <row r="1037" spans="2:2" x14ac:dyDescent="0.2">
      <c r="B1037" s="2" t="s">
        <v>488</v>
      </c>
    </row>
    <row r="1038" spans="2:2" x14ac:dyDescent="0.2">
      <c r="B1038" s="2" t="s">
        <v>779</v>
      </c>
    </row>
    <row r="1039" spans="2:2" x14ac:dyDescent="0.2">
      <c r="B1039" s="2" t="s">
        <v>309</v>
      </c>
    </row>
    <row r="1040" spans="2:2" x14ac:dyDescent="0.2">
      <c r="B1040" s="2" t="s">
        <v>381</v>
      </c>
    </row>
    <row r="1041" spans="2:2" x14ac:dyDescent="0.2">
      <c r="B1041" s="2" t="s">
        <v>691</v>
      </c>
    </row>
    <row r="1042" spans="2:2" x14ac:dyDescent="0.2">
      <c r="B1042" s="2" t="s">
        <v>687</v>
      </c>
    </row>
    <row r="1043" spans="2:2" x14ac:dyDescent="0.2">
      <c r="B1043" s="2" t="s">
        <v>932</v>
      </c>
    </row>
    <row r="1044" spans="2:2" x14ac:dyDescent="0.2">
      <c r="B1044" s="2" t="s">
        <v>476</v>
      </c>
    </row>
    <row r="1045" spans="2:2" x14ac:dyDescent="0.2">
      <c r="B1045" s="2" t="s">
        <v>476</v>
      </c>
    </row>
    <row r="1046" spans="2:2" x14ac:dyDescent="0.2">
      <c r="B1046" s="2" t="s">
        <v>954</v>
      </c>
    </row>
    <row r="1047" spans="2:2" x14ac:dyDescent="0.2">
      <c r="B1047" s="2" t="s">
        <v>46</v>
      </c>
    </row>
    <row r="1048" spans="2:2" x14ac:dyDescent="0.2">
      <c r="B1048" s="2" t="s">
        <v>989</v>
      </c>
    </row>
    <row r="1049" spans="2:2" x14ac:dyDescent="0.2">
      <c r="B1049" s="2" t="s">
        <v>288</v>
      </c>
    </row>
    <row r="1050" spans="2:2" x14ac:dyDescent="0.2">
      <c r="B1050" s="2" t="s">
        <v>684</v>
      </c>
    </row>
    <row r="1051" spans="2:2" x14ac:dyDescent="0.2">
      <c r="B1051" s="2" t="s">
        <v>831</v>
      </c>
    </row>
    <row r="1052" spans="2:2" x14ac:dyDescent="0.2">
      <c r="B1052" s="2" t="s">
        <v>358</v>
      </c>
    </row>
    <row r="1053" spans="2:2" x14ac:dyDescent="0.2">
      <c r="B1053" s="2" t="s">
        <v>724</v>
      </c>
    </row>
    <row r="1054" spans="2:2" x14ac:dyDescent="0.2">
      <c r="B1054" s="2" t="s">
        <v>518</v>
      </c>
    </row>
    <row r="1055" spans="2:2" x14ac:dyDescent="0.2">
      <c r="B1055" s="2" t="s">
        <v>270</v>
      </c>
    </row>
    <row r="1056" spans="2:2" x14ac:dyDescent="0.2">
      <c r="B1056" s="2" t="s">
        <v>291</v>
      </c>
    </row>
    <row r="1057" spans="2:2" x14ac:dyDescent="0.2">
      <c r="B1057" s="2" t="s">
        <v>359</v>
      </c>
    </row>
    <row r="1058" spans="2:2" x14ac:dyDescent="0.2">
      <c r="B1058" s="2" t="s">
        <v>565</v>
      </c>
    </row>
    <row r="1059" spans="2:2" x14ac:dyDescent="0.2">
      <c r="B1059" s="2" t="s">
        <v>382</v>
      </c>
    </row>
    <row r="1060" spans="2:2" x14ac:dyDescent="0.2">
      <c r="B1060" s="2" t="s">
        <v>740</v>
      </c>
    </row>
    <row r="1061" spans="2:2" x14ac:dyDescent="0.2">
      <c r="B1061" s="2" t="s">
        <v>659</v>
      </c>
    </row>
    <row r="1062" spans="2:2" x14ac:dyDescent="0.2">
      <c r="B1062" s="2" t="s">
        <v>976</v>
      </c>
    </row>
    <row r="1063" spans="2:2" x14ac:dyDescent="0.2">
      <c r="B1063" s="2" t="s">
        <v>452</v>
      </c>
    </row>
    <row r="1064" spans="2:2" x14ac:dyDescent="0.2">
      <c r="B1064" s="2" t="s">
        <v>855</v>
      </c>
    </row>
    <row r="1065" spans="2:2" x14ac:dyDescent="0.2">
      <c r="B1065" s="2" t="s">
        <v>823</v>
      </c>
    </row>
    <row r="1066" spans="2:2" x14ac:dyDescent="0.2">
      <c r="B1066" s="2" t="s">
        <v>818</v>
      </c>
    </row>
    <row r="1067" spans="2:2" x14ac:dyDescent="0.2">
      <c r="B1067" s="2" t="s">
        <v>104</v>
      </c>
    </row>
    <row r="1068" spans="2:2" x14ac:dyDescent="0.2">
      <c r="B1068" s="2" t="s">
        <v>941</v>
      </c>
    </row>
    <row r="1069" spans="2:2" x14ac:dyDescent="0.2">
      <c r="B1069" s="2" t="s">
        <v>30</v>
      </c>
    </row>
    <row r="1070" spans="2:2" x14ac:dyDescent="0.2">
      <c r="B1070" s="2" t="s">
        <v>679</v>
      </c>
    </row>
    <row r="1071" spans="2:2" x14ac:dyDescent="0.2">
      <c r="B1071" s="2" t="s">
        <v>964</v>
      </c>
    </row>
    <row r="1072" spans="2:2" x14ac:dyDescent="0.2">
      <c r="B1072" s="2" t="s">
        <v>837</v>
      </c>
    </row>
    <row r="1073" spans="2:2" x14ac:dyDescent="0.2">
      <c r="B1073" s="2" t="s">
        <v>900</v>
      </c>
    </row>
    <row r="1074" spans="2:2" x14ac:dyDescent="0.2">
      <c r="B1074" s="2" t="s">
        <v>105</v>
      </c>
    </row>
    <row r="1075" spans="2:2" x14ac:dyDescent="0.2">
      <c r="B1075" s="2" t="s">
        <v>990</v>
      </c>
    </row>
    <row r="1076" spans="2:2" x14ac:dyDescent="0.2">
      <c r="B1076" s="2" t="s">
        <v>295</v>
      </c>
    </row>
    <row r="1077" spans="2:2" x14ac:dyDescent="0.2">
      <c r="B1077" s="2" t="s">
        <v>735</v>
      </c>
    </row>
    <row r="1078" spans="2:2" x14ac:dyDescent="0.2">
      <c r="B1078" s="2" t="s">
        <v>934</v>
      </c>
    </row>
    <row r="1079" spans="2:2" x14ac:dyDescent="0.2">
      <c r="B1079" s="2" t="s">
        <v>810</v>
      </c>
    </row>
    <row r="1080" spans="2:2" x14ac:dyDescent="0.2">
      <c r="B1080" s="2" t="s">
        <v>949</v>
      </c>
    </row>
    <row r="1081" spans="2:2" x14ac:dyDescent="0.2">
      <c r="B1081" s="2" t="s">
        <v>13</v>
      </c>
    </row>
    <row r="1082" spans="2:2" x14ac:dyDescent="0.2">
      <c r="B1082" s="2" t="s">
        <v>74</v>
      </c>
    </row>
    <row r="1083" spans="2:2" x14ac:dyDescent="0.2">
      <c r="B1083" s="2" t="s">
        <v>669</v>
      </c>
    </row>
    <row r="1084" spans="2:2" x14ac:dyDescent="0.2">
      <c r="B1084" s="2" t="s">
        <v>677</v>
      </c>
    </row>
    <row r="1085" spans="2:2" x14ac:dyDescent="0.2">
      <c r="B1085" s="2" t="s">
        <v>110</v>
      </c>
    </row>
    <row r="1086" spans="2:2" x14ac:dyDescent="0.2">
      <c r="B1086" s="2" t="s">
        <v>706</v>
      </c>
    </row>
    <row r="1087" spans="2:2" x14ac:dyDescent="0.2">
      <c r="B1087" s="2" t="s">
        <v>383</v>
      </c>
    </row>
    <row r="1088" spans="2:2" x14ac:dyDescent="0.2">
      <c r="B1088" s="2" t="s">
        <v>399</v>
      </c>
    </row>
    <row r="1089" spans="2:2" x14ac:dyDescent="0.2">
      <c r="B1089" s="2" t="s">
        <v>602</v>
      </c>
    </row>
    <row r="1090" spans="2:2" x14ac:dyDescent="0.2">
      <c r="B1090" s="2" t="s">
        <v>928</v>
      </c>
    </row>
    <row r="1091" spans="2:2" x14ac:dyDescent="0.2">
      <c r="B1091" s="2" t="s">
        <v>296</v>
      </c>
    </row>
    <row r="1092" spans="2:2" x14ac:dyDescent="0.2">
      <c r="B1092" s="2" t="s">
        <v>40</v>
      </c>
    </row>
    <row r="1093" spans="2:2" x14ac:dyDescent="0.2">
      <c r="B1093" s="2" t="s">
        <v>40</v>
      </c>
    </row>
    <row r="1094" spans="2:2" x14ac:dyDescent="0.2">
      <c r="B1094" s="2" t="s">
        <v>723</v>
      </c>
    </row>
    <row r="1095" spans="2:2" x14ac:dyDescent="0.2">
      <c r="B1095" s="2" t="s">
        <v>881</v>
      </c>
    </row>
    <row r="1096" spans="2:2" x14ac:dyDescent="0.2">
      <c r="B1096" s="2" t="s">
        <v>307</v>
      </c>
    </row>
    <row r="1097" spans="2:2" x14ac:dyDescent="0.2">
      <c r="B1097" s="2" t="s">
        <v>912</v>
      </c>
    </row>
    <row r="1098" spans="2:2" x14ac:dyDescent="0.2">
      <c r="B1098" s="2" t="s">
        <v>980</v>
      </c>
    </row>
    <row r="1099" spans="2:2" x14ac:dyDescent="0.2">
      <c r="B1099" s="2" t="s">
        <v>611</v>
      </c>
    </row>
    <row r="1100" spans="2:2" x14ac:dyDescent="0.2">
      <c r="B1100" s="2" t="s">
        <v>297</v>
      </c>
    </row>
    <row r="1101" spans="2:2" x14ac:dyDescent="0.2">
      <c r="B1101" s="2" t="s">
        <v>862</v>
      </c>
    </row>
    <row r="1102" spans="2:2" x14ac:dyDescent="0.2">
      <c r="B1102" s="2" t="s">
        <v>922</v>
      </c>
    </row>
    <row r="1103" spans="2:2" x14ac:dyDescent="0.2">
      <c r="B1103" s="2" t="s">
        <v>352</v>
      </c>
    </row>
    <row r="1104" spans="2:2" x14ac:dyDescent="0.2">
      <c r="B1104" s="2" t="s">
        <v>17</v>
      </c>
    </row>
    <row r="1105" spans="2:2" x14ac:dyDescent="0.2">
      <c r="B1105" s="2" t="s">
        <v>702</v>
      </c>
    </row>
    <row r="1106" spans="2:2" x14ac:dyDescent="0.2">
      <c r="B1106" s="2" t="s">
        <v>310</v>
      </c>
    </row>
    <row r="1107" spans="2:2" x14ac:dyDescent="0.2">
      <c r="B1107" s="2" t="s">
        <v>955</v>
      </c>
    </row>
    <row r="1108" spans="2:2" x14ac:dyDescent="0.2">
      <c r="B1108" s="2" t="s">
        <v>751</v>
      </c>
    </row>
    <row r="1109" spans="2:2" x14ac:dyDescent="0.2">
      <c r="B1109" s="2" t="s">
        <v>673</v>
      </c>
    </row>
    <row r="1110" spans="2:2" x14ac:dyDescent="0.2">
      <c r="B1110" s="2" t="s">
        <v>849</v>
      </c>
    </row>
    <row r="1111" spans="2:2" x14ac:dyDescent="0.2">
      <c r="B1111" s="2" t="s">
        <v>36</v>
      </c>
    </row>
    <row r="1112" spans="2:2" x14ac:dyDescent="0.2">
      <c r="B1112" s="2" t="s">
        <v>362</v>
      </c>
    </row>
    <row r="1113" spans="2:2" x14ac:dyDescent="0.2">
      <c r="B1113" s="2" t="s">
        <v>577</v>
      </c>
    </row>
    <row r="1114" spans="2:2" x14ac:dyDescent="0.2">
      <c r="B1114" s="2" t="s">
        <v>603</v>
      </c>
    </row>
    <row r="1115" spans="2:2" x14ac:dyDescent="0.2">
      <c r="B1115" s="2" t="s">
        <v>119</v>
      </c>
    </row>
    <row r="1116" spans="2:2" x14ac:dyDescent="0.2">
      <c r="B1116" s="2" t="s">
        <v>493</v>
      </c>
    </row>
    <row r="1117" spans="2:2" x14ac:dyDescent="0.2">
      <c r="B1117" s="2" t="s">
        <v>271</v>
      </c>
    </row>
    <row r="1118" spans="2:2" x14ac:dyDescent="0.2">
      <c r="B1118" s="2" t="s">
        <v>448</v>
      </c>
    </row>
    <row r="1119" spans="2:2" x14ac:dyDescent="0.2">
      <c r="B1119" s="2" t="s">
        <v>311</v>
      </c>
    </row>
    <row r="1120" spans="2:2" x14ac:dyDescent="0.2">
      <c r="B1120" s="2" t="s">
        <v>886</v>
      </c>
    </row>
    <row r="1121" spans="2:2" x14ac:dyDescent="0.2">
      <c r="B1121" s="2" t="s">
        <v>14</v>
      </c>
    </row>
    <row r="1122" spans="2:2" x14ac:dyDescent="0.2">
      <c r="B1122" s="2" t="s">
        <v>298</v>
      </c>
    </row>
    <row r="1123" spans="2:2" x14ac:dyDescent="0.2">
      <c r="B1123" s="2" t="s">
        <v>604</v>
      </c>
    </row>
    <row r="1124" spans="2:2" x14ac:dyDescent="0.2">
      <c r="B1124" s="2" t="s">
        <v>605</v>
      </c>
    </row>
    <row r="1125" spans="2:2" x14ac:dyDescent="0.2">
      <c r="B1125" s="2" t="s">
        <v>992</v>
      </c>
    </row>
    <row r="1126" spans="2:2" x14ac:dyDescent="0.2">
      <c r="B1126" s="2" t="s">
        <v>276</v>
      </c>
    </row>
    <row r="1127" spans="2:2" x14ac:dyDescent="0.2">
      <c r="B1127" s="2" t="s">
        <v>644</v>
      </c>
    </row>
    <row r="1128" spans="2:2" x14ac:dyDescent="0.2">
      <c r="B1128" s="2" t="s">
        <v>643</v>
      </c>
    </row>
    <row r="1129" spans="2:2" x14ac:dyDescent="0.2">
      <c r="B1129" s="2" t="s">
        <v>363</v>
      </c>
    </row>
    <row r="1130" spans="2:2" x14ac:dyDescent="0.2">
      <c r="B1130" s="2" t="s">
        <v>913</v>
      </c>
    </row>
    <row r="1131" spans="2:2" x14ac:dyDescent="0.2">
      <c r="B1131" s="2" t="s">
        <v>914</v>
      </c>
    </row>
    <row r="1132" spans="2:2" x14ac:dyDescent="0.2">
      <c r="B1132" s="2" t="s">
        <v>685</v>
      </c>
    </row>
    <row r="1133" spans="2:2" x14ac:dyDescent="0.2">
      <c r="B1133" s="2" t="s">
        <v>754</v>
      </c>
    </row>
    <row r="1134" spans="2:2" x14ac:dyDescent="0.2">
      <c r="B1134" s="2" t="s">
        <v>738</v>
      </c>
    </row>
    <row r="1135" spans="2:2" x14ac:dyDescent="0.2">
      <c r="B1135" s="2" t="s">
        <v>122</v>
      </c>
    </row>
    <row r="1136" spans="2:2" x14ac:dyDescent="0.2">
      <c r="B1136" s="2" t="s">
        <v>694</v>
      </c>
    </row>
    <row r="1137" spans="2:2" x14ac:dyDescent="0.2">
      <c r="B1137" s="2" t="s">
        <v>479</v>
      </c>
    </row>
    <row r="1138" spans="2:2" x14ac:dyDescent="0.2">
      <c r="B1138" s="2" t="s">
        <v>883</v>
      </c>
    </row>
    <row r="1139" spans="2:2" x14ac:dyDescent="0.2">
      <c r="B1139" s="2" t="s">
        <v>924</v>
      </c>
    </row>
    <row r="1140" spans="2:2" x14ac:dyDescent="0.2">
      <c r="B1140" s="2" t="s">
        <v>471</v>
      </c>
    </row>
    <row r="1141" spans="2:2" x14ac:dyDescent="0.2">
      <c r="B1141" s="2" t="s">
        <v>558</v>
      </c>
    </row>
    <row r="1142" spans="2:2" x14ac:dyDescent="0.2">
      <c r="B1142" s="2" t="s">
        <v>400</v>
      </c>
    </row>
    <row r="1143" spans="2:2" x14ac:dyDescent="0.2">
      <c r="B1143" s="2" t="s">
        <v>278</v>
      </c>
    </row>
    <row r="1144" spans="2:2" x14ac:dyDescent="0.2">
      <c r="B1144" s="2" t="s">
        <v>804</v>
      </c>
    </row>
    <row r="1145" spans="2:2" x14ac:dyDescent="0.2">
      <c r="B1145" s="2" t="s">
        <v>546</v>
      </c>
    </row>
    <row r="1146" spans="2:2" x14ac:dyDescent="0.2">
      <c r="B1146" s="2" t="s">
        <v>972</v>
      </c>
    </row>
    <row r="1147" spans="2:2" x14ac:dyDescent="0.2">
      <c r="B1147" s="2" t="s">
        <v>650</v>
      </c>
    </row>
    <row r="1148" spans="2:2" x14ac:dyDescent="0.2">
      <c r="B1148" s="2" t="s">
        <v>834</v>
      </c>
    </row>
    <row r="1149" spans="2:2" x14ac:dyDescent="0.2">
      <c r="B1149" s="2" t="s">
        <v>505</v>
      </c>
    </row>
    <row r="1150" spans="2:2" x14ac:dyDescent="0.2">
      <c r="B1150" s="2" t="s">
        <v>581</v>
      </c>
    </row>
    <row r="1151" spans="2:2" x14ac:dyDescent="0.2">
      <c r="B1151" s="2" t="s">
        <v>890</v>
      </c>
    </row>
    <row r="1152" spans="2:2" x14ac:dyDescent="0.2">
      <c r="B1152" s="2" t="s">
        <v>762</v>
      </c>
    </row>
    <row r="1153" spans="2:2" x14ac:dyDescent="0.2">
      <c r="B1153" s="2" t="s">
        <v>506</v>
      </c>
    </row>
    <row r="1154" spans="2:2" x14ac:dyDescent="0.2">
      <c r="B1154" s="2" t="s">
        <v>780</v>
      </c>
    </row>
    <row r="1155" spans="2:2" x14ac:dyDescent="0.2">
      <c r="B1155" s="2" t="s">
        <v>984</v>
      </c>
    </row>
    <row r="1156" spans="2:2" x14ac:dyDescent="0.2">
      <c r="B1156" s="2" t="s">
        <v>637</v>
      </c>
    </row>
    <row r="1157" spans="2:2" x14ac:dyDescent="0.2">
      <c r="B1157" s="2" t="s">
        <v>626</v>
      </c>
    </row>
    <row r="1158" spans="2:2" x14ac:dyDescent="0.2">
      <c r="B1158" s="2" t="s">
        <v>141</v>
      </c>
    </row>
    <row r="1159" spans="2:2" x14ac:dyDescent="0.2">
      <c r="B1159" s="2" t="s">
        <v>56</v>
      </c>
    </row>
    <row r="1160" spans="2:2" x14ac:dyDescent="0.2">
      <c r="B1160" s="2" t="s">
        <v>527</v>
      </c>
    </row>
    <row r="1161" spans="2:2" x14ac:dyDescent="0.2">
      <c r="B1161" s="2" t="s">
        <v>991</v>
      </c>
    </row>
    <row r="1162" spans="2:2" x14ac:dyDescent="0.2">
      <c r="B1162" s="2" t="s">
        <v>671</v>
      </c>
    </row>
    <row r="1163" spans="2:2" x14ac:dyDescent="0.2">
      <c r="B1163" s="2" t="s">
        <v>480</v>
      </c>
    </row>
    <row r="1164" spans="2:2" x14ac:dyDescent="0.2">
      <c r="B1164" s="2" t="s">
        <v>44</v>
      </c>
    </row>
    <row r="1165" spans="2:2" x14ac:dyDescent="0.2">
      <c r="B1165" s="2" t="s">
        <v>299</v>
      </c>
    </row>
    <row r="1166" spans="2:2" x14ac:dyDescent="0.2">
      <c r="B1166" s="2" t="s">
        <v>428</v>
      </c>
    </row>
    <row r="1167" spans="2:2" x14ac:dyDescent="0.2">
      <c r="B1167" s="2" t="s">
        <v>646</v>
      </c>
    </row>
    <row r="1168" spans="2:2" x14ac:dyDescent="0.2">
      <c r="B1168" s="2" t="s">
        <v>4</v>
      </c>
    </row>
    <row r="1169" spans="2:2" x14ac:dyDescent="0.2">
      <c r="B1169" s="2" t="s">
        <v>967</v>
      </c>
    </row>
    <row r="1170" spans="2:2" x14ac:dyDescent="0.2">
      <c r="B1170" s="2" t="s">
        <v>710</v>
      </c>
    </row>
    <row r="1171" spans="2:2" x14ac:dyDescent="0.2">
      <c r="B1171" s="2" t="s">
        <v>386</v>
      </c>
    </row>
    <row r="1172" spans="2:2" x14ac:dyDescent="0.2">
      <c r="B1172" s="2" t="s">
        <v>711</v>
      </c>
    </row>
    <row r="1173" spans="2:2" x14ac:dyDescent="0.2">
      <c r="B1173" s="2" t="s">
        <v>850</v>
      </c>
    </row>
    <row r="1174" spans="2:2" x14ac:dyDescent="0.2">
      <c r="B1174" s="2" t="s">
        <v>24</v>
      </c>
    </row>
    <row r="1175" spans="2:2" x14ac:dyDescent="0.2">
      <c r="B1175" s="2" t="s">
        <v>301</v>
      </c>
    </row>
    <row r="1176" spans="2:2" x14ac:dyDescent="0.2">
      <c r="B1176" s="2" t="s">
        <v>653</v>
      </c>
    </row>
    <row r="1177" spans="2:2" x14ac:dyDescent="0.2">
      <c r="B1177" s="2" t="s">
        <v>365</v>
      </c>
    </row>
    <row r="1178" spans="2:2" x14ac:dyDescent="0.2">
      <c r="B1178" s="2" t="s">
        <v>891</v>
      </c>
    </row>
    <row r="1179" spans="2:2" x14ac:dyDescent="0.2">
      <c r="B1179" s="2" t="s">
        <v>888</v>
      </c>
    </row>
    <row r="1180" spans="2:2" x14ac:dyDescent="0.2">
      <c r="B1180" s="2" t="s">
        <v>470</v>
      </c>
    </row>
    <row r="1181" spans="2:2" x14ac:dyDescent="0.2">
      <c r="B1181" s="2" t="s">
        <v>819</v>
      </c>
    </row>
    <row r="1182" spans="2:2" x14ac:dyDescent="0.2">
      <c r="B1182" s="2" t="s">
        <v>144</v>
      </c>
    </row>
    <row r="1183" spans="2:2" x14ac:dyDescent="0.2">
      <c r="B1183" s="2" t="s">
        <v>953</v>
      </c>
    </row>
    <row r="1184" spans="2:2" x14ac:dyDescent="0.2">
      <c r="B1184" s="2" t="s">
        <v>451</v>
      </c>
    </row>
    <row r="1185" spans="2:2" x14ac:dyDescent="0.2">
      <c r="B1185" s="2" t="s">
        <v>38</v>
      </c>
    </row>
    <row r="1186" spans="2:2" x14ac:dyDescent="0.2">
      <c r="B1186" s="2" t="s">
        <v>904</v>
      </c>
    </row>
    <row r="1187" spans="2:2" x14ac:dyDescent="0.2">
      <c r="B1187" s="2" t="s">
        <v>657</v>
      </c>
    </row>
    <row r="1188" spans="2:2" x14ac:dyDescent="0.2">
      <c r="B1188" s="2" t="s">
        <v>705</v>
      </c>
    </row>
    <row r="1189" spans="2:2" x14ac:dyDescent="0.2">
      <c r="B1189" s="2" t="s">
        <v>312</v>
      </c>
    </row>
    <row r="1190" spans="2:2" x14ac:dyDescent="0.2">
      <c r="B1190" s="2" t="s">
        <v>366</v>
      </c>
    </row>
    <row r="1191" spans="2:2" x14ac:dyDescent="0.2">
      <c r="B1191" s="2" t="s">
        <v>948</v>
      </c>
    </row>
    <row r="1192" spans="2:2" x14ac:dyDescent="0.2">
      <c r="B1192" s="2" t="s">
        <v>698</v>
      </c>
    </row>
    <row r="1193" spans="2:2" x14ac:dyDescent="0.2">
      <c r="B1193" s="2" t="s">
        <v>809</v>
      </c>
    </row>
    <row r="1194" spans="2:2" x14ac:dyDescent="0.2">
      <c r="B1194" s="2" t="s">
        <v>137</v>
      </c>
    </row>
    <row r="1195" spans="2:2" x14ac:dyDescent="0.2">
      <c r="B1195" s="2" t="s">
        <v>302</v>
      </c>
    </row>
    <row r="1196" spans="2:2" x14ac:dyDescent="0.2">
      <c r="B1196" s="2" t="s">
        <v>815</v>
      </c>
    </row>
    <row r="1197" spans="2:2" x14ac:dyDescent="0.2">
      <c r="B1197" s="2" t="s">
        <v>800</v>
      </c>
    </row>
    <row r="1198" spans="2:2" x14ac:dyDescent="0.2">
      <c r="B1198" s="2" t="s">
        <v>303</v>
      </c>
    </row>
    <row r="1199" spans="2:2" x14ac:dyDescent="0.2">
      <c r="B1199" s="2" t="s">
        <v>747</v>
      </c>
    </row>
    <row r="1200" spans="2:2" x14ac:dyDescent="0.2">
      <c r="B1200" s="2" t="s">
        <v>134</v>
      </c>
    </row>
    <row r="1201" spans="2:2" x14ac:dyDescent="0.2">
      <c r="B1201" s="2" t="s">
        <v>770</v>
      </c>
    </row>
    <row r="1202" spans="2:2" x14ac:dyDescent="0.2">
      <c r="B1202" s="2" t="s">
        <v>975</v>
      </c>
    </row>
    <row r="1203" spans="2:2" x14ac:dyDescent="0.2">
      <c r="B1203" s="2" t="s">
        <v>828</v>
      </c>
    </row>
    <row r="1204" spans="2:2" x14ac:dyDescent="0.2">
      <c r="B1204" s="2" t="s">
        <v>304</v>
      </c>
    </row>
    <row r="1205" spans="2:2" x14ac:dyDescent="0.2">
      <c r="B1205" s="2" t="s">
        <v>67</v>
      </c>
    </row>
    <row r="1206" spans="2:2" x14ac:dyDescent="0.2">
      <c r="B1206" s="2" t="s">
        <v>568</v>
      </c>
    </row>
    <row r="1207" spans="2:2" x14ac:dyDescent="0.2">
      <c r="B1207" s="2" t="s">
        <v>569</v>
      </c>
    </row>
    <row r="1208" spans="2:2" x14ac:dyDescent="0.2">
      <c r="B1208" s="2" t="s">
        <v>591</v>
      </c>
    </row>
    <row r="1209" spans="2:2" x14ac:dyDescent="0.2">
      <c r="B1209" s="2" t="s">
        <v>592</v>
      </c>
    </row>
    <row r="1210" spans="2:2" x14ac:dyDescent="0.2">
      <c r="B1210" s="2" t="s">
        <v>596</v>
      </c>
    </row>
    <row r="1211" spans="2:2" x14ac:dyDescent="0.2">
      <c r="B1211" s="2" t="s">
        <v>681</v>
      </c>
    </row>
    <row r="1212" spans="2:2" x14ac:dyDescent="0.2">
      <c r="B1212" s="2" t="s">
        <v>385</v>
      </c>
    </row>
    <row r="1213" spans="2:2" x14ac:dyDescent="0.2">
      <c r="B1213" s="2" t="s">
        <v>899</v>
      </c>
    </row>
    <row r="1214" spans="2:2" x14ac:dyDescent="0.2">
      <c r="B1214" s="2" t="s">
        <v>896</v>
      </c>
    </row>
    <row r="1215" spans="2:2" x14ac:dyDescent="0.2">
      <c r="B1215" s="2" t="s">
        <v>750</v>
      </c>
    </row>
    <row r="1216" spans="2:2" x14ac:dyDescent="0.2">
      <c r="B1216" s="2" t="s">
        <v>651</v>
      </c>
    </row>
    <row r="1217" spans="2:2" x14ac:dyDescent="0.2">
      <c r="B1217" s="2" t="s">
        <v>935</v>
      </c>
    </row>
    <row r="1218" spans="2:2" x14ac:dyDescent="0.2">
      <c r="B1218" s="2" t="s">
        <v>554</v>
      </c>
    </row>
    <row r="1219" spans="2:2" x14ac:dyDescent="0.2">
      <c r="B1219" s="2" t="s">
        <v>12</v>
      </c>
    </row>
    <row r="1220" spans="2:2" x14ac:dyDescent="0.2">
      <c r="B1220" s="2" t="s">
        <v>18</v>
      </c>
    </row>
    <row r="1221" spans="2:2" x14ac:dyDescent="0.2">
      <c r="B1221" s="2" t="s">
        <v>93</v>
      </c>
    </row>
    <row r="1222" spans="2:2" x14ac:dyDescent="0.2">
      <c r="B1222" s="2" t="s">
        <v>730</v>
      </c>
    </row>
    <row r="1223" spans="2:2" x14ac:dyDescent="0.2">
      <c r="B1223" s="2" t="s">
        <v>72</v>
      </c>
    </row>
    <row r="1224" spans="2:2" x14ac:dyDescent="0.2">
      <c r="B1224" s="2" t="s">
        <v>305</v>
      </c>
    </row>
    <row r="1225" spans="2:2" x14ac:dyDescent="0.2">
      <c r="B1225" s="2" t="s">
        <v>915</v>
      </c>
    </row>
    <row r="1226" spans="2:2" x14ac:dyDescent="0.2">
      <c r="B1226" s="2" t="s">
        <v>988</v>
      </c>
    </row>
    <row r="1227" spans="2:2" x14ac:dyDescent="0.2">
      <c r="B1227" s="2" t="s">
        <v>350</v>
      </c>
    </row>
  </sheetData>
  <autoFilter ref="A1:R250">
    <sortState ref="A2:R250">
      <sortCondition ref="C2:C250"/>
      <sortCondition ref="B2:B250"/>
    </sortState>
  </autoFilter>
  <sortState ref="A2:R250">
    <sortCondition ref="C2:C250"/>
    <sortCondition ref="B2:B250"/>
  </sortState>
  <phoneticPr fontId="0" type="noConversion"/>
  <hyperlinks>
    <hyperlink ref="R6" r:id="rId1"/>
    <hyperlink ref="R9" r:id="rId2"/>
    <hyperlink ref="R3" r:id="rId3"/>
    <hyperlink ref="R11" r:id="rId4"/>
    <hyperlink ref="R12" r:id="rId5"/>
    <hyperlink ref="R13" r:id="rId6"/>
    <hyperlink ref="R16" r:id="rId7"/>
    <hyperlink ref="R20" r:id="rId8"/>
    <hyperlink ref="R21" r:id="rId9"/>
    <hyperlink ref="R23" r:id="rId10"/>
    <hyperlink ref="R24" r:id="rId11"/>
    <hyperlink ref="R27" r:id="rId12"/>
    <hyperlink ref="R33" r:id="rId13"/>
    <hyperlink ref="R35" r:id="rId14"/>
    <hyperlink ref="R38" r:id="rId15"/>
    <hyperlink ref="R41" r:id="rId16"/>
    <hyperlink ref="R42" r:id="rId17"/>
    <hyperlink ref="R43" r:id="rId18"/>
    <hyperlink ref="R44" r:id="rId19"/>
    <hyperlink ref="R47" r:id="rId20"/>
    <hyperlink ref="R50" r:id="rId21"/>
    <hyperlink ref="R58" r:id="rId22"/>
    <hyperlink ref="R61" r:id="rId23"/>
    <hyperlink ref="R65" r:id="rId24"/>
    <hyperlink ref="R67" r:id="rId25"/>
    <hyperlink ref="R70" r:id="rId26"/>
    <hyperlink ref="R81" r:id="rId27"/>
    <hyperlink ref="R83" r:id="rId28"/>
    <hyperlink ref="R87" r:id="rId29"/>
    <hyperlink ref="R91" r:id="rId30"/>
    <hyperlink ref="R94" r:id="rId31"/>
    <hyperlink ref="R98" r:id="rId32"/>
    <hyperlink ref="R101" r:id="rId33"/>
    <hyperlink ref="R100" r:id="rId34"/>
    <hyperlink ref="R107" r:id="rId35"/>
    <hyperlink ref="R113" r:id="rId36"/>
    <hyperlink ref="R115" r:id="rId37"/>
    <hyperlink ref="R116" r:id="rId38"/>
    <hyperlink ref="R120" r:id="rId39"/>
    <hyperlink ref="R122" r:id="rId40"/>
    <hyperlink ref="R126" r:id="rId41"/>
    <hyperlink ref="R127" r:id="rId42"/>
    <hyperlink ref="R137" r:id="rId43"/>
    <hyperlink ref="R140" r:id="rId44"/>
    <hyperlink ref="R141" r:id="rId45"/>
    <hyperlink ref="R144" r:id="rId46"/>
    <hyperlink ref="R146" r:id="rId47"/>
    <hyperlink ref="R150" r:id="rId48"/>
    <hyperlink ref="R158" r:id="rId49"/>
    <hyperlink ref="R162" r:id="rId50"/>
    <hyperlink ref="R168" r:id="rId51"/>
    <hyperlink ref="R170" r:id="rId52"/>
    <hyperlink ref="R191" r:id="rId53"/>
    <hyperlink ref="R192" r:id="rId54"/>
    <hyperlink ref="R205" r:id="rId55"/>
    <hyperlink ref="R208" r:id="rId56"/>
    <hyperlink ref="R209" r:id="rId57"/>
    <hyperlink ref="R210" r:id="rId58"/>
    <hyperlink ref="R211" r:id="rId59"/>
    <hyperlink ref="R220" r:id="rId60"/>
    <hyperlink ref="R223" r:id="rId61"/>
    <hyperlink ref="R226" r:id="rId62"/>
    <hyperlink ref="R232" r:id="rId63"/>
    <hyperlink ref="R233" r:id="rId64"/>
    <hyperlink ref="R236" r:id="rId65"/>
    <hyperlink ref="R240" r:id="rId66"/>
    <hyperlink ref="R242" r:id="rId67"/>
    <hyperlink ref="R244" r:id="rId68"/>
    <hyperlink ref="R246" r:id="rId69"/>
    <hyperlink ref="R171" r:id="rId70"/>
    <hyperlink ref="R173" r:id="rId71"/>
    <hyperlink ref="R175" r:id="rId72"/>
    <hyperlink ref="R177" r:id="rId73"/>
    <hyperlink ref="R180" r:id="rId74"/>
    <hyperlink ref="R182" r:id="rId75"/>
    <hyperlink ref="R186" r:id="rId76"/>
    <hyperlink ref="R189" r:id="rId77"/>
    <hyperlink ref="R8" r:id="rId78"/>
    <hyperlink ref="R202" r:id="rId79"/>
    <hyperlink ref="R39" r:id="rId80"/>
    <hyperlink ref="R213" r:id="rId81"/>
    <hyperlink ref="R59" r:id="rId82"/>
    <hyperlink ref="R132" r:id="rId83"/>
    <hyperlink ref="R123" r:id="rId84"/>
    <hyperlink ref="R194" r:id="rId85"/>
    <hyperlink ref="R68" r:id="rId86"/>
    <hyperlink ref="R110" r:id="rId87"/>
    <hyperlink ref="R230" r:id="rId88"/>
    <hyperlink ref="R199" r:id="rId89"/>
    <hyperlink ref="R149" r:id="rId90"/>
    <hyperlink ref="R26" r:id="rId91"/>
    <hyperlink ref="R229" r:id="rId92"/>
    <hyperlink ref="R31" r:id="rId93"/>
    <hyperlink ref="R54" r:id="rId94"/>
    <hyperlink ref="R22" r:id="rId95"/>
    <hyperlink ref="R228" r:id="rId96"/>
    <hyperlink ref="R179" r:id="rId97"/>
    <hyperlink ref="R134" r:id="rId98"/>
    <hyperlink ref="R248" r:id="rId99"/>
    <hyperlink ref="R142" r:id="rId100"/>
    <hyperlink ref="R73" r:id="rId101"/>
    <hyperlink ref="R176" r:id="rId102"/>
    <hyperlink ref="R2" r:id="rId103"/>
    <hyperlink ref="R4" r:id="rId104"/>
    <hyperlink ref="R7" r:id="rId105"/>
  </hyperlinks>
  <pageMargins left="0.51" right="0.53" top="1" bottom="1" header="0.5" footer="0.5"/>
  <pageSetup paperSize="8" fitToHeight="0" orientation="landscape" r:id="rId106"/>
  <headerFooter alignWithMargins="0"/>
  <legacyDrawing r:id="rId10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'2019 Team List'!$B$2:$B$250</xm:f>
          </x14:formula1>
          <xm:sqref>B231:B247 B249:B255 B11:B13 B15:B16 B18:B27 B29:B35 B37:B47 B49:B54 B56:B76 B78:B79 B81:B90 B92:B98 B101:B107 B109:B111 B113 B115:B121 B123:B133 B135 B137:B145 B147 B149:B156 B158:B159 B161:B163 B166 B168:B170 B174:B176 B178 B180 B182:B183 B186:B188 B190:B191 B193:B195 B197:B203 B205:B219 B221:B229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zoomScale="80" zoomScaleNormal="80" workbookViewId="0">
      <selection activeCell="B20" sqref="B20"/>
    </sheetView>
  </sheetViews>
  <sheetFormatPr defaultRowHeight="12.75" x14ac:dyDescent="0.2"/>
  <cols>
    <col min="1" max="1" width="9.85546875" customWidth="1"/>
    <col min="2" max="2" width="29.28515625" bestFit="1" customWidth="1"/>
    <col min="3" max="5" width="8.85546875" bestFit="1" customWidth="1"/>
    <col min="6" max="6" width="11" bestFit="1" customWidth="1"/>
    <col min="7" max="7" width="8.28515625" bestFit="1" customWidth="1"/>
    <col min="8" max="8" width="10.28515625" bestFit="1" customWidth="1"/>
    <col min="9" max="11" width="10.7109375" bestFit="1" customWidth="1"/>
    <col min="12" max="12" width="10.28515625" bestFit="1" customWidth="1"/>
  </cols>
  <sheetData>
    <row r="1" spans="1:6" x14ac:dyDescent="0.2">
      <c r="A1" s="84" t="s">
        <v>233</v>
      </c>
      <c r="B1" s="85" t="s">
        <v>2345</v>
      </c>
    </row>
    <row r="3" spans="1:6" x14ac:dyDescent="0.2">
      <c r="A3" s="70" t="s">
        <v>1</v>
      </c>
      <c r="B3" s="71"/>
      <c r="C3" s="70" t="s">
        <v>418</v>
      </c>
      <c r="D3" s="71"/>
      <c r="E3" s="71"/>
      <c r="F3" s="72"/>
    </row>
    <row r="4" spans="1:6" x14ac:dyDescent="0.2">
      <c r="A4" s="70" t="s">
        <v>252</v>
      </c>
      <c r="B4" s="70" t="s">
        <v>235</v>
      </c>
      <c r="C4" s="73" t="s">
        <v>254</v>
      </c>
      <c r="D4" s="74" t="s">
        <v>255</v>
      </c>
      <c r="E4" s="74" t="s">
        <v>1816</v>
      </c>
      <c r="F4" s="75" t="s">
        <v>378</v>
      </c>
    </row>
    <row r="5" spans="1:6" x14ac:dyDescent="0.2">
      <c r="A5" s="73">
        <v>33</v>
      </c>
      <c r="B5" s="73" t="s">
        <v>1113</v>
      </c>
      <c r="C5" s="76">
        <v>1</v>
      </c>
      <c r="D5" s="77">
        <v>1</v>
      </c>
      <c r="E5" s="77">
        <v>1</v>
      </c>
      <c r="F5" s="78">
        <v>3</v>
      </c>
    </row>
    <row r="6" spans="1:6" x14ac:dyDescent="0.2">
      <c r="A6" s="73">
        <v>34</v>
      </c>
      <c r="B6" s="73" t="s">
        <v>1328</v>
      </c>
      <c r="C6" s="76">
        <v>1</v>
      </c>
      <c r="D6" s="77">
        <v>1</v>
      </c>
      <c r="E6" s="77">
        <v>1</v>
      </c>
      <c r="F6" s="78">
        <v>3</v>
      </c>
    </row>
    <row r="7" spans="1:6" x14ac:dyDescent="0.2">
      <c r="A7" s="73">
        <v>35</v>
      </c>
      <c r="B7" s="73" t="s">
        <v>765</v>
      </c>
      <c r="C7" s="76">
        <v>1</v>
      </c>
      <c r="D7" s="77">
        <v>1</v>
      </c>
      <c r="E7" s="77">
        <v>1</v>
      </c>
      <c r="F7" s="78">
        <v>3</v>
      </c>
    </row>
    <row r="8" spans="1:6" x14ac:dyDescent="0.2">
      <c r="A8" s="73">
        <v>36</v>
      </c>
      <c r="B8" s="73" t="s">
        <v>281</v>
      </c>
      <c r="C8" s="76">
        <v>1</v>
      </c>
      <c r="D8" s="77">
        <v>1</v>
      </c>
      <c r="E8" s="77">
        <v>1</v>
      </c>
      <c r="F8" s="78">
        <v>3</v>
      </c>
    </row>
    <row r="9" spans="1:6" x14ac:dyDescent="0.2">
      <c r="A9" s="73">
        <v>37</v>
      </c>
      <c r="B9" s="73" t="s">
        <v>1917</v>
      </c>
      <c r="C9" s="76">
        <v>1</v>
      </c>
      <c r="D9" s="77">
        <v>1</v>
      </c>
      <c r="E9" s="77">
        <v>1</v>
      </c>
      <c r="F9" s="78">
        <v>3</v>
      </c>
    </row>
    <row r="10" spans="1:6" x14ac:dyDescent="0.2">
      <c r="A10" s="73">
        <v>38</v>
      </c>
      <c r="B10" s="73" t="s">
        <v>3</v>
      </c>
      <c r="C10" s="76">
        <v>1</v>
      </c>
      <c r="D10" s="77">
        <v>1</v>
      </c>
      <c r="E10" s="77">
        <v>1</v>
      </c>
      <c r="F10" s="78">
        <v>3</v>
      </c>
    </row>
    <row r="11" spans="1:6" x14ac:dyDescent="0.2">
      <c r="A11" s="73">
        <v>39</v>
      </c>
      <c r="B11" s="73" t="s">
        <v>484</v>
      </c>
      <c r="C11" s="76">
        <v>1</v>
      </c>
      <c r="D11" s="77">
        <v>1</v>
      </c>
      <c r="E11" s="77">
        <v>1</v>
      </c>
      <c r="F11" s="78">
        <v>3</v>
      </c>
    </row>
    <row r="12" spans="1:6" x14ac:dyDescent="0.2">
      <c r="A12" s="73">
        <v>40</v>
      </c>
      <c r="B12" s="73" t="s">
        <v>485</v>
      </c>
      <c r="C12" s="76">
        <v>1</v>
      </c>
      <c r="D12" s="77">
        <v>1</v>
      </c>
      <c r="E12" s="77">
        <v>1</v>
      </c>
      <c r="F12" s="78">
        <v>3</v>
      </c>
    </row>
    <row r="13" spans="1:6" x14ac:dyDescent="0.2">
      <c r="A13" s="73">
        <v>41</v>
      </c>
      <c r="B13" s="73" t="s">
        <v>703</v>
      </c>
      <c r="C13" s="76">
        <v>1</v>
      </c>
      <c r="D13" s="77">
        <v>1</v>
      </c>
      <c r="E13" s="77">
        <v>1</v>
      </c>
      <c r="F13" s="78">
        <v>3</v>
      </c>
    </row>
    <row r="14" spans="1:6" x14ac:dyDescent="0.2">
      <c r="A14" s="73">
        <v>42</v>
      </c>
      <c r="B14" s="73" t="s">
        <v>699</v>
      </c>
      <c r="C14" s="76">
        <v>1</v>
      </c>
      <c r="D14" s="77">
        <v>1</v>
      </c>
      <c r="E14" s="77">
        <v>1</v>
      </c>
      <c r="F14" s="78">
        <v>3</v>
      </c>
    </row>
    <row r="15" spans="1:6" x14ac:dyDescent="0.2">
      <c r="A15" s="73">
        <v>43</v>
      </c>
      <c r="B15" s="73" t="s">
        <v>1475</v>
      </c>
      <c r="C15" s="76">
        <v>1</v>
      </c>
      <c r="D15" s="77">
        <v>1</v>
      </c>
      <c r="E15" s="77">
        <v>1</v>
      </c>
      <c r="F15" s="78">
        <v>3</v>
      </c>
    </row>
    <row r="16" spans="1:6" x14ac:dyDescent="0.2">
      <c r="A16" s="73">
        <v>44</v>
      </c>
      <c r="B16" s="73" t="s">
        <v>11</v>
      </c>
      <c r="C16" s="76">
        <v>1</v>
      </c>
      <c r="D16" s="77">
        <v>1</v>
      </c>
      <c r="E16" s="77">
        <v>1</v>
      </c>
      <c r="F16" s="78">
        <v>3</v>
      </c>
    </row>
    <row r="17" spans="1:6" x14ac:dyDescent="0.2">
      <c r="A17" s="73">
        <v>45</v>
      </c>
      <c r="B17" s="73" t="s">
        <v>696</v>
      </c>
      <c r="C17" s="76">
        <v>1</v>
      </c>
      <c r="D17" s="77">
        <v>1</v>
      </c>
      <c r="E17" s="77">
        <v>1</v>
      </c>
      <c r="F17" s="78">
        <v>3</v>
      </c>
    </row>
    <row r="18" spans="1:6" x14ac:dyDescent="0.2">
      <c r="A18" s="73">
        <v>46</v>
      </c>
      <c r="B18" s="73" t="s">
        <v>1937</v>
      </c>
      <c r="C18" s="76">
        <v>1</v>
      </c>
      <c r="D18" s="77">
        <v>1</v>
      </c>
      <c r="E18" s="77">
        <v>1</v>
      </c>
      <c r="F18" s="78">
        <v>3</v>
      </c>
    </row>
    <row r="19" spans="1:6" x14ac:dyDescent="0.2">
      <c r="A19" s="73">
        <v>47</v>
      </c>
      <c r="B19" s="73" t="s">
        <v>533</v>
      </c>
      <c r="C19" s="76">
        <v>1</v>
      </c>
      <c r="D19" s="77">
        <v>1</v>
      </c>
      <c r="E19" s="77">
        <v>1</v>
      </c>
      <c r="F19" s="78">
        <v>3</v>
      </c>
    </row>
    <row r="20" spans="1:6" x14ac:dyDescent="0.2">
      <c r="A20" s="73">
        <v>48</v>
      </c>
      <c r="B20" s="73" t="s">
        <v>759</v>
      </c>
      <c r="C20" s="76">
        <v>1</v>
      </c>
      <c r="D20" s="77">
        <v>1</v>
      </c>
      <c r="E20" s="77">
        <v>1</v>
      </c>
      <c r="F20" s="78">
        <v>3</v>
      </c>
    </row>
    <row r="21" spans="1:6" x14ac:dyDescent="0.2">
      <c r="A21" s="73">
        <v>49</v>
      </c>
      <c r="B21" s="73" t="s">
        <v>1174</v>
      </c>
      <c r="C21" s="76">
        <v>1</v>
      </c>
      <c r="D21" s="77">
        <v>1</v>
      </c>
      <c r="E21" s="77">
        <v>1</v>
      </c>
      <c r="F21" s="78">
        <v>3</v>
      </c>
    </row>
    <row r="22" spans="1:6" x14ac:dyDescent="0.2">
      <c r="A22" s="73">
        <v>50</v>
      </c>
      <c r="B22" s="73" t="s">
        <v>1447</v>
      </c>
      <c r="C22" s="76">
        <v>1</v>
      </c>
      <c r="D22" s="77">
        <v>1</v>
      </c>
      <c r="E22" s="77">
        <v>1</v>
      </c>
      <c r="F22" s="78">
        <v>3</v>
      </c>
    </row>
    <row r="23" spans="1:6" x14ac:dyDescent="0.2">
      <c r="A23" s="73">
        <v>51</v>
      </c>
      <c r="B23" s="73" t="s">
        <v>283</v>
      </c>
      <c r="C23" s="76">
        <v>1</v>
      </c>
      <c r="D23" s="77">
        <v>1</v>
      </c>
      <c r="E23" s="77">
        <v>1</v>
      </c>
      <c r="F23" s="78">
        <v>3</v>
      </c>
    </row>
    <row r="24" spans="1:6" x14ac:dyDescent="0.2">
      <c r="A24" s="73">
        <v>52</v>
      </c>
      <c r="B24" s="73" t="s">
        <v>1107</v>
      </c>
      <c r="C24" s="76">
        <v>1</v>
      </c>
      <c r="D24" s="77">
        <v>1</v>
      </c>
      <c r="E24" s="77">
        <v>1</v>
      </c>
      <c r="F24" s="78">
        <v>3</v>
      </c>
    </row>
    <row r="25" spans="1:6" x14ac:dyDescent="0.2">
      <c r="A25" s="73">
        <v>53</v>
      </c>
      <c r="B25" s="73" t="s">
        <v>357</v>
      </c>
      <c r="C25" s="76">
        <v>1</v>
      </c>
      <c r="D25" s="77">
        <v>1</v>
      </c>
      <c r="E25" s="77">
        <v>1</v>
      </c>
      <c r="F25" s="78">
        <v>3</v>
      </c>
    </row>
    <row r="26" spans="1:6" x14ac:dyDescent="0.2">
      <c r="A26" s="73">
        <v>54</v>
      </c>
      <c r="B26" s="73" t="s">
        <v>1462</v>
      </c>
      <c r="C26" s="76">
        <v>1</v>
      </c>
      <c r="D26" s="77">
        <v>1</v>
      </c>
      <c r="E26" s="77">
        <v>1</v>
      </c>
      <c r="F26" s="78">
        <v>3</v>
      </c>
    </row>
    <row r="27" spans="1:6" x14ac:dyDescent="0.2">
      <c r="A27" s="73">
        <v>55</v>
      </c>
      <c r="B27" s="73" t="s">
        <v>866</v>
      </c>
      <c r="C27" s="76">
        <v>1</v>
      </c>
      <c r="D27" s="77">
        <v>1</v>
      </c>
      <c r="E27" s="77">
        <v>1</v>
      </c>
      <c r="F27" s="78">
        <v>3</v>
      </c>
    </row>
    <row r="28" spans="1:6" x14ac:dyDescent="0.2">
      <c r="A28" s="73">
        <v>56</v>
      </c>
      <c r="B28" s="73" t="s">
        <v>1298</v>
      </c>
      <c r="C28" s="76">
        <v>1</v>
      </c>
      <c r="D28" s="77">
        <v>1</v>
      </c>
      <c r="E28" s="77">
        <v>1</v>
      </c>
      <c r="F28" s="78">
        <v>3</v>
      </c>
    </row>
    <row r="29" spans="1:6" x14ac:dyDescent="0.2">
      <c r="A29" s="73">
        <v>57</v>
      </c>
      <c r="B29" s="73" t="s">
        <v>1163</v>
      </c>
      <c r="C29" s="76">
        <v>1</v>
      </c>
      <c r="D29" s="77">
        <v>1</v>
      </c>
      <c r="E29" s="77">
        <v>1</v>
      </c>
      <c r="F29" s="78">
        <v>3</v>
      </c>
    </row>
    <row r="30" spans="1:6" x14ac:dyDescent="0.2">
      <c r="A30" s="73">
        <v>58</v>
      </c>
      <c r="B30" s="73" t="s">
        <v>286</v>
      </c>
      <c r="C30" s="76">
        <v>1</v>
      </c>
      <c r="D30" s="77">
        <v>1</v>
      </c>
      <c r="E30" s="77">
        <v>1</v>
      </c>
      <c r="F30" s="78">
        <v>3</v>
      </c>
    </row>
    <row r="31" spans="1:6" x14ac:dyDescent="0.2">
      <c r="A31" s="73">
        <v>59</v>
      </c>
      <c r="B31" s="73" t="s">
        <v>287</v>
      </c>
      <c r="C31" s="76">
        <v>1</v>
      </c>
      <c r="D31" s="77">
        <v>1</v>
      </c>
      <c r="E31" s="77">
        <v>1</v>
      </c>
      <c r="F31" s="78">
        <v>3</v>
      </c>
    </row>
    <row r="32" spans="1:6" x14ac:dyDescent="0.2">
      <c r="A32" s="73">
        <v>60</v>
      </c>
      <c r="B32" s="73" t="s">
        <v>1953</v>
      </c>
      <c r="C32" s="76">
        <v>1</v>
      </c>
      <c r="D32" s="77">
        <v>1</v>
      </c>
      <c r="E32" s="77">
        <v>1</v>
      </c>
      <c r="F32" s="78">
        <v>3</v>
      </c>
    </row>
    <row r="33" spans="1:6" x14ac:dyDescent="0.2">
      <c r="A33" s="73">
        <v>61</v>
      </c>
      <c r="B33" s="73" t="s">
        <v>1696</v>
      </c>
      <c r="C33" s="76">
        <v>1</v>
      </c>
      <c r="D33" s="77">
        <v>1</v>
      </c>
      <c r="E33" s="77">
        <v>1</v>
      </c>
      <c r="F33" s="78">
        <v>3</v>
      </c>
    </row>
    <row r="34" spans="1:6" x14ac:dyDescent="0.2">
      <c r="A34" s="73">
        <v>62</v>
      </c>
      <c r="B34" s="73" t="s">
        <v>656</v>
      </c>
      <c r="C34" s="76">
        <v>1</v>
      </c>
      <c r="D34" s="77">
        <v>1</v>
      </c>
      <c r="E34" s="77">
        <v>1</v>
      </c>
      <c r="F34" s="78">
        <v>3</v>
      </c>
    </row>
    <row r="35" spans="1:6" x14ac:dyDescent="0.2">
      <c r="A35" s="73">
        <v>63</v>
      </c>
      <c r="B35" s="73" t="s">
        <v>488</v>
      </c>
      <c r="C35" s="76">
        <v>1</v>
      </c>
      <c r="D35" s="77">
        <v>1</v>
      </c>
      <c r="E35" s="77">
        <v>1</v>
      </c>
      <c r="F35" s="78">
        <v>3</v>
      </c>
    </row>
    <row r="36" spans="1:6" x14ac:dyDescent="0.2">
      <c r="A36" s="73">
        <v>64</v>
      </c>
      <c r="B36" s="73" t="s">
        <v>1717</v>
      </c>
      <c r="C36" s="76">
        <v>1</v>
      </c>
      <c r="D36" s="77">
        <v>1</v>
      </c>
      <c r="E36" s="77">
        <v>1</v>
      </c>
      <c r="F36" s="78">
        <v>3</v>
      </c>
    </row>
    <row r="37" spans="1:6" x14ac:dyDescent="0.2">
      <c r="A37" s="73">
        <v>65</v>
      </c>
      <c r="B37" s="73" t="s">
        <v>381</v>
      </c>
      <c r="C37" s="76">
        <v>1</v>
      </c>
      <c r="D37" s="77">
        <v>1</v>
      </c>
      <c r="E37" s="77">
        <v>1</v>
      </c>
      <c r="F37" s="78">
        <v>3</v>
      </c>
    </row>
    <row r="38" spans="1:6" x14ac:dyDescent="0.2">
      <c r="A38" s="73">
        <v>66</v>
      </c>
      <c r="B38" s="73" t="s">
        <v>476</v>
      </c>
      <c r="C38" s="76">
        <v>1</v>
      </c>
      <c r="D38" s="77">
        <v>1</v>
      </c>
      <c r="E38" s="77">
        <v>1</v>
      </c>
      <c r="F38" s="78">
        <v>3</v>
      </c>
    </row>
    <row r="39" spans="1:6" x14ac:dyDescent="0.2">
      <c r="A39" s="73">
        <v>67</v>
      </c>
      <c r="B39" s="73" t="s">
        <v>1020</v>
      </c>
      <c r="C39" s="76">
        <v>1</v>
      </c>
      <c r="D39" s="77">
        <v>1</v>
      </c>
      <c r="E39" s="77">
        <v>1</v>
      </c>
      <c r="F39" s="78">
        <v>3</v>
      </c>
    </row>
    <row r="40" spans="1:6" x14ac:dyDescent="0.2">
      <c r="A40" s="73">
        <v>68</v>
      </c>
      <c r="B40" s="73" t="s">
        <v>288</v>
      </c>
      <c r="C40" s="76">
        <v>1</v>
      </c>
      <c r="D40" s="77">
        <v>1</v>
      </c>
      <c r="E40" s="77">
        <v>1</v>
      </c>
      <c r="F40" s="78">
        <v>3</v>
      </c>
    </row>
    <row r="41" spans="1:6" x14ac:dyDescent="0.2">
      <c r="A41" s="73">
        <v>69</v>
      </c>
      <c r="B41" s="73" t="s">
        <v>1965</v>
      </c>
      <c r="C41" s="76">
        <v>1</v>
      </c>
      <c r="D41" s="77">
        <v>1</v>
      </c>
      <c r="E41" s="77">
        <v>1</v>
      </c>
      <c r="F41" s="78">
        <v>3</v>
      </c>
    </row>
    <row r="42" spans="1:6" x14ac:dyDescent="0.2">
      <c r="A42" s="73">
        <v>70</v>
      </c>
      <c r="B42" s="73" t="s">
        <v>358</v>
      </c>
      <c r="C42" s="76">
        <v>1</v>
      </c>
      <c r="D42" s="77">
        <v>1</v>
      </c>
      <c r="E42" s="77">
        <v>1</v>
      </c>
      <c r="F42" s="78">
        <v>3</v>
      </c>
    </row>
    <row r="43" spans="1:6" x14ac:dyDescent="0.2">
      <c r="A43" s="73">
        <v>71</v>
      </c>
      <c r="B43" s="73" t="s">
        <v>270</v>
      </c>
      <c r="C43" s="76">
        <v>1</v>
      </c>
      <c r="D43" s="77">
        <v>1</v>
      </c>
      <c r="E43" s="77">
        <v>1</v>
      </c>
      <c r="F43" s="78">
        <v>3</v>
      </c>
    </row>
    <row r="44" spans="1:6" x14ac:dyDescent="0.2">
      <c r="A44" s="73">
        <v>72</v>
      </c>
      <c r="B44" s="73" t="s">
        <v>291</v>
      </c>
      <c r="C44" s="76">
        <v>1</v>
      </c>
      <c r="D44" s="77">
        <v>1</v>
      </c>
      <c r="E44" s="77">
        <v>1</v>
      </c>
      <c r="F44" s="78">
        <v>3</v>
      </c>
    </row>
    <row r="45" spans="1:6" x14ac:dyDescent="0.2">
      <c r="A45" s="73">
        <v>73</v>
      </c>
      <c r="B45" s="73" t="s">
        <v>659</v>
      </c>
      <c r="C45" s="76">
        <v>1</v>
      </c>
      <c r="D45" s="77">
        <v>1</v>
      </c>
      <c r="E45" s="77">
        <v>1</v>
      </c>
      <c r="F45" s="78">
        <v>3</v>
      </c>
    </row>
    <row r="46" spans="1:6" x14ac:dyDescent="0.2">
      <c r="A46" s="73">
        <v>74</v>
      </c>
      <c r="B46" s="73" t="s">
        <v>452</v>
      </c>
      <c r="C46" s="76">
        <v>1</v>
      </c>
      <c r="D46" s="77">
        <v>1</v>
      </c>
      <c r="E46" s="77">
        <v>1</v>
      </c>
      <c r="F46" s="78">
        <v>3</v>
      </c>
    </row>
    <row r="47" spans="1:6" x14ac:dyDescent="0.2">
      <c r="A47" s="73">
        <v>75</v>
      </c>
      <c r="B47" s="73" t="s">
        <v>855</v>
      </c>
      <c r="C47" s="76">
        <v>1</v>
      </c>
      <c r="D47" s="77">
        <v>1</v>
      </c>
      <c r="E47" s="77">
        <v>1</v>
      </c>
      <c r="F47" s="78">
        <v>3</v>
      </c>
    </row>
    <row r="48" spans="1:6" x14ac:dyDescent="0.2">
      <c r="A48" s="73">
        <v>76</v>
      </c>
      <c r="B48" s="73" t="s">
        <v>534</v>
      </c>
      <c r="C48" s="76">
        <v>1</v>
      </c>
      <c r="D48" s="77">
        <v>1</v>
      </c>
      <c r="E48" s="77">
        <v>1</v>
      </c>
      <c r="F48" s="78">
        <v>3</v>
      </c>
    </row>
    <row r="49" spans="1:6" x14ac:dyDescent="0.2">
      <c r="A49" s="73">
        <v>77</v>
      </c>
      <c r="B49" s="73" t="s">
        <v>818</v>
      </c>
      <c r="C49" s="76">
        <v>1</v>
      </c>
      <c r="D49" s="77">
        <v>1</v>
      </c>
      <c r="E49" s="77">
        <v>1</v>
      </c>
      <c r="F49" s="78">
        <v>3</v>
      </c>
    </row>
    <row r="50" spans="1:6" x14ac:dyDescent="0.2">
      <c r="A50" s="73">
        <v>78</v>
      </c>
      <c r="B50" s="73" t="s">
        <v>941</v>
      </c>
      <c r="C50" s="76">
        <v>1</v>
      </c>
      <c r="D50" s="77">
        <v>1</v>
      </c>
      <c r="E50" s="77">
        <v>1</v>
      </c>
      <c r="F50" s="78">
        <v>3</v>
      </c>
    </row>
    <row r="51" spans="1:6" x14ac:dyDescent="0.2">
      <c r="A51" s="73">
        <v>79</v>
      </c>
      <c r="B51" s="73" t="s">
        <v>1488</v>
      </c>
      <c r="C51" s="76">
        <v>1</v>
      </c>
      <c r="D51" s="77">
        <v>1</v>
      </c>
      <c r="E51" s="77">
        <v>1</v>
      </c>
      <c r="F51" s="78">
        <v>3</v>
      </c>
    </row>
    <row r="52" spans="1:6" x14ac:dyDescent="0.2">
      <c r="A52" s="73">
        <v>80</v>
      </c>
      <c r="B52" s="73" t="s">
        <v>1735</v>
      </c>
      <c r="C52" s="76">
        <v>1</v>
      </c>
      <c r="D52" s="77">
        <v>1</v>
      </c>
      <c r="E52" s="77">
        <v>1</v>
      </c>
      <c r="F52" s="78">
        <v>3</v>
      </c>
    </row>
    <row r="53" spans="1:6" x14ac:dyDescent="0.2">
      <c r="A53" s="73">
        <v>81</v>
      </c>
      <c r="B53" s="73" t="s">
        <v>679</v>
      </c>
      <c r="C53" s="76">
        <v>1</v>
      </c>
      <c r="D53" s="77">
        <v>1</v>
      </c>
      <c r="E53" s="77">
        <v>1</v>
      </c>
      <c r="F53" s="78">
        <v>3</v>
      </c>
    </row>
    <row r="54" spans="1:6" x14ac:dyDescent="0.2">
      <c r="A54" s="73">
        <v>82</v>
      </c>
      <c r="B54" s="73" t="s">
        <v>295</v>
      </c>
      <c r="C54" s="76">
        <v>1</v>
      </c>
      <c r="D54" s="77">
        <v>1</v>
      </c>
      <c r="E54" s="77">
        <v>1</v>
      </c>
      <c r="F54" s="78">
        <v>3</v>
      </c>
    </row>
    <row r="55" spans="1:6" x14ac:dyDescent="0.2">
      <c r="A55" s="73">
        <v>83</v>
      </c>
      <c r="B55" s="73" t="s">
        <v>810</v>
      </c>
      <c r="C55" s="76">
        <v>1</v>
      </c>
      <c r="D55" s="77">
        <v>1</v>
      </c>
      <c r="E55" s="77">
        <v>1</v>
      </c>
      <c r="F55" s="78">
        <v>3</v>
      </c>
    </row>
    <row r="56" spans="1:6" x14ac:dyDescent="0.2">
      <c r="A56" s="73">
        <v>84</v>
      </c>
      <c r="B56" s="73" t="s">
        <v>949</v>
      </c>
      <c r="C56" s="76">
        <v>1</v>
      </c>
      <c r="D56" s="77">
        <v>1</v>
      </c>
      <c r="E56" s="77">
        <v>1</v>
      </c>
      <c r="F56" s="78">
        <v>3</v>
      </c>
    </row>
    <row r="57" spans="1:6" x14ac:dyDescent="0.2">
      <c r="A57" s="73">
        <v>85</v>
      </c>
      <c r="B57" s="73" t="s">
        <v>13</v>
      </c>
      <c r="C57" s="76">
        <v>1</v>
      </c>
      <c r="D57" s="77">
        <v>1</v>
      </c>
      <c r="E57" s="77">
        <v>1</v>
      </c>
      <c r="F57" s="78">
        <v>3</v>
      </c>
    </row>
    <row r="58" spans="1:6" x14ac:dyDescent="0.2">
      <c r="A58" s="73">
        <v>86</v>
      </c>
      <c r="B58" s="73" t="s">
        <v>669</v>
      </c>
      <c r="C58" s="76">
        <v>1</v>
      </c>
      <c r="D58" s="77">
        <v>1</v>
      </c>
      <c r="E58" s="77">
        <v>1</v>
      </c>
      <c r="F58" s="78">
        <v>3</v>
      </c>
    </row>
    <row r="59" spans="1:6" x14ac:dyDescent="0.2">
      <c r="A59" s="73">
        <v>87</v>
      </c>
      <c r="B59" s="73" t="s">
        <v>677</v>
      </c>
      <c r="C59" s="76">
        <v>1</v>
      </c>
      <c r="D59" s="77">
        <v>1</v>
      </c>
      <c r="E59" s="77">
        <v>1</v>
      </c>
      <c r="F59" s="78">
        <v>3</v>
      </c>
    </row>
    <row r="60" spans="1:6" x14ac:dyDescent="0.2">
      <c r="A60" s="73">
        <v>88</v>
      </c>
      <c r="B60" s="73" t="s">
        <v>477</v>
      </c>
      <c r="C60" s="76">
        <v>1</v>
      </c>
      <c r="D60" s="77">
        <v>1</v>
      </c>
      <c r="E60" s="77">
        <v>1</v>
      </c>
      <c r="F60" s="78">
        <v>3</v>
      </c>
    </row>
    <row r="61" spans="1:6" x14ac:dyDescent="0.2">
      <c r="A61" s="73">
        <v>89</v>
      </c>
      <c r="B61" s="73" t="s">
        <v>110</v>
      </c>
      <c r="C61" s="76">
        <v>1</v>
      </c>
      <c r="D61" s="77">
        <v>1</v>
      </c>
      <c r="E61" s="77">
        <v>1</v>
      </c>
      <c r="F61" s="78">
        <v>3</v>
      </c>
    </row>
    <row r="62" spans="1:6" x14ac:dyDescent="0.2">
      <c r="A62" s="73">
        <v>90</v>
      </c>
      <c r="B62" s="73" t="s">
        <v>706</v>
      </c>
      <c r="C62" s="76">
        <v>1</v>
      </c>
      <c r="D62" s="77">
        <v>1</v>
      </c>
      <c r="E62" s="77">
        <v>1</v>
      </c>
      <c r="F62" s="78">
        <v>3</v>
      </c>
    </row>
    <row r="63" spans="1:6" x14ac:dyDescent="0.2">
      <c r="A63" s="73">
        <v>91</v>
      </c>
      <c r="B63" s="73" t="s">
        <v>1466</v>
      </c>
      <c r="C63" s="76">
        <v>1</v>
      </c>
      <c r="D63" s="77">
        <v>1</v>
      </c>
      <c r="E63" s="77">
        <v>1</v>
      </c>
      <c r="F63" s="78">
        <v>3</v>
      </c>
    </row>
    <row r="64" spans="1:6" x14ac:dyDescent="0.2">
      <c r="A64" s="73">
        <v>92</v>
      </c>
      <c r="B64" s="73" t="s">
        <v>383</v>
      </c>
      <c r="C64" s="76">
        <v>1</v>
      </c>
      <c r="D64" s="77">
        <v>1</v>
      </c>
      <c r="E64" s="77">
        <v>1</v>
      </c>
      <c r="F64" s="78">
        <v>3</v>
      </c>
    </row>
    <row r="65" spans="1:6" x14ac:dyDescent="0.2">
      <c r="A65" s="73">
        <v>93</v>
      </c>
      <c r="B65" s="73" t="s">
        <v>1434</v>
      </c>
      <c r="C65" s="76">
        <v>1</v>
      </c>
      <c r="D65" s="77">
        <v>1</v>
      </c>
      <c r="E65" s="77">
        <v>1</v>
      </c>
      <c r="F65" s="78">
        <v>3</v>
      </c>
    </row>
    <row r="66" spans="1:6" x14ac:dyDescent="0.2">
      <c r="A66" s="73">
        <v>94</v>
      </c>
      <c r="B66" s="73" t="s">
        <v>296</v>
      </c>
      <c r="C66" s="76">
        <v>1</v>
      </c>
      <c r="D66" s="77">
        <v>1</v>
      </c>
      <c r="E66" s="77">
        <v>1</v>
      </c>
      <c r="F66" s="78">
        <v>3</v>
      </c>
    </row>
    <row r="67" spans="1:6" x14ac:dyDescent="0.2">
      <c r="A67" s="73">
        <v>95</v>
      </c>
      <c r="B67" s="73" t="s">
        <v>723</v>
      </c>
      <c r="C67" s="76">
        <v>1</v>
      </c>
      <c r="D67" s="77">
        <v>1</v>
      </c>
      <c r="E67" s="77">
        <v>1</v>
      </c>
      <c r="F67" s="78">
        <v>3</v>
      </c>
    </row>
    <row r="68" spans="1:6" x14ac:dyDescent="0.2">
      <c r="A68" s="73">
        <v>96</v>
      </c>
      <c r="B68" s="73" t="s">
        <v>1285</v>
      </c>
      <c r="C68" s="76">
        <v>1</v>
      </c>
      <c r="D68" s="77">
        <v>1</v>
      </c>
      <c r="E68" s="77">
        <v>1</v>
      </c>
      <c r="F68" s="78">
        <v>3</v>
      </c>
    </row>
    <row r="69" spans="1:6" x14ac:dyDescent="0.2">
      <c r="A69" s="73">
        <v>97</v>
      </c>
      <c r="B69" s="73" t="s">
        <v>611</v>
      </c>
      <c r="C69" s="76">
        <v>1</v>
      </c>
      <c r="D69" s="77">
        <v>1</v>
      </c>
      <c r="E69" s="77">
        <v>1</v>
      </c>
      <c r="F69" s="78">
        <v>3</v>
      </c>
    </row>
    <row r="70" spans="1:6" x14ac:dyDescent="0.2">
      <c r="A70" s="73">
        <v>98</v>
      </c>
      <c r="B70" s="73" t="s">
        <v>862</v>
      </c>
      <c r="C70" s="76">
        <v>1</v>
      </c>
      <c r="D70" s="77">
        <v>1</v>
      </c>
      <c r="E70" s="77">
        <v>1</v>
      </c>
      <c r="F70" s="78">
        <v>3</v>
      </c>
    </row>
    <row r="71" spans="1:6" x14ac:dyDescent="0.2">
      <c r="A71" s="73">
        <v>99</v>
      </c>
      <c r="B71" s="73" t="s">
        <v>17</v>
      </c>
      <c r="C71" s="76">
        <v>1</v>
      </c>
      <c r="D71" s="77">
        <v>1</v>
      </c>
      <c r="E71" s="77">
        <v>1</v>
      </c>
      <c r="F71" s="78">
        <v>3</v>
      </c>
    </row>
    <row r="72" spans="1:6" x14ac:dyDescent="0.2">
      <c r="A72" s="73">
        <v>100</v>
      </c>
      <c r="B72" s="73" t="s">
        <v>702</v>
      </c>
      <c r="C72" s="76">
        <v>1</v>
      </c>
      <c r="D72" s="77">
        <v>1</v>
      </c>
      <c r="E72" s="77">
        <v>1</v>
      </c>
      <c r="F72" s="78">
        <v>3</v>
      </c>
    </row>
    <row r="73" spans="1:6" x14ac:dyDescent="0.2">
      <c r="A73" s="73">
        <v>101</v>
      </c>
      <c r="B73" s="73" t="s">
        <v>310</v>
      </c>
      <c r="C73" s="76">
        <v>1</v>
      </c>
      <c r="D73" s="77">
        <v>1</v>
      </c>
      <c r="E73" s="77">
        <v>1</v>
      </c>
      <c r="F73" s="78">
        <v>3</v>
      </c>
    </row>
    <row r="74" spans="1:6" x14ac:dyDescent="0.2">
      <c r="A74" s="73">
        <v>102</v>
      </c>
      <c r="B74" s="73" t="s">
        <v>955</v>
      </c>
      <c r="C74" s="76">
        <v>1</v>
      </c>
      <c r="D74" s="77">
        <v>1</v>
      </c>
      <c r="E74" s="77">
        <v>1</v>
      </c>
      <c r="F74" s="78">
        <v>3</v>
      </c>
    </row>
    <row r="75" spans="1:6" x14ac:dyDescent="0.2">
      <c r="A75" s="73">
        <v>103</v>
      </c>
      <c r="B75" s="73" t="s">
        <v>362</v>
      </c>
      <c r="C75" s="76">
        <v>1</v>
      </c>
      <c r="D75" s="77">
        <v>1</v>
      </c>
      <c r="E75" s="77">
        <v>1</v>
      </c>
      <c r="F75" s="78">
        <v>3</v>
      </c>
    </row>
    <row r="76" spans="1:6" x14ac:dyDescent="0.2">
      <c r="A76" s="73">
        <v>104</v>
      </c>
      <c r="B76" s="73" t="s">
        <v>271</v>
      </c>
      <c r="C76" s="76">
        <v>1</v>
      </c>
      <c r="D76" s="77">
        <v>1</v>
      </c>
      <c r="E76" s="77">
        <v>1</v>
      </c>
      <c r="F76" s="78">
        <v>3</v>
      </c>
    </row>
    <row r="77" spans="1:6" x14ac:dyDescent="0.2">
      <c r="A77" s="73">
        <v>105</v>
      </c>
      <c r="B77" s="73" t="s">
        <v>448</v>
      </c>
      <c r="C77" s="76">
        <v>1</v>
      </c>
      <c r="D77" s="77">
        <v>1</v>
      </c>
      <c r="E77" s="77">
        <v>1</v>
      </c>
      <c r="F77" s="78">
        <v>3</v>
      </c>
    </row>
    <row r="78" spans="1:6" x14ac:dyDescent="0.2">
      <c r="A78" s="73">
        <v>106</v>
      </c>
      <c r="B78" s="73" t="s">
        <v>886</v>
      </c>
      <c r="C78" s="76">
        <v>1</v>
      </c>
      <c r="D78" s="77">
        <v>1</v>
      </c>
      <c r="E78" s="77">
        <v>1</v>
      </c>
      <c r="F78" s="78">
        <v>3</v>
      </c>
    </row>
    <row r="79" spans="1:6" x14ac:dyDescent="0.2">
      <c r="A79" s="73">
        <v>107</v>
      </c>
      <c r="B79" s="73" t="s">
        <v>14</v>
      </c>
      <c r="C79" s="76">
        <v>1</v>
      </c>
      <c r="D79" s="77">
        <v>1</v>
      </c>
      <c r="E79" s="77">
        <v>1</v>
      </c>
      <c r="F79" s="78">
        <v>3</v>
      </c>
    </row>
    <row r="80" spans="1:6" x14ac:dyDescent="0.2">
      <c r="A80" s="73">
        <v>108</v>
      </c>
      <c r="B80" s="73" t="s">
        <v>298</v>
      </c>
      <c r="C80" s="76">
        <v>1</v>
      </c>
      <c r="D80" s="77">
        <v>1</v>
      </c>
      <c r="E80" s="77">
        <v>1</v>
      </c>
      <c r="F80" s="78">
        <v>3</v>
      </c>
    </row>
    <row r="81" spans="1:6" x14ac:dyDescent="0.2">
      <c r="A81" s="73">
        <v>109</v>
      </c>
      <c r="B81" s="73" t="s">
        <v>1307</v>
      </c>
      <c r="C81" s="76">
        <v>1</v>
      </c>
      <c r="D81" s="77">
        <v>1</v>
      </c>
      <c r="E81" s="77">
        <v>1</v>
      </c>
      <c r="F81" s="78">
        <v>3</v>
      </c>
    </row>
    <row r="82" spans="1:6" x14ac:dyDescent="0.2">
      <c r="A82" s="73">
        <v>110</v>
      </c>
      <c r="B82" s="73" t="s">
        <v>1059</v>
      </c>
      <c r="C82" s="76">
        <v>1</v>
      </c>
      <c r="D82" s="77">
        <v>1</v>
      </c>
      <c r="E82" s="77">
        <v>1</v>
      </c>
      <c r="F82" s="78">
        <v>3</v>
      </c>
    </row>
    <row r="83" spans="1:6" x14ac:dyDescent="0.2">
      <c r="A83" s="73">
        <v>111</v>
      </c>
      <c r="B83" s="73" t="s">
        <v>363</v>
      </c>
      <c r="C83" s="76">
        <v>1</v>
      </c>
      <c r="D83" s="77">
        <v>1</v>
      </c>
      <c r="E83" s="77">
        <v>1</v>
      </c>
      <c r="F83" s="78">
        <v>3</v>
      </c>
    </row>
    <row r="84" spans="1:6" x14ac:dyDescent="0.2">
      <c r="A84" s="73">
        <v>112</v>
      </c>
      <c r="B84" s="73" t="s">
        <v>685</v>
      </c>
      <c r="C84" s="76">
        <v>1</v>
      </c>
      <c r="D84" s="77">
        <v>1</v>
      </c>
      <c r="E84" s="77">
        <v>1</v>
      </c>
      <c r="F84" s="78">
        <v>3</v>
      </c>
    </row>
    <row r="85" spans="1:6" x14ac:dyDescent="0.2">
      <c r="A85" s="73">
        <v>113</v>
      </c>
      <c r="B85" s="73" t="s">
        <v>738</v>
      </c>
      <c r="C85" s="76">
        <v>1</v>
      </c>
      <c r="D85" s="77">
        <v>1</v>
      </c>
      <c r="E85" s="77">
        <v>1</v>
      </c>
      <c r="F85" s="78">
        <v>3</v>
      </c>
    </row>
    <row r="86" spans="1:6" x14ac:dyDescent="0.2">
      <c r="A86" s="73">
        <v>114</v>
      </c>
      <c r="B86" s="73" t="s">
        <v>1702</v>
      </c>
      <c r="C86" s="76">
        <v>1</v>
      </c>
      <c r="D86" s="77">
        <v>1</v>
      </c>
      <c r="E86" s="77">
        <v>1</v>
      </c>
      <c r="F86" s="78">
        <v>3</v>
      </c>
    </row>
    <row r="87" spans="1:6" x14ac:dyDescent="0.2">
      <c r="A87" s="73">
        <v>115</v>
      </c>
      <c r="B87" s="73" t="s">
        <v>2009</v>
      </c>
      <c r="C87" s="76">
        <v>1</v>
      </c>
      <c r="D87" s="77">
        <v>1</v>
      </c>
      <c r="E87" s="77">
        <v>1</v>
      </c>
      <c r="F87" s="78">
        <v>3</v>
      </c>
    </row>
    <row r="88" spans="1:6" x14ac:dyDescent="0.2">
      <c r="A88" s="73">
        <v>116</v>
      </c>
      <c r="B88" s="73" t="s">
        <v>471</v>
      </c>
      <c r="C88" s="76">
        <v>1</v>
      </c>
      <c r="D88" s="77">
        <v>1</v>
      </c>
      <c r="E88" s="77">
        <v>1</v>
      </c>
      <c r="F88" s="78">
        <v>3</v>
      </c>
    </row>
    <row r="89" spans="1:6" x14ac:dyDescent="0.2">
      <c r="A89" s="73">
        <v>117</v>
      </c>
      <c r="B89" s="73" t="s">
        <v>1687</v>
      </c>
      <c r="C89" s="76">
        <v>1</v>
      </c>
      <c r="D89" s="77">
        <v>1</v>
      </c>
      <c r="E89" s="77">
        <v>1</v>
      </c>
      <c r="F89" s="78">
        <v>3</v>
      </c>
    </row>
    <row r="90" spans="1:6" x14ac:dyDescent="0.2">
      <c r="A90" s="73">
        <v>118</v>
      </c>
      <c r="B90" s="73" t="s">
        <v>278</v>
      </c>
      <c r="C90" s="76">
        <v>1</v>
      </c>
      <c r="D90" s="77">
        <v>1</v>
      </c>
      <c r="E90" s="77">
        <v>1</v>
      </c>
      <c r="F90" s="78">
        <v>3</v>
      </c>
    </row>
    <row r="91" spans="1:6" x14ac:dyDescent="0.2">
      <c r="A91" s="73">
        <v>119</v>
      </c>
      <c r="B91" s="73" t="s">
        <v>1200</v>
      </c>
      <c r="C91" s="76">
        <v>1</v>
      </c>
      <c r="D91" s="77">
        <v>1</v>
      </c>
      <c r="E91" s="77">
        <v>1</v>
      </c>
      <c r="F91" s="78">
        <v>3</v>
      </c>
    </row>
    <row r="92" spans="1:6" x14ac:dyDescent="0.2">
      <c r="A92" s="73">
        <v>120</v>
      </c>
      <c r="B92" s="73" t="s">
        <v>804</v>
      </c>
      <c r="C92" s="76">
        <v>1</v>
      </c>
      <c r="D92" s="77">
        <v>1</v>
      </c>
      <c r="E92" s="77">
        <v>1</v>
      </c>
      <c r="F92" s="78">
        <v>3</v>
      </c>
    </row>
    <row r="93" spans="1:6" x14ac:dyDescent="0.2">
      <c r="A93" s="73">
        <v>121</v>
      </c>
      <c r="B93" s="73" t="s">
        <v>546</v>
      </c>
      <c r="C93" s="76">
        <v>1</v>
      </c>
      <c r="D93" s="77">
        <v>1</v>
      </c>
      <c r="E93" s="77">
        <v>1</v>
      </c>
      <c r="F93" s="78">
        <v>3</v>
      </c>
    </row>
    <row r="94" spans="1:6" x14ac:dyDescent="0.2">
      <c r="A94" s="73">
        <v>122</v>
      </c>
      <c r="B94" s="73" t="s">
        <v>1856</v>
      </c>
      <c r="C94" s="76">
        <v>1</v>
      </c>
      <c r="D94" s="77">
        <v>1</v>
      </c>
      <c r="E94" s="77">
        <v>1</v>
      </c>
      <c r="F94" s="78">
        <v>3</v>
      </c>
    </row>
    <row r="95" spans="1:6" x14ac:dyDescent="0.2">
      <c r="A95" s="73">
        <v>123</v>
      </c>
      <c r="B95" s="73" t="s">
        <v>972</v>
      </c>
      <c r="C95" s="76">
        <v>1</v>
      </c>
      <c r="D95" s="77">
        <v>1</v>
      </c>
      <c r="E95" s="77">
        <v>1</v>
      </c>
      <c r="F95" s="78">
        <v>3</v>
      </c>
    </row>
    <row r="96" spans="1:6" x14ac:dyDescent="0.2">
      <c r="A96" s="73">
        <v>124</v>
      </c>
      <c r="B96" s="73" t="s">
        <v>650</v>
      </c>
      <c r="C96" s="76">
        <v>1</v>
      </c>
      <c r="D96" s="77">
        <v>1</v>
      </c>
      <c r="E96" s="77">
        <v>1</v>
      </c>
      <c r="F96" s="78">
        <v>3</v>
      </c>
    </row>
    <row r="97" spans="1:6" x14ac:dyDescent="0.2">
      <c r="A97" s="73">
        <v>125</v>
      </c>
      <c r="B97" s="73" t="s">
        <v>2025</v>
      </c>
      <c r="C97" s="76">
        <v>1</v>
      </c>
      <c r="D97" s="77">
        <v>1</v>
      </c>
      <c r="E97" s="77">
        <v>1</v>
      </c>
      <c r="F97" s="78">
        <v>3</v>
      </c>
    </row>
    <row r="98" spans="1:6" x14ac:dyDescent="0.2">
      <c r="A98" s="73">
        <v>126</v>
      </c>
      <c r="B98" s="73" t="s">
        <v>2027</v>
      </c>
      <c r="C98" s="76">
        <v>1</v>
      </c>
      <c r="D98" s="77">
        <v>1</v>
      </c>
      <c r="E98" s="77">
        <v>1</v>
      </c>
      <c r="F98" s="78">
        <v>3</v>
      </c>
    </row>
    <row r="99" spans="1:6" x14ac:dyDescent="0.2">
      <c r="A99" s="73">
        <v>127</v>
      </c>
      <c r="B99" s="73" t="s">
        <v>56</v>
      </c>
      <c r="C99" s="76">
        <v>1</v>
      </c>
      <c r="D99" s="77">
        <v>1</v>
      </c>
      <c r="E99" s="77">
        <v>1</v>
      </c>
      <c r="F99" s="78">
        <v>3</v>
      </c>
    </row>
    <row r="100" spans="1:6" x14ac:dyDescent="0.2">
      <c r="A100" s="73">
        <v>128</v>
      </c>
      <c r="B100" s="73" t="s">
        <v>527</v>
      </c>
      <c r="C100" s="76">
        <v>1</v>
      </c>
      <c r="D100" s="77">
        <v>1</v>
      </c>
      <c r="E100" s="77">
        <v>1</v>
      </c>
      <c r="F100" s="78">
        <v>3</v>
      </c>
    </row>
    <row r="101" spans="1:6" x14ac:dyDescent="0.2">
      <c r="A101" s="73">
        <v>129</v>
      </c>
      <c r="B101" s="73" t="s">
        <v>671</v>
      </c>
      <c r="C101" s="76">
        <v>1</v>
      </c>
      <c r="D101" s="77">
        <v>1</v>
      </c>
      <c r="E101" s="77">
        <v>1</v>
      </c>
      <c r="F101" s="78">
        <v>3</v>
      </c>
    </row>
    <row r="102" spans="1:6" x14ac:dyDescent="0.2">
      <c r="A102" s="73">
        <v>130</v>
      </c>
      <c r="B102" s="73" t="s">
        <v>44</v>
      </c>
      <c r="C102" s="76">
        <v>1</v>
      </c>
      <c r="D102" s="77">
        <v>1</v>
      </c>
      <c r="E102" s="77">
        <v>1</v>
      </c>
      <c r="F102" s="78">
        <v>3</v>
      </c>
    </row>
    <row r="103" spans="1:6" x14ac:dyDescent="0.2">
      <c r="A103" s="73">
        <v>131</v>
      </c>
      <c r="B103" s="73" t="s">
        <v>299</v>
      </c>
      <c r="C103" s="76">
        <v>1</v>
      </c>
      <c r="D103" s="77">
        <v>1</v>
      </c>
      <c r="E103" s="77">
        <v>1</v>
      </c>
      <c r="F103" s="78">
        <v>3</v>
      </c>
    </row>
    <row r="104" spans="1:6" x14ac:dyDescent="0.2">
      <c r="A104" s="73">
        <v>132</v>
      </c>
      <c r="B104" s="73" t="s">
        <v>710</v>
      </c>
      <c r="C104" s="76">
        <v>1</v>
      </c>
      <c r="D104" s="77">
        <v>1</v>
      </c>
      <c r="E104" s="77">
        <v>1</v>
      </c>
      <c r="F104" s="78">
        <v>3</v>
      </c>
    </row>
    <row r="105" spans="1:6" x14ac:dyDescent="0.2">
      <c r="A105" s="73">
        <v>133</v>
      </c>
      <c r="B105" s="73" t="s">
        <v>386</v>
      </c>
      <c r="C105" s="76">
        <v>1</v>
      </c>
      <c r="D105" s="77">
        <v>1</v>
      </c>
      <c r="E105" s="77">
        <v>1</v>
      </c>
      <c r="F105" s="78">
        <v>3</v>
      </c>
    </row>
    <row r="106" spans="1:6" x14ac:dyDescent="0.2">
      <c r="A106" s="73">
        <v>134</v>
      </c>
      <c r="B106" s="73" t="s">
        <v>1149</v>
      </c>
      <c r="C106" s="76">
        <v>1</v>
      </c>
      <c r="D106" s="77">
        <v>1</v>
      </c>
      <c r="E106" s="77">
        <v>1</v>
      </c>
      <c r="F106" s="78">
        <v>3</v>
      </c>
    </row>
    <row r="107" spans="1:6" x14ac:dyDescent="0.2">
      <c r="A107" s="73">
        <v>135</v>
      </c>
      <c r="B107" s="73" t="s">
        <v>850</v>
      </c>
      <c r="C107" s="76">
        <v>1</v>
      </c>
      <c r="D107" s="77">
        <v>1</v>
      </c>
      <c r="E107" s="77">
        <v>1</v>
      </c>
      <c r="F107" s="78">
        <v>3</v>
      </c>
    </row>
    <row r="108" spans="1:6" x14ac:dyDescent="0.2">
      <c r="A108" s="73">
        <v>136</v>
      </c>
      <c r="B108" s="73" t="s">
        <v>2038</v>
      </c>
      <c r="C108" s="76">
        <v>1</v>
      </c>
      <c r="D108" s="77">
        <v>1</v>
      </c>
      <c r="E108" s="77">
        <v>1</v>
      </c>
      <c r="F108" s="78">
        <v>3</v>
      </c>
    </row>
    <row r="109" spans="1:6" x14ac:dyDescent="0.2">
      <c r="A109" s="73">
        <v>137</v>
      </c>
      <c r="B109" s="73" t="s">
        <v>365</v>
      </c>
      <c r="C109" s="76">
        <v>1</v>
      </c>
      <c r="D109" s="77">
        <v>1</v>
      </c>
      <c r="E109" s="77">
        <v>1</v>
      </c>
      <c r="F109" s="78">
        <v>3</v>
      </c>
    </row>
    <row r="110" spans="1:6" x14ac:dyDescent="0.2">
      <c r="A110" s="73">
        <v>138</v>
      </c>
      <c r="B110" s="73" t="s">
        <v>1010</v>
      </c>
      <c r="C110" s="76">
        <v>1</v>
      </c>
      <c r="D110" s="77">
        <v>1</v>
      </c>
      <c r="E110" s="77">
        <v>1</v>
      </c>
      <c r="F110" s="78">
        <v>3</v>
      </c>
    </row>
    <row r="111" spans="1:6" x14ac:dyDescent="0.2">
      <c r="A111" s="73">
        <v>139</v>
      </c>
      <c r="B111" s="73" t="s">
        <v>888</v>
      </c>
      <c r="C111" s="76">
        <v>1</v>
      </c>
      <c r="D111" s="77">
        <v>1</v>
      </c>
      <c r="E111" s="77">
        <v>1</v>
      </c>
      <c r="F111" s="78">
        <v>3</v>
      </c>
    </row>
    <row r="112" spans="1:6" x14ac:dyDescent="0.2">
      <c r="A112" s="73">
        <v>140</v>
      </c>
      <c r="B112" s="73" t="s">
        <v>2050</v>
      </c>
      <c r="C112" s="76">
        <v>1</v>
      </c>
      <c r="D112" s="77">
        <v>1</v>
      </c>
      <c r="E112" s="77">
        <v>1</v>
      </c>
      <c r="F112" s="78">
        <v>3</v>
      </c>
    </row>
    <row r="113" spans="1:6" x14ac:dyDescent="0.2">
      <c r="A113" s="73">
        <v>141</v>
      </c>
      <c r="B113" s="73" t="s">
        <v>451</v>
      </c>
      <c r="C113" s="76">
        <v>1</v>
      </c>
      <c r="D113" s="77">
        <v>1</v>
      </c>
      <c r="E113" s="77">
        <v>1</v>
      </c>
      <c r="F113" s="78">
        <v>3</v>
      </c>
    </row>
    <row r="114" spans="1:6" x14ac:dyDescent="0.2">
      <c r="A114" s="73">
        <v>142</v>
      </c>
      <c r="B114" s="73" t="s">
        <v>38</v>
      </c>
      <c r="C114" s="76">
        <v>1</v>
      </c>
      <c r="D114" s="77">
        <v>1</v>
      </c>
      <c r="E114" s="77">
        <v>1</v>
      </c>
      <c r="F114" s="78">
        <v>3</v>
      </c>
    </row>
    <row r="115" spans="1:6" x14ac:dyDescent="0.2">
      <c r="A115" s="73">
        <v>143</v>
      </c>
      <c r="B115" s="73" t="s">
        <v>2058</v>
      </c>
      <c r="C115" s="76">
        <v>1</v>
      </c>
      <c r="D115" s="77">
        <v>1</v>
      </c>
      <c r="E115" s="77">
        <v>1</v>
      </c>
      <c r="F115" s="78">
        <v>3</v>
      </c>
    </row>
    <row r="116" spans="1:6" x14ac:dyDescent="0.2">
      <c r="A116" s="73">
        <v>144</v>
      </c>
      <c r="B116" s="73" t="s">
        <v>705</v>
      </c>
      <c r="C116" s="76">
        <v>1</v>
      </c>
      <c r="D116" s="77">
        <v>1</v>
      </c>
      <c r="E116" s="77">
        <v>1</v>
      </c>
      <c r="F116" s="78">
        <v>3</v>
      </c>
    </row>
    <row r="117" spans="1:6" x14ac:dyDescent="0.2">
      <c r="A117" s="73">
        <v>145</v>
      </c>
      <c r="B117" s="73" t="s">
        <v>1479</v>
      </c>
      <c r="C117" s="76">
        <v>1</v>
      </c>
      <c r="D117" s="77">
        <v>1</v>
      </c>
      <c r="E117" s="77">
        <v>1</v>
      </c>
      <c r="F117" s="78">
        <v>3</v>
      </c>
    </row>
    <row r="118" spans="1:6" x14ac:dyDescent="0.2">
      <c r="A118" s="73">
        <v>146</v>
      </c>
      <c r="B118" s="73" t="s">
        <v>366</v>
      </c>
      <c r="C118" s="76">
        <v>1</v>
      </c>
      <c r="D118" s="77">
        <v>1</v>
      </c>
      <c r="E118" s="77">
        <v>1</v>
      </c>
      <c r="F118" s="78">
        <v>3</v>
      </c>
    </row>
    <row r="119" spans="1:6" x14ac:dyDescent="0.2">
      <c r="A119" s="73">
        <v>147</v>
      </c>
      <c r="B119" s="73" t="s">
        <v>948</v>
      </c>
      <c r="C119" s="76">
        <v>1</v>
      </c>
      <c r="D119" s="77">
        <v>1</v>
      </c>
      <c r="E119" s="77">
        <v>1</v>
      </c>
      <c r="F119" s="78">
        <v>3</v>
      </c>
    </row>
    <row r="120" spans="1:6" x14ac:dyDescent="0.2">
      <c r="A120" s="73">
        <v>148</v>
      </c>
      <c r="B120" s="73" t="s">
        <v>2276</v>
      </c>
      <c r="C120" s="76">
        <v>1</v>
      </c>
      <c r="D120" s="77">
        <v>1</v>
      </c>
      <c r="E120" s="77">
        <v>1</v>
      </c>
      <c r="F120" s="78">
        <v>3</v>
      </c>
    </row>
    <row r="121" spans="1:6" x14ac:dyDescent="0.2">
      <c r="A121" s="73">
        <v>149</v>
      </c>
      <c r="B121" s="73" t="s">
        <v>302</v>
      </c>
      <c r="C121" s="76">
        <v>1</v>
      </c>
      <c r="D121" s="77">
        <v>1</v>
      </c>
      <c r="E121" s="77">
        <v>1</v>
      </c>
      <c r="F121" s="78">
        <v>3</v>
      </c>
    </row>
    <row r="122" spans="1:6" x14ac:dyDescent="0.2">
      <c r="A122" s="73">
        <v>150</v>
      </c>
      <c r="B122" s="73" t="s">
        <v>815</v>
      </c>
      <c r="C122" s="76">
        <v>1</v>
      </c>
      <c r="D122" s="77">
        <v>1</v>
      </c>
      <c r="E122" s="77">
        <v>1</v>
      </c>
      <c r="F122" s="78">
        <v>3</v>
      </c>
    </row>
    <row r="123" spans="1:6" x14ac:dyDescent="0.2">
      <c r="A123" s="73">
        <v>151</v>
      </c>
      <c r="B123" s="73" t="s">
        <v>303</v>
      </c>
      <c r="C123" s="76">
        <v>1</v>
      </c>
      <c r="D123" s="77">
        <v>1</v>
      </c>
      <c r="E123" s="77">
        <v>1</v>
      </c>
      <c r="F123" s="78">
        <v>3</v>
      </c>
    </row>
    <row r="124" spans="1:6" x14ac:dyDescent="0.2">
      <c r="A124" s="73">
        <v>152</v>
      </c>
      <c r="B124" s="73" t="s">
        <v>770</v>
      </c>
      <c r="C124" s="76">
        <v>1</v>
      </c>
      <c r="D124" s="77">
        <v>1</v>
      </c>
      <c r="E124" s="77">
        <v>1</v>
      </c>
      <c r="F124" s="78">
        <v>3</v>
      </c>
    </row>
    <row r="125" spans="1:6" x14ac:dyDescent="0.2">
      <c r="A125" s="73">
        <v>153</v>
      </c>
      <c r="B125" s="73" t="s">
        <v>1314</v>
      </c>
      <c r="C125" s="76">
        <v>1</v>
      </c>
      <c r="D125" s="77">
        <v>1</v>
      </c>
      <c r="E125" s="77">
        <v>1</v>
      </c>
      <c r="F125" s="78">
        <v>3</v>
      </c>
    </row>
    <row r="126" spans="1:6" x14ac:dyDescent="0.2">
      <c r="A126" s="73">
        <v>154</v>
      </c>
      <c r="B126" s="73" t="s">
        <v>304</v>
      </c>
      <c r="C126" s="76">
        <v>1</v>
      </c>
      <c r="D126" s="77">
        <v>1</v>
      </c>
      <c r="E126" s="77">
        <v>1</v>
      </c>
      <c r="F126" s="78">
        <v>3</v>
      </c>
    </row>
    <row r="127" spans="1:6" x14ac:dyDescent="0.2">
      <c r="A127" s="73">
        <v>155</v>
      </c>
      <c r="B127" s="73" t="s">
        <v>2071</v>
      </c>
      <c r="C127" s="76">
        <v>1</v>
      </c>
      <c r="D127" s="77">
        <v>1</v>
      </c>
      <c r="E127" s="77">
        <v>1</v>
      </c>
      <c r="F127" s="78">
        <v>3</v>
      </c>
    </row>
    <row r="128" spans="1:6" x14ac:dyDescent="0.2">
      <c r="A128" s="73">
        <v>156</v>
      </c>
      <c r="B128" s="73" t="s">
        <v>1079</v>
      </c>
      <c r="C128" s="76">
        <v>1</v>
      </c>
      <c r="D128" s="77">
        <v>1</v>
      </c>
      <c r="E128" s="77">
        <v>1</v>
      </c>
      <c r="F128" s="78">
        <v>3</v>
      </c>
    </row>
    <row r="129" spans="1:6" x14ac:dyDescent="0.2">
      <c r="A129" s="73">
        <v>157</v>
      </c>
      <c r="B129" s="73" t="s">
        <v>67</v>
      </c>
      <c r="C129" s="76">
        <v>1</v>
      </c>
      <c r="D129" s="77">
        <v>1</v>
      </c>
      <c r="E129" s="77">
        <v>1</v>
      </c>
      <c r="F129" s="78">
        <v>3</v>
      </c>
    </row>
    <row r="130" spans="1:6" x14ac:dyDescent="0.2">
      <c r="A130" s="73">
        <v>158</v>
      </c>
      <c r="B130" s="73" t="s">
        <v>591</v>
      </c>
      <c r="C130" s="76">
        <v>1</v>
      </c>
      <c r="D130" s="77">
        <v>1</v>
      </c>
      <c r="E130" s="77">
        <v>1</v>
      </c>
      <c r="F130" s="78">
        <v>3</v>
      </c>
    </row>
    <row r="131" spans="1:6" x14ac:dyDescent="0.2">
      <c r="A131" s="73">
        <v>159</v>
      </c>
      <c r="B131" s="73" t="s">
        <v>592</v>
      </c>
      <c r="C131" s="76">
        <v>1</v>
      </c>
      <c r="D131" s="77">
        <v>1</v>
      </c>
      <c r="E131" s="77">
        <v>1</v>
      </c>
      <c r="F131" s="78">
        <v>3</v>
      </c>
    </row>
    <row r="132" spans="1:6" x14ac:dyDescent="0.2">
      <c r="A132" s="73">
        <v>161</v>
      </c>
      <c r="B132" s="73" t="s">
        <v>681</v>
      </c>
      <c r="C132" s="76">
        <v>1</v>
      </c>
      <c r="D132" s="77">
        <v>1</v>
      </c>
      <c r="E132" s="77">
        <v>1</v>
      </c>
      <c r="F132" s="78">
        <v>3</v>
      </c>
    </row>
    <row r="133" spans="1:6" x14ac:dyDescent="0.2">
      <c r="A133" s="73">
        <v>162</v>
      </c>
      <c r="B133" s="73" t="s">
        <v>385</v>
      </c>
      <c r="C133" s="76">
        <v>1</v>
      </c>
      <c r="D133" s="77">
        <v>1</v>
      </c>
      <c r="E133" s="77">
        <v>1</v>
      </c>
      <c r="F133" s="78">
        <v>3</v>
      </c>
    </row>
    <row r="134" spans="1:6" x14ac:dyDescent="0.2">
      <c r="A134" s="73">
        <v>163</v>
      </c>
      <c r="B134" s="73" t="s">
        <v>899</v>
      </c>
      <c r="C134" s="76">
        <v>1</v>
      </c>
      <c r="D134" s="77">
        <v>1</v>
      </c>
      <c r="E134" s="77">
        <v>1</v>
      </c>
      <c r="F134" s="78">
        <v>3</v>
      </c>
    </row>
    <row r="135" spans="1:6" x14ac:dyDescent="0.2">
      <c r="A135" s="73">
        <v>164</v>
      </c>
      <c r="B135" s="73" t="s">
        <v>896</v>
      </c>
      <c r="C135" s="76">
        <v>1</v>
      </c>
      <c r="D135" s="77">
        <v>1</v>
      </c>
      <c r="E135" s="77">
        <v>1</v>
      </c>
      <c r="F135" s="78">
        <v>3</v>
      </c>
    </row>
    <row r="136" spans="1:6" x14ac:dyDescent="0.2">
      <c r="A136" s="73">
        <v>165</v>
      </c>
      <c r="B136" s="73" t="s">
        <v>93</v>
      </c>
      <c r="C136" s="76">
        <v>1</v>
      </c>
      <c r="D136" s="77">
        <v>1</v>
      </c>
      <c r="E136" s="77">
        <v>1</v>
      </c>
      <c r="F136" s="78">
        <v>3</v>
      </c>
    </row>
    <row r="137" spans="1:6" x14ac:dyDescent="0.2">
      <c r="A137" s="73">
        <v>166</v>
      </c>
      <c r="B137" s="73" t="s">
        <v>72</v>
      </c>
      <c r="C137" s="76">
        <v>1</v>
      </c>
      <c r="D137" s="77">
        <v>1</v>
      </c>
      <c r="E137" s="77">
        <v>1</v>
      </c>
      <c r="F137" s="78">
        <v>3</v>
      </c>
    </row>
    <row r="138" spans="1:6" x14ac:dyDescent="0.2">
      <c r="A138" s="73">
        <v>167</v>
      </c>
      <c r="B138" s="73" t="s">
        <v>305</v>
      </c>
      <c r="C138" s="76">
        <v>1</v>
      </c>
      <c r="D138" s="77">
        <v>1</v>
      </c>
      <c r="E138" s="77">
        <v>1</v>
      </c>
      <c r="F138" s="78">
        <v>3</v>
      </c>
    </row>
    <row r="139" spans="1:6" x14ac:dyDescent="0.2">
      <c r="A139" s="73">
        <v>168</v>
      </c>
      <c r="B139" s="73" t="s">
        <v>915</v>
      </c>
      <c r="C139" s="76">
        <v>1</v>
      </c>
      <c r="D139" s="77">
        <v>1</v>
      </c>
      <c r="E139" s="77">
        <v>1</v>
      </c>
      <c r="F139" s="78">
        <v>3</v>
      </c>
    </row>
    <row r="140" spans="1:6" x14ac:dyDescent="0.2">
      <c r="A140" s="73">
        <v>169</v>
      </c>
      <c r="B140" s="73" t="s">
        <v>2083</v>
      </c>
      <c r="C140" s="76">
        <v>1</v>
      </c>
      <c r="D140" s="77">
        <v>1</v>
      </c>
      <c r="E140" s="77">
        <v>1</v>
      </c>
      <c r="F140" s="78">
        <v>3</v>
      </c>
    </row>
    <row r="141" spans="1:6" x14ac:dyDescent="0.2">
      <c r="A141" s="73">
        <v>213</v>
      </c>
      <c r="B141" s="73" t="s">
        <v>1634</v>
      </c>
      <c r="C141" s="76">
        <v>1</v>
      </c>
      <c r="D141" s="77"/>
      <c r="E141" s="77"/>
      <c r="F141" s="78">
        <v>1</v>
      </c>
    </row>
    <row r="142" spans="1:6" x14ac:dyDescent="0.2">
      <c r="A142" s="73">
        <v>215</v>
      </c>
      <c r="B142" s="73" t="s">
        <v>1372</v>
      </c>
      <c r="C142" s="76">
        <v>1</v>
      </c>
      <c r="D142" s="77"/>
      <c r="E142" s="77"/>
      <c r="F142" s="78">
        <v>1</v>
      </c>
    </row>
    <row r="143" spans="1:6" x14ac:dyDescent="0.2">
      <c r="A143" s="73">
        <v>160</v>
      </c>
      <c r="B143" s="73" t="s">
        <v>596</v>
      </c>
      <c r="C143" s="76">
        <v>1</v>
      </c>
      <c r="D143" s="77">
        <v>1</v>
      </c>
      <c r="E143" s="77">
        <v>1</v>
      </c>
      <c r="F143" s="78">
        <v>3</v>
      </c>
    </row>
    <row r="144" spans="1:6" x14ac:dyDescent="0.2">
      <c r="A144" s="73">
        <v>247</v>
      </c>
      <c r="B144" s="73" t="s">
        <v>2346</v>
      </c>
      <c r="C144" s="76">
        <v>1</v>
      </c>
      <c r="D144" s="77">
        <v>1</v>
      </c>
      <c r="E144" s="77">
        <v>1</v>
      </c>
      <c r="F144" s="78">
        <v>3</v>
      </c>
    </row>
    <row r="145" spans="1:6" x14ac:dyDescent="0.2">
      <c r="A145" s="73" t="s">
        <v>2369</v>
      </c>
      <c r="B145" s="73" t="s">
        <v>2369</v>
      </c>
      <c r="C145" s="76">
        <v>2</v>
      </c>
      <c r="D145" s="77">
        <v>2</v>
      </c>
      <c r="E145" s="77">
        <v>2</v>
      </c>
      <c r="F145" s="78">
        <v>6</v>
      </c>
    </row>
    <row r="146" spans="1:6" x14ac:dyDescent="0.2">
      <c r="A146" s="79" t="s">
        <v>378</v>
      </c>
      <c r="B146" s="80"/>
      <c r="C146" s="81">
        <v>142</v>
      </c>
      <c r="D146" s="82">
        <v>140</v>
      </c>
      <c r="E146" s="82">
        <v>140</v>
      </c>
      <c r="F146" s="83">
        <v>422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3"/>
  <sheetViews>
    <sheetView zoomScale="75" workbookViewId="0">
      <selection activeCell="F133" sqref="F133:AB144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542</v>
      </c>
      <c r="F1" t="s">
        <v>544</v>
      </c>
    </row>
    <row r="3" spans="1:28" x14ac:dyDescent="0.2">
      <c r="B3" s="17" t="s">
        <v>541</v>
      </c>
      <c r="G3" s="3" t="s">
        <v>538</v>
      </c>
      <c r="H3" s="22" t="s">
        <v>536</v>
      </c>
      <c r="I3" s="2"/>
      <c r="J3" s="3" t="s">
        <v>538</v>
      </c>
      <c r="K3" s="3" t="s">
        <v>543</v>
      </c>
      <c r="N3"/>
      <c r="O3" s="3" t="s">
        <v>538</v>
      </c>
      <c r="P3" s="22" t="s">
        <v>540</v>
      </c>
      <c r="Q3" s="2"/>
      <c r="R3" s="3" t="s">
        <v>538</v>
      </c>
      <c r="S3" s="3" t="s">
        <v>543</v>
      </c>
      <c r="W3" s="3" t="s">
        <v>538</v>
      </c>
      <c r="X3" s="22" t="s">
        <v>539</v>
      </c>
      <c r="Y3" s="2"/>
      <c r="Z3" s="3" t="s">
        <v>538</v>
      </c>
      <c r="AA3" s="3" t="s">
        <v>543</v>
      </c>
    </row>
    <row r="4" spans="1:28" ht="13.5" thickBot="1" x14ac:dyDescent="0.25">
      <c r="A4" s="18" t="str">
        <f>'Team Listing'!A1</f>
        <v>Team No.</v>
      </c>
      <c r="B4" s="18" t="str">
        <f>'Team Listing'!C1</f>
        <v>Grade</v>
      </c>
      <c r="C4" s="18" t="str">
        <f>'Team Listing'!B1</f>
        <v xml:space="preserve">Team Name
</v>
      </c>
      <c r="D4" s="2"/>
      <c r="F4" s="18" t="s">
        <v>233</v>
      </c>
      <c r="G4" s="19" t="s">
        <v>537</v>
      </c>
      <c r="H4" s="18" t="s">
        <v>235</v>
      </c>
      <c r="I4" s="20"/>
      <c r="J4" s="19" t="s">
        <v>537</v>
      </c>
      <c r="K4" s="19" t="s">
        <v>537</v>
      </c>
      <c r="L4" s="18" t="s">
        <v>235</v>
      </c>
      <c r="N4" s="18" t="s">
        <v>233</v>
      </c>
      <c r="O4" s="19" t="s">
        <v>537</v>
      </c>
      <c r="P4" s="18" t="s">
        <v>235</v>
      </c>
      <c r="Q4" s="20"/>
      <c r="R4" s="19" t="s">
        <v>537</v>
      </c>
      <c r="S4" s="19" t="s">
        <v>537</v>
      </c>
      <c r="T4" s="18" t="s">
        <v>235</v>
      </c>
      <c r="V4" s="18" t="s">
        <v>233</v>
      </c>
      <c r="W4" s="19" t="s">
        <v>537</v>
      </c>
      <c r="X4" s="18" t="s">
        <v>235</v>
      </c>
      <c r="Y4" s="20"/>
      <c r="Z4" s="19" t="s">
        <v>537</v>
      </c>
      <c r="AA4" s="19" t="s">
        <v>537</v>
      </c>
      <c r="AB4" s="18" t="s">
        <v>235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Burnett Bushpigs</v>
      </c>
      <c r="F5" s="1" t="str">
        <f>'Day1 Draw'!B4</f>
        <v>A</v>
      </c>
      <c r="G5" s="3">
        <f>'Day1 Draw'!C4</f>
        <v>1</v>
      </c>
      <c r="H5" t="str">
        <f>'Day1 Draw'!D4</f>
        <v>Burnett Bushpigs</v>
      </c>
      <c r="I5" s="14" t="s">
        <v>253</v>
      </c>
      <c r="J5" s="3">
        <f>'Day1 Draw'!H4</f>
        <v>3</v>
      </c>
      <c r="K5" s="3">
        <f>'Day1 Draw'!F4</f>
        <v>1</v>
      </c>
      <c r="L5" t="str">
        <f>'Day1 Draw'!I4</f>
        <v>Endeavour XI</v>
      </c>
      <c r="N5" s="1" t="str">
        <f>'Day2 Draw'!B4</f>
        <v>A</v>
      </c>
      <c r="O5" s="3">
        <f>'Day2 Draw'!C4</f>
        <v>1</v>
      </c>
      <c r="P5" t="str">
        <f>'Day2 Draw'!D4</f>
        <v>Burnett Bushpigs</v>
      </c>
      <c r="Q5" t="s">
        <v>253</v>
      </c>
      <c r="R5" s="3">
        <f>'Day2 Draw'!H4</f>
        <v>4</v>
      </c>
      <c r="S5" s="3">
        <f>'Day2 Draw'!F4</f>
        <v>129</v>
      </c>
      <c r="T5" t="str">
        <f>'Day2 Draw'!I4</f>
        <v>Herbert River</v>
      </c>
      <c r="V5" s="1" t="str">
        <f>'Day3 Draw'!B4</f>
        <v>A</v>
      </c>
      <c r="W5" s="3">
        <f>'Day3 Draw'!C4</f>
        <v>1</v>
      </c>
      <c r="X5" s="21" t="str">
        <f>'Day3 Draw'!D4</f>
        <v>Burnett Bushpigs</v>
      </c>
      <c r="Y5" s="10" t="s">
        <v>253</v>
      </c>
      <c r="Z5" s="3">
        <f>'Day3 Draw'!H4</f>
        <v>7</v>
      </c>
      <c r="AA5" s="3">
        <f>'Day3 Draw'!F4</f>
        <v>257</v>
      </c>
      <c r="AB5" s="21" t="str">
        <f>'Day3 Draw'!I4</f>
        <v>The Grandstanders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Charters Towers</v>
      </c>
      <c r="F6" s="1" t="str">
        <f>'Day1 Draw'!B5</f>
        <v>A</v>
      </c>
      <c r="G6" s="3">
        <f>'Day1 Draw'!C5</f>
        <v>8</v>
      </c>
      <c r="H6" t="str">
        <f>'Day1 Draw'!D5</f>
        <v>Wanderers</v>
      </c>
      <c r="I6" s="14" t="s">
        <v>253</v>
      </c>
      <c r="J6" s="3">
        <f>'Day1 Draw'!H5</f>
        <v>5</v>
      </c>
      <c r="K6" s="3">
        <f>'Day1 Draw'!F5</f>
        <v>2</v>
      </c>
      <c r="L6" t="str">
        <f>'Day1 Draw'!I5</f>
        <v>Malchecks Cricket Club</v>
      </c>
      <c r="N6" s="1" t="str">
        <f>'Day2 Draw'!B5</f>
        <v>A</v>
      </c>
      <c r="O6" s="3">
        <f>'Day2 Draw'!C5</f>
        <v>3</v>
      </c>
      <c r="P6" t="str">
        <f>'Day2 Draw'!D5</f>
        <v>Endeavour XI</v>
      </c>
      <c r="Q6" t="s">
        <v>253</v>
      </c>
      <c r="R6" s="3">
        <f>'Day2 Draw'!H5</f>
        <v>5</v>
      </c>
      <c r="S6" s="3">
        <f>'Day2 Draw'!F5</f>
        <v>130</v>
      </c>
      <c r="T6" t="str">
        <f>'Day2 Draw'!I5</f>
        <v>Malchecks Cricket Club</v>
      </c>
      <c r="V6" s="1" t="str">
        <f>'Day3 Draw'!B5</f>
        <v>A</v>
      </c>
      <c r="W6" s="3">
        <f>'Day3 Draw'!C5</f>
        <v>3</v>
      </c>
      <c r="X6" s="21" t="str">
        <f>'Day3 Draw'!D5</f>
        <v>Endeavour XI</v>
      </c>
      <c r="Y6" s="10" t="s">
        <v>253</v>
      </c>
      <c r="Z6" s="3">
        <f>'Day3 Draw'!H5</f>
        <v>6</v>
      </c>
      <c r="AA6" s="3">
        <f>'Day3 Draw'!F5</f>
        <v>258</v>
      </c>
      <c r="AB6" s="21" t="str">
        <f>'Day3 Draw'!I5</f>
        <v>Reldas Homegrown XI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Endeavour XI</v>
      </c>
      <c r="F7" s="1" t="str">
        <f>'Day1 Draw'!B6</f>
        <v>A</v>
      </c>
      <c r="G7" s="3">
        <f>'Day1 Draw'!C6</f>
        <v>6</v>
      </c>
      <c r="H7" t="str">
        <f>'Day1 Draw'!D6</f>
        <v>Reldas Homegrown XI</v>
      </c>
      <c r="I7" s="14" t="s">
        <v>253</v>
      </c>
      <c r="J7" s="3">
        <f>'Day1 Draw'!H6</f>
        <v>7</v>
      </c>
      <c r="K7" s="3">
        <f>'Day1 Draw'!F6</f>
        <v>3</v>
      </c>
      <c r="L7" t="str">
        <f>'Day1 Draw'!I6</f>
        <v>The Grandstanders</v>
      </c>
      <c r="N7" s="1" t="str">
        <f>'Day2 Draw'!B6</f>
        <v>A</v>
      </c>
      <c r="O7" s="3">
        <f>'Day2 Draw'!C6</f>
        <v>6</v>
      </c>
      <c r="P7" t="str">
        <f>'Day2 Draw'!D6</f>
        <v>Reldas Homegrown XI</v>
      </c>
      <c r="Q7" t="s">
        <v>253</v>
      </c>
      <c r="R7" s="3">
        <f>'Day2 Draw'!H6</f>
        <v>7</v>
      </c>
      <c r="S7" s="3">
        <f>'Day2 Draw'!F6</f>
        <v>131</v>
      </c>
      <c r="T7" t="str">
        <f>'Day2 Draw'!I6</f>
        <v>The Grandstanders</v>
      </c>
      <c r="V7" s="1" t="str">
        <f>'Day3 Draw'!B6</f>
        <v>A</v>
      </c>
      <c r="W7" s="3">
        <f>'Day3 Draw'!C6</f>
        <v>4</v>
      </c>
      <c r="X7" s="21" t="str">
        <f>'Day3 Draw'!D6</f>
        <v>Herbert River</v>
      </c>
      <c r="Y7" s="10" t="s">
        <v>253</v>
      </c>
      <c r="Z7" s="3">
        <f>'Day3 Draw'!H6</f>
        <v>8</v>
      </c>
      <c r="AA7" s="3">
        <f>'Day3 Draw'!F6</f>
        <v>259</v>
      </c>
      <c r="AB7" s="21" t="str">
        <f>'Day3 Draw'!I6</f>
        <v>Wanderers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Herbert River</v>
      </c>
      <c r="F8" s="1" t="str">
        <f>'Day1 Draw'!B7</f>
        <v>A</v>
      </c>
      <c r="G8" s="3">
        <f>'Day1 Draw'!C7</f>
        <v>4</v>
      </c>
      <c r="H8" t="str">
        <f>'Day1 Draw'!D7</f>
        <v>Herbert River</v>
      </c>
      <c r="I8" s="14" t="s">
        <v>253</v>
      </c>
      <c r="J8" s="3">
        <f>'Day1 Draw'!H7</f>
        <v>0</v>
      </c>
      <c r="K8" s="3">
        <f>'Day1 Draw'!F7</f>
        <v>4</v>
      </c>
      <c r="L8" t="e">
        <f>'Day1 Draw'!I7</f>
        <v>#N/A</v>
      </c>
      <c r="N8" s="1" t="e">
        <f>'Day2 Draw'!B7</f>
        <v>#N/A</v>
      </c>
      <c r="O8" s="3">
        <f>'Day2 Draw'!C7</f>
        <v>0</v>
      </c>
      <c r="P8" t="e">
        <f>'Day2 Draw'!D7</f>
        <v>#N/A</v>
      </c>
      <c r="Q8" t="s">
        <v>253</v>
      </c>
      <c r="R8" s="3">
        <f>'Day2 Draw'!H7</f>
        <v>8</v>
      </c>
      <c r="S8" s="3">
        <f>'Day2 Draw'!F7</f>
        <v>132</v>
      </c>
      <c r="T8" t="str">
        <f>'Day2 Draw'!I7</f>
        <v>Wanderers</v>
      </c>
      <c r="V8" s="1" t="str">
        <f>'Day3 Draw'!B7</f>
        <v>A</v>
      </c>
      <c r="W8" s="3">
        <f>'Day3 Draw'!C7</f>
        <v>5</v>
      </c>
      <c r="X8" s="21" t="str">
        <f>'Day3 Draw'!D7</f>
        <v>Malchecks Cricket Club</v>
      </c>
      <c r="Y8" s="10" t="s">
        <v>253</v>
      </c>
      <c r="Z8" s="3">
        <f>'Day3 Draw'!H7</f>
        <v>0</v>
      </c>
      <c r="AA8" s="3">
        <f>'Day3 Draw'!F7</f>
        <v>260</v>
      </c>
      <c r="AB8" s="21" t="e">
        <f>'Day3 Draw'!I7</f>
        <v>#N/A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Malchecks Cricket Club</v>
      </c>
      <c r="F9" s="1" t="str">
        <f>'Day1 Draw'!B8</f>
        <v>A</v>
      </c>
      <c r="G9" s="3">
        <f>'Day1 Draw'!C8</f>
        <v>3</v>
      </c>
      <c r="H9" t="str">
        <f>'Day1 Draw'!D8</f>
        <v>Endeavour XI</v>
      </c>
      <c r="I9" s="14" t="s">
        <v>253</v>
      </c>
      <c r="J9" s="3">
        <f>'Day1 Draw'!H8</f>
        <v>4</v>
      </c>
      <c r="K9" s="3">
        <f>'Day1 Draw'!F8</f>
        <v>5</v>
      </c>
      <c r="L9" t="str">
        <f>'Day1 Draw'!I8</f>
        <v>Herbert River</v>
      </c>
      <c r="N9" s="1" t="str">
        <f>'Day2 Draw'!B8</f>
        <v>A</v>
      </c>
      <c r="O9" s="3">
        <f>'Day2 Draw'!C8</f>
        <v>1</v>
      </c>
      <c r="P9" t="str">
        <f>'Day2 Draw'!D8</f>
        <v>Burnett Bushpigs</v>
      </c>
      <c r="Q9" t="s">
        <v>253</v>
      </c>
      <c r="R9" s="3">
        <f>'Day2 Draw'!H8</f>
        <v>5</v>
      </c>
      <c r="S9" s="3">
        <f>'Day2 Draw'!F8</f>
        <v>133</v>
      </c>
      <c r="T9" t="str">
        <f>'Day2 Draw'!I8</f>
        <v>Malchecks Cricket Club</v>
      </c>
      <c r="V9" s="1" t="str">
        <f>'Day3 Draw'!B8</f>
        <v>A</v>
      </c>
      <c r="W9" s="3">
        <f>'Day3 Draw'!C8</f>
        <v>0</v>
      </c>
      <c r="X9" s="21" t="str">
        <f>'Day3 Draw'!D8</f>
        <v>1st Place</v>
      </c>
      <c r="Y9" s="10" t="s">
        <v>253</v>
      </c>
      <c r="Z9" s="3">
        <f>'Day3 Draw'!H8</f>
        <v>0</v>
      </c>
      <c r="AA9" s="3">
        <f>'Day3 Draw'!F8</f>
        <v>261</v>
      </c>
      <c r="AB9" s="21" t="str">
        <f>'Day3 Draw'!I8</f>
        <v>2nd Place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Reldas Homegrown XI</v>
      </c>
      <c r="F10" s="1" t="str">
        <f>'Day1 Draw'!B9</f>
        <v>A</v>
      </c>
      <c r="G10" s="3">
        <f>'Day1 Draw'!C9</f>
        <v>5</v>
      </c>
      <c r="H10" t="str">
        <f>'Day1 Draw'!D9</f>
        <v>Malchecks Cricket Club</v>
      </c>
      <c r="I10" s="14" t="s">
        <v>253</v>
      </c>
      <c r="J10" s="3">
        <f>'Day1 Draw'!H9</f>
        <v>6</v>
      </c>
      <c r="K10" s="3">
        <f>'Day1 Draw'!F9</f>
        <v>6</v>
      </c>
      <c r="L10" t="str">
        <f>'Day1 Draw'!I9</f>
        <v>Reldas Homegrown XI</v>
      </c>
      <c r="N10" s="1" t="str">
        <f>'Day2 Draw'!B9</f>
        <v>A</v>
      </c>
      <c r="O10" s="3">
        <f>'Day2 Draw'!C9</f>
        <v>4</v>
      </c>
      <c r="P10" t="str">
        <f>'Day2 Draw'!D9</f>
        <v>Herbert River</v>
      </c>
      <c r="Q10" t="s">
        <v>253</v>
      </c>
      <c r="R10" s="3">
        <f>'Day2 Draw'!H9</f>
        <v>7</v>
      </c>
      <c r="S10" s="3">
        <f>'Day2 Draw'!F9</f>
        <v>134</v>
      </c>
      <c r="T10" t="str">
        <f>'Day2 Draw'!I9</f>
        <v>The Grandstanders</v>
      </c>
      <c r="V10" s="1" t="str">
        <f>'Day3 Draw'!B9</f>
        <v>A</v>
      </c>
      <c r="W10" s="3">
        <f>'Day3 Draw'!C9</f>
        <v>0</v>
      </c>
      <c r="X10" s="21" t="str">
        <f>'Day3 Draw'!D9</f>
        <v>3rd Place</v>
      </c>
      <c r="Y10" s="10" t="s">
        <v>253</v>
      </c>
      <c r="Z10" s="3">
        <f>'Day3 Draw'!H9</f>
        <v>0</v>
      </c>
      <c r="AA10" s="3">
        <f>'Day3 Draw'!F9</f>
        <v>262</v>
      </c>
      <c r="AB10" s="21" t="str">
        <f>'Day3 Draw'!I9</f>
        <v>4th Place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The Grandstanders</v>
      </c>
      <c r="F11" s="1" t="str">
        <f>'Day1 Draw'!B10</f>
        <v>A</v>
      </c>
      <c r="G11" s="3">
        <f>'Day1 Draw'!C10</f>
        <v>7</v>
      </c>
      <c r="H11" t="str">
        <f>'Day1 Draw'!D10</f>
        <v>The Grandstanders</v>
      </c>
      <c r="I11" s="14" t="s">
        <v>253</v>
      </c>
      <c r="J11" s="3">
        <f>'Day1 Draw'!H10</f>
        <v>8</v>
      </c>
      <c r="K11" s="3">
        <f>'Day1 Draw'!F10</f>
        <v>7</v>
      </c>
      <c r="L11" t="str">
        <f>'Day1 Draw'!I10</f>
        <v>Wanderers</v>
      </c>
      <c r="N11" s="1" t="str">
        <f>'Day2 Draw'!B10</f>
        <v>A</v>
      </c>
      <c r="O11" s="3">
        <f>'Day2 Draw'!C10</f>
        <v>6</v>
      </c>
      <c r="P11" t="str">
        <f>'Day2 Draw'!D10</f>
        <v>Reldas Homegrown XI</v>
      </c>
      <c r="Q11" t="s">
        <v>253</v>
      </c>
      <c r="R11" s="3">
        <f>'Day2 Draw'!H10</f>
        <v>8</v>
      </c>
      <c r="S11" s="3">
        <f>'Day2 Draw'!F10</f>
        <v>135</v>
      </c>
      <c r="T11" t="str">
        <f>'Day2 Draw'!I10</f>
        <v>Wanderers</v>
      </c>
      <c r="V11" s="1" t="str">
        <f>'Day3 Draw'!B10</f>
        <v>A</v>
      </c>
      <c r="W11" s="3">
        <f>'Day3 Draw'!C10</f>
        <v>0</v>
      </c>
      <c r="X11" s="21" t="str">
        <f>'Day3 Draw'!D10</f>
        <v>5th Place</v>
      </c>
      <c r="Y11" s="10" t="s">
        <v>253</v>
      </c>
      <c r="Z11" s="3">
        <f>'Day3 Draw'!H10</f>
        <v>0</v>
      </c>
      <c r="AA11" s="3">
        <f>'Day3 Draw'!F10</f>
        <v>263</v>
      </c>
      <c r="AB11" s="21" t="str">
        <f>'Day3 Draw'!I10</f>
        <v>6th Place</v>
      </c>
    </row>
    <row r="12" spans="1:28" x14ac:dyDescent="0.2">
      <c r="A12" s="1">
        <f>'Team Listing'!A9</f>
        <v>8</v>
      </c>
      <c r="B12" s="1" t="str">
        <f>'Team Listing'!C9</f>
        <v>A</v>
      </c>
      <c r="C12" t="str">
        <f>'Team Listing'!B9</f>
        <v>Wanderers</v>
      </c>
      <c r="F12" s="1" t="str">
        <f>'Day1 Draw'!B11</f>
        <v>A</v>
      </c>
      <c r="G12" s="3">
        <f>'Day1 Draw'!C11</f>
        <v>1</v>
      </c>
      <c r="H12" t="str">
        <f>'Day1 Draw'!D11</f>
        <v>Burnett Bushpigs</v>
      </c>
      <c r="I12" s="14" t="s">
        <v>253</v>
      </c>
      <c r="J12" s="3">
        <f>'Day1 Draw'!H11</f>
        <v>0</v>
      </c>
      <c r="K12" s="3">
        <f>'Day1 Draw'!F11</f>
        <v>8</v>
      </c>
      <c r="L12" t="e">
        <f>'Day1 Draw'!I11</f>
        <v>#N/A</v>
      </c>
      <c r="N12" s="1" t="str">
        <f>'Day2 Draw'!B11</f>
        <v>A</v>
      </c>
      <c r="O12" s="3">
        <f>'Day2 Draw'!C11</f>
        <v>5</v>
      </c>
      <c r="P12" t="str">
        <f>'Day2 Draw'!D11</f>
        <v>Malchecks Cricket Club</v>
      </c>
      <c r="Q12" t="s">
        <v>253</v>
      </c>
      <c r="R12" s="3">
        <f>'Day2 Draw'!H11</f>
        <v>0</v>
      </c>
      <c r="S12" s="3">
        <f>'Day2 Draw'!F11</f>
        <v>136</v>
      </c>
      <c r="T12" t="e">
        <f>'Day2 Draw'!I11</f>
        <v>#N/A</v>
      </c>
      <c r="V12" s="1" t="str">
        <f>'Day3 Draw'!B11</f>
        <v>A</v>
      </c>
      <c r="W12" s="3">
        <f>'Day3 Draw'!C11</f>
        <v>0</v>
      </c>
      <c r="X12" s="21" t="str">
        <f>'Day3 Draw'!D11</f>
        <v>7th Place</v>
      </c>
      <c r="Y12" s="10" t="s">
        <v>253</v>
      </c>
      <c r="Z12" s="3">
        <f>'Day3 Draw'!H11</f>
        <v>0</v>
      </c>
      <c r="AA12" s="3">
        <f>'Day3 Draw'!F11</f>
        <v>264</v>
      </c>
      <c r="AB12" s="21" t="e">
        <f>'Day3 Draw'!I11</f>
        <v>#N/A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Backers XI</v>
      </c>
      <c r="F13" s="1" t="str">
        <f>'Day1 Draw'!B12</f>
        <v>B1</v>
      </c>
      <c r="G13" s="3">
        <f>'Day1 Draw'!C12</f>
        <v>30</v>
      </c>
      <c r="H13" t="str">
        <f>'Day1 Draw'!D12</f>
        <v>Swingers 1</v>
      </c>
      <c r="I13" s="14" t="s">
        <v>253</v>
      </c>
      <c r="J13" s="3">
        <f>'Day1 Draw'!H12</f>
        <v>11</v>
      </c>
      <c r="K13" s="3">
        <f>'Day1 Draw'!F12</f>
        <v>9</v>
      </c>
      <c r="L13" t="str">
        <f>'Day1 Draw'!I12</f>
        <v>Cavaliers</v>
      </c>
      <c r="N13" s="1" t="str">
        <f>'Day2 Draw'!B12</f>
        <v>B1</v>
      </c>
      <c r="O13" s="3">
        <f>'Day2 Draw'!C12</f>
        <v>30</v>
      </c>
      <c r="P13" t="str">
        <f>'Day2 Draw'!D12</f>
        <v>Swingers 1</v>
      </c>
      <c r="Q13" t="s">
        <v>253</v>
      </c>
      <c r="R13" s="3">
        <f>'Day2 Draw'!H12</f>
        <v>17</v>
      </c>
      <c r="S13" s="3">
        <f>'Day2 Draw'!F12</f>
        <v>137</v>
      </c>
      <c r="T13" t="str">
        <f>'Day2 Draw'!I12</f>
        <v>Jim's XI</v>
      </c>
      <c r="V13" s="1" t="str">
        <f>'Day3 Draw'!B12</f>
        <v>B1</v>
      </c>
      <c r="W13" s="3">
        <f>'Day3 Draw'!C12</f>
        <v>12</v>
      </c>
      <c r="X13" s="21" t="str">
        <f>'Day3 Draw'!D12</f>
        <v>Coen Heroes</v>
      </c>
      <c r="Y13" s="10" t="s">
        <v>253</v>
      </c>
      <c r="Z13" s="3">
        <f>'Day3 Draw'!H12</f>
        <v>13</v>
      </c>
      <c r="AA13" s="3">
        <f>'Day3 Draw'!F12</f>
        <v>265</v>
      </c>
      <c r="AB13" s="21" t="str">
        <f>'Day3 Draw'!I12</f>
        <v>Corfield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Brookshire Bandits</v>
      </c>
      <c r="F14" s="1" t="str">
        <f>'Day1 Draw'!B13</f>
        <v>B1</v>
      </c>
      <c r="G14" s="3">
        <f>'Day1 Draw'!C13</f>
        <v>13</v>
      </c>
      <c r="H14" t="str">
        <f>'Day1 Draw'!D13</f>
        <v>Corfield</v>
      </c>
      <c r="I14" s="14" t="s">
        <v>253</v>
      </c>
      <c r="J14" s="3">
        <f>'Day1 Draw'!H13</f>
        <v>16</v>
      </c>
      <c r="K14" s="3">
        <f>'Day1 Draw'!F13</f>
        <v>10</v>
      </c>
      <c r="L14" t="str">
        <f>'Day1 Draw'!I13</f>
        <v>Herbert River</v>
      </c>
      <c r="N14" s="1" t="str">
        <f>'Day2 Draw'!B13</f>
        <v>B1</v>
      </c>
      <c r="O14" s="3">
        <f>'Day2 Draw'!C13</f>
        <v>13</v>
      </c>
      <c r="P14" t="str">
        <f>'Day2 Draw'!D13</f>
        <v>Corfield</v>
      </c>
      <c r="Q14" t="s">
        <v>253</v>
      </c>
      <c r="R14" s="3">
        <f>'Day2 Draw'!H13</f>
        <v>18</v>
      </c>
      <c r="S14" s="3">
        <f>'Day2 Draw'!F13</f>
        <v>138</v>
      </c>
      <c r="T14" t="str">
        <f>'Day2 Draw'!I13</f>
        <v>Mossman</v>
      </c>
      <c r="V14" s="1" t="str">
        <f>'Day3 Draw'!B13</f>
        <v>B1</v>
      </c>
      <c r="W14" s="3">
        <f>'Day3 Draw'!C13</f>
        <v>29</v>
      </c>
      <c r="X14" s="21" t="str">
        <f>'Day3 Draw'!D13</f>
        <v>Sugar Daddies</v>
      </c>
      <c r="Y14" s="10" t="s">
        <v>253</v>
      </c>
      <c r="Z14" s="3">
        <f>'Day3 Draw'!H13</f>
        <v>27</v>
      </c>
      <c r="AA14" s="3">
        <f>'Day3 Draw'!F13</f>
        <v>266</v>
      </c>
      <c r="AB14" s="21" t="str">
        <f>'Day3 Draw'!I13</f>
        <v>Seriously Pist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Cavaliers</v>
      </c>
      <c r="F15" s="1" t="str">
        <f>'Day1 Draw'!B14</f>
        <v>B1</v>
      </c>
      <c r="G15" s="3">
        <f>'Day1 Draw'!C14</f>
        <v>12</v>
      </c>
      <c r="H15" t="str">
        <f>'Day1 Draw'!D14</f>
        <v>Coen Heroes</v>
      </c>
      <c r="I15" s="14" t="s">
        <v>253</v>
      </c>
      <c r="J15" s="3">
        <f>'Day1 Draw'!H14</f>
        <v>19</v>
      </c>
      <c r="K15" s="3">
        <f>'Day1 Draw'!F14</f>
        <v>11</v>
      </c>
      <c r="L15" t="str">
        <f>'Day1 Draw'!I14</f>
        <v>Mountain Men Gold</v>
      </c>
      <c r="N15" s="1" t="str">
        <f>'Day2 Draw'!B14</f>
        <v>B1</v>
      </c>
      <c r="O15" s="3">
        <f>'Day2 Draw'!C14</f>
        <v>12</v>
      </c>
      <c r="P15" t="str">
        <f>'Day2 Draw'!D14</f>
        <v>Coen Heroes</v>
      </c>
      <c r="Q15" t="s">
        <v>253</v>
      </c>
      <c r="R15" s="3">
        <f>'Day2 Draw'!H14</f>
        <v>21</v>
      </c>
      <c r="S15" s="3">
        <f>'Day2 Draw'!F14</f>
        <v>139</v>
      </c>
      <c r="T15" t="str">
        <f>'Day2 Draw'!I14</f>
        <v>Norstate Nympho's</v>
      </c>
      <c r="V15" s="1" t="str">
        <f>'Day3 Draw'!B14</f>
        <v>B1</v>
      </c>
      <c r="W15" s="3">
        <f>'Day3 Draw'!C14</f>
        <v>28</v>
      </c>
      <c r="X15" s="21" t="str">
        <f>'Day3 Draw'!D14</f>
        <v>Simpson Desert Alpine Ski Team</v>
      </c>
      <c r="Y15" s="10" t="s">
        <v>253</v>
      </c>
      <c r="Z15" s="3">
        <f>'Day3 Draw'!H14</f>
        <v>18</v>
      </c>
      <c r="AA15" s="3">
        <f>'Day3 Draw'!F14</f>
        <v>267</v>
      </c>
      <c r="AB15" s="21" t="str">
        <f>'Day3 Draw'!I14</f>
        <v>Mossman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Coen Heroes</v>
      </c>
      <c r="F16" s="1" t="str">
        <f>'Day1 Draw'!B15</f>
        <v>B1</v>
      </c>
      <c r="G16" s="3">
        <f>'Day1 Draw'!C15</f>
        <v>17</v>
      </c>
      <c r="H16" t="str">
        <f>'Day1 Draw'!D15</f>
        <v>Jim's XI</v>
      </c>
      <c r="I16" s="14" t="s">
        <v>253</v>
      </c>
      <c r="J16" s="3">
        <f>'Day1 Draw'!H15</f>
        <v>26</v>
      </c>
      <c r="K16" s="3">
        <f>'Day1 Draw'!F15</f>
        <v>12</v>
      </c>
      <c r="L16" t="str">
        <f>'Day1 Draw'!I15</f>
        <v>Scott Minto XI</v>
      </c>
      <c r="N16" s="1" t="str">
        <f>'Day2 Draw'!B15</f>
        <v>B1</v>
      </c>
      <c r="O16" s="3">
        <f>'Day2 Draw'!C15</f>
        <v>25</v>
      </c>
      <c r="P16" t="str">
        <f>'Day2 Draw'!D15</f>
        <v>Red River Rascals</v>
      </c>
      <c r="Q16" t="s">
        <v>253</v>
      </c>
      <c r="R16" s="3">
        <f>'Day2 Draw'!H15</f>
        <v>32</v>
      </c>
      <c r="S16" s="3">
        <f>'Day2 Draw'!F15</f>
        <v>140</v>
      </c>
      <c r="T16" t="str">
        <f>'Day2 Draw'!I15</f>
        <v>Wanderers</v>
      </c>
      <c r="V16" s="1" t="str">
        <f>'Day3 Draw'!B15</f>
        <v>B1</v>
      </c>
      <c r="W16" s="3">
        <f>'Day3 Draw'!C15</f>
        <v>21</v>
      </c>
      <c r="X16" s="21" t="str">
        <f>'Day3 Draw'!D15</f>
        <v>Norstate Nympho's</v>
      </c>
      <c r="Y16" s="10" t="s">
        <v>253</v>
      </c>
      <c r="Z16" s="3">
        <f>'Day3 Draw'!H15</f>
        <v>19</v>
      </c>
      <c r="AA16" s="3">
        <f>'Day3 Draw'!F15</f>
        <v>268</v>
      </c>
      <c r="AB16" s="21" t="str">
        <f>'Day3 Draw'!I15</f>
        <v>Mountain Men Gold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Corfield</v>
      </c>
      <c r="F17" s="1" t="str">
        <f>'Day1 Draw'!B16</f>
        <v>B1</v>
      </c>
      <c r="G17" s="3">
        <f>'Day1 Draw'!C16</f>
        <v>32</v>
      </c>
      <c r="H17" t="str">
        <f>'Day1 Draw'!D16</f>
        <v>Wanderers</v>
      </c>
      <c r="I17" s="14" t="s">
        <v>253</v>
      </c>
      <c r="J17" s="3">
        <f>'Day1 Draw'!H16</f>
        <v>9</v>
      </c>
      <c r="K17" s="3">
        <f>'Day1 Draw'!F16</f>
        <v>13</v>
      </c>
      <c r="L17" t="str">
        <f>'Day1 Draw'!I16</f>
        <v>Backers XI</v>
      </c>
      <c r="N17" s="1" t="str">
        <f>'Day2 Draw'!B16</f>
        <v>B1</v>
      </c>
      <c r="O17" s="3">
        <f>'Day2 Draw'!C16</f>
        <v>11</v>
      </c>
      <c r="P17" t="str">
        <f>'Day2 Draw'!D16</f>
        <v>Cavaliers</v>
      </c>
      <c r="Q17" t="s">
        <v>253</v>
      </c>
      <c r="R17" s="3">
        <f>'Day2 Draw'!H16</f>
        <v>29</v>
      </c>
      <c r="S17" s="3">
        <f>'Day2 Draw'!F16</f>
        <v>141</v>
      </c>
      <c r="T17" t="str">
        <f>'Day2 Draw'!I16</f>
        <v>Sugar Daddies</v>
      </c>
      <c r="V17" s="1" t="str">
        <f>'Day3 Draw'!B16</f>
        <v>B1</v>
      </c>
      <c r="W17" s="3">
        <f>'Day3 Draw'!C16</f>
        <v>23</v>
      </c>
      <c r="X17" s="21" t="str">
        <f>'Day3 Draw'!D16</f>
        <v>Pacey's Wests</v>
      </c>
      <c r="Y17" s="10" t="s">
        <v>253</v>
      </c>
      <c r="Z17" s="3">
        <f>'Day3 Draw'!H16</f>
        <v>32</v>
      </c>
      <c r="AA17" s="3">
        <f>'Day3 Draw'!F16</f>
        <v>269</v>
      </c>
      <c r="AB17" s="21" t="str">
        <f>'Day3 Draw'!I16</f>
        <v>Wanderers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Ewan</v>
      </c>
      <c r="F18" s="1" t="str">
        <f>'Day1 Draw'!B17</f>
        <v>B1</v>
      </c>
      <c r="G18" s="3">
        <f>'Day1 Draw'!C17</f>
        <v>18</v>
      </c>
      <c r="H18" t="str">
        <f>'Day1 Draw'!D17</f>
        <v>Mossman</v>
      </c>
      <c r="I18" s="14" t="s">
        <v>253</v>
      </c>
      <c r="J18" s="3">
        <f>'Day1 Draw'!H17</f>
        <v>23</v>
      </c>
      <c r="K18" s="3">
        <f>'Day1 Draw'!F17</f>
        <v>14</v>
      </c>
      <c r="L18" t="str">
        <f>'Day1 Draw'!I17</f>
        <v>Pacey's Wests</v>
      </c>
      <c r="N18" s="1" t="str">
        <f>'Day2 Draw'!B17</f>
        <v>B1</v>
      </c>
      <c r="O18" s="3">
        <f>'Day2 Draw'!C17</f>
        <v>10</v>
      </c>
      <c r="P18" t="str">
        <f>'Day2 Draw'!D17</f>
        <v>Brookshire Bandits</v>
      </c>
      <c r="Q18" t="s">
        <v>253</v>
      </c>
      <c r="R18" s="3">
        <f>'Day2 Draw'!H17</f>
        <v>16</v>
      </c>
      <c r="S18" s="3">
        <f>'Day2 Draw'!F17</f>
        <v>142</v>
      </c>
      <c r="T18" t="str">
        <f>'Day2 Draw'!I17</f>
        <v>Herbert River</v>
      </c>
      <c r="V18" s="1" t="str">
        <f>'Day3 Draw'!B17</f>
        <v>B1</v>
      </c>
      <c r="W18" s="3">
        <f>'Day3 Draw'!C17</f>
        <v>31</v>
      </c>
      <c r="X18" s="21" t="str">
        <f>'Day3 Draw'!D17</f>
        <v>Townsville 1/2 Carton</v>
      </c>
      <c r="Y18" s="10" t="s">
        <v>253</v>
      </c>
      <c r="Z18" s="3">
        <f>'Day3 Draw'!H17</f>
        <v>22</v>
      </c>
      <c r="AA18" s="3">
        <f>'Day3 Draw'!F17</f>
        <v>270</v>
      </c>
      <c r="AB18" s="21" t="str">
        <f>'Day3 Draw'!I17</f>
        <v>Norths Father and Sons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Gumflat</v>
      </c>
      <c r="F19" s="1" t="str">
        <f>'Day1 Draw'!B18</f>
        <v>B1</v>
      </c>
      <c r="G19" s="3">
        <f>'Day1 Draw'!C18</f>
        <v>24</v>
      </c>
      <c r="H19" t="str">
        <f>'Day1 Draw'!D18</f>
        <v>Parks Hockey</v>
      </c>
      <c r="I19" s="14" t="s">
        <v>253</v>
      </c>
      <c r="J19" s="3">
        <f>'Day1 Draw'!H18</f>
        <v>15</v>
      </c>
      <c r="K19" s="3">
        <f>'Day1 Draw'!F18</f>
        <v>15</v>
      </c>
      <c r="L19" t="str">
        <f>'Day1 Draw'!I18</f>
        <v>Gumflat</v>
      </c>
      <c r="N19" s="1" t="str">
        <f>'Day2 Draw'!B18</f>
        <v>B1</v>
      </c>
      <c r="O19" s="3">
        <f>'Day2 Draw'!C18</f>
        <v>26</v>
      </c>
      <c r="P19" t="str">
        <f>'Day2 Draw'!D18</f>
        <v>Scott Minto XI</v>
      </c>
      <c r="Q19" t="s">
        <v>253</v>
      </c>
      <c r="R19" s="3">
        <f>'Day2 Draw'!H18</f>
        <v>31</v>
      </c>
      <c r="S19" s="3">
        <f>'Day2 Draw'!F18</f>
        <v>143</v>
      </c>
      <c r="T19" t="str">
        <f>'Day2 Draw'!I18</f>
        <v>Townsville 1/2 Carton</v>
      </c>
      <c r="V19" s="1" t="str">
        <f>'Day3 Draw'!B18</f>
        <v>B1</v>
      </c>
      <c r="W19" s="3">
        <f>'Day3 Draw'!C18</f>
        <v>10</v>
      </c>
      <c r="X19" s="21" t="str">
        <f>'Day3 Draw'!D18</f>
        <v>Brookshire Bandits</v>
      </c>
      <c r="Y19" s="10" t="s">
        <v>253</v>
      </c>
      <c r="Z19" s="3">
        <f>'Day3 Draw'!H18</f>
        <v>11</v>
      </c>
      <c r="AA19" s="3">
        <f>'Day3 Draw'!F18</f>
        <v>271</v>
      </c>
      <c r="AB19" s="21" t="str">
        <f>'Day3 Draw'!I18</f>
        <v>Cavaliers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Herbert River</v>
      </c>
      <c r="F20" s="1" t="str">
        <f>'Day1 Draw'!B19</f>
        <v>B1</v>
      </c>
      <c r="G20" s="3">
        <f>'Day1 Draw'!C19</f>
        <v>20</v>
      </c>
      <c r="H20" t="str">
        <f>'Day1 Draw'!D19</f>
        <v>Mountain Men Green</v>
      </c>
      <c r="I20" s="14" t="s">
        <v>253</v>
      </c>
      <c r="J20" s="3">
        <f>'Day1 Draw'!H19</f>
        <v>27</v>
      </c>
      <c r="K20" s="3">
        <f>'Day1 Draw'!F19</f>
        <v>16</v>
      </c>
      <c r="L20" t="str">
        <f>'Day1 Draw'!I19</f>
        <v>Seriously Pist</v>
      </c>
      <c r="N20" s="1" t="str">
        <f>'Day2 Draw'!B19</f>
        <v>B1</v>
      </c>
      <c r="O20" s="3">
        <f>'Day2 Draw'!C19</f>
        <v>24</v>
      </c>
      <c r="P20" t="str">
        <f>'Day2 Draw'!D19</f>
        <v>Parks Hockey</v>
      </c>
      <c r="Q20" t="s">
        <v>253</v>
      </c>
      <c r="R20" s="3">
        <f>'Day2 Draw'!H19</f>
        <v>19</v>
      </c>
      <c r="S20" s="3">
        <f>'Day2 Draw'!F19</f>
        <v>144</v>
      </c>
      <c r="T20" t="str">
        <f>'Day2 Draw'!I19</f>
        <v>Mountain Men Gold</v>
      </c>
      <c r="V20" s="1" t="str">
        <f>'Day3 Draw'!B19</f>
        <v>B1</v>
      </c>
      <c r="W20" s="3">
        <f>'Day3 Draw'!C19</f>
        <v>30</v>
      </c>
      <c r="X20" s="21" t="str">
        <f>'Day3 Draw'!D19</f>
        <v>Swingers 1</v>
      </c>
      <c r="Y20" s="10" t="s">
        <v>253</v>
      </c>
      <c r="Z20" s="3">
        <f>'Day3 Draw'!H19</f>
        <v>26</v>
      </c>
      <c r="AA20" s="3">
        <f>'Day3 Draw'!F19</f>
        <v>272</v>
      </c>
      <c r="AB20" s="21" t="str">
        <f>'Day3 Draw'!I19</f>
        <v>Scott Minto XI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Jim's XI</v>
      </c>
      <c r="F21" s="1" t="str">
        <f>'Day1 Draw'!B20</f>
        <v>B1</v>
      </c>
      <c r="G21" s="3">
        <f>'Day1 Draw'!C20</f>
        <v>29</v>
      </c>
      <c r="H21" t="str">
        <f>'Day1 Draw'!D20</f>
        <v>Sugar Daddies</v>
      </c>
      <c r="I21" s="14" t="s">
        <v>253</v>
      </c>
      <c r="J21" s="3">
        <f>'Day1 Draw'!H20</f>
        <v>22</v>
      </c>
      <c r="K21" s="3">
        <f>'Day1 Draw'!F20</f>
        <v>17</v>
      </c>
      <c r="L21" t="str">
        <f>'Day1 Draw'!I20</f>
        <v>Norths Father and Sons</v>
      </c>
      <c r="N21" s="1" t="str">
        <f>'Day2 Draw'!B20</f>
        <v>B1</v>
      </c>
      <c r="O21" s="3">
        <f>'Day2 Draw'!C20</f>
        <v>22</v>
      </c>
      <c r="P21" t="str">
        <f>'Day2 Draw'!D20</f>
        <v>Norths Father and Sons</v>
      </c>
      <c r="Q21" t="s">
        <v>253</v>
      </c>
      <c r="R21" s="3">
        <f>'Day2 Draw'!H20</f>
        <v>20</v>
      </c>
      <c r="S21" s="3">
        <f>'Day2 Draw'!F20</f>
        <v>145</v>
      </c>
      <c r="T21" t="str">
        <f>'Day2 Draw'!I20</f>
        <v>Mountain Men Green</v>
      </c>
      <c r="V21" s="1" t="str">
        <f>'Day3 Draw'!B20</f>
        <v>B1</v>
      </c>
      <c r="W21" s="3">
        <f>'Day3 Draw'!C20</f>
        <v>25</v>
      </c>
      <c r="X21" s="21" t="str">
        <f>'Day3 Draw'!D20</f>
        <v>Red River Rascals</v>
      </c>
      <c r="Y21" s="10" t="s">
        <v>253</v>
      </c>
      <c r="Z21" s="3">
        <f>'Day3 Draw'!H20</f>
        <v>16</v>
      </c>
      <c r="AA21" s="3">
        <f>'Day3 Draw'!F20</f>
        <v>273</v>
      </c>
      <c r="AB21" s="21" t="str">
        <f>'Day3 Draw'!I20</f>
        <v>Herbert River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Mossman</v>
      </c>
      <c r="F22" s="1" t="str">
        <f>'Day1 Draw'!B21</f>
        <v>B1</v>
      </c>
      <c r="G22" s="3">
        <f>'Day1 Draw'!C21</f>
        <v>10</v>
      </c>
      <c r="H22" t="str">
        <f>'Day1 Draw'!D21</f>
        <v>Brookshire Bandits</v>
      </c>
      <c r="I22" s="14" t="s">
        <v>253</v>
      </c>
      <c r="J22" s="3">
        <f>'Day1 Draw'!H21</f>
        <v>31</v>
      </c>
      <c r="K22" s="3">
        <f>'Day1 Draw'!F21</f>
        <v>18</v>
      </c>
      <c r="L22" t="str">
        <f>'Day1 Draw'!I21</f>
        <v>Townsville 1/2 Carton</v>
      </c>
      <c r="N22" s="1" t="str">
        <f>'Day2 Draw'!B21</f>
        <v>B1</v>
      </c>
      <c r="O22" s="3">
        <f>'Day2 Draw'!C21</f>
        <v>28</v>
      </c>
      <c r="P22" t="str">
        <f>'Day2 Draw'!D21</f>
        <v>Simpson Desert Alpine Ski Team</v>
      </c>
      <c r="Q22" t="s">
        <v>253</v>
      </c>
      <c r="R22" s="3">
        <f>'Day2 Draw'!H21</f>
        <v>15</v>
      </c>
      <c r="S22" s="3">
        <f>'Day2 Draw'!F21</f>
        <v>146</v>
      </c>
      <c r="T22" t="str">
        <f>'Day2 Draw'!I21</f>
        <v>Gumflat</v>
      </c>
      <c r="V22" s="1" t="str">
        <f>'Day3 Draw'!B21</f>
        <v>B1</v>
      </c>
      <c r="W22" s="3">
        <f>'Day3 Draw'!C21</f>
        <v>20</v>
      </c>
      <c r="X22" s="21" t="str">
        <f>'Day3 Draw'!D21</f>
        <v>Mountain Men Green</v>
      </c>
      <c r="Y22" s="10" t="s">
        <v>253</v>
      </c>
      <c r="Z22" s="3">
        <f>'Day3 Draw'!H21</f>
        <v>9</v>
      </c>
      <c r="AA22" s="3">
        <f>'Day3 Draw'!F21</f>
        <v>274</v>
      </c>
      <c r="AB22" s="21" t="str">
        <f>'Day3 Draw'!I21</f>
        <v>Backers XI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Gold</v>
      </c>
      <c r="F23" s="1" t="str">
        <f>'Day1 Draw'!B22</f>
        <v>B1</v>
      </c>
      <c r="G23" s="3">
        <f>'Day1 Draw'!C22</f>
        <v>14</v>
      </c>
      <c r="H23" t="str">
        <f>'Day1 Draw'!D22</f>
        <v>Ewan</v>
      </c>
      <c r="I23" s="14" t="s">
        <v>253</v>
      </c>
      <c r="J23" s="3">
        <f>'Day1 Draw'!H22</f>
        <v>21</v>
      </c>
      <c r="K23" s="3">
        <f>'Day1 Draw'!F22</f>
        <v>19</v>
      </c>
      <c r="L23" t="str">
        <f>'Day1 Draw'!I22</f>
        <v>Norstate Nympho's</v>
      </c>
      <c r="N23" s="1" t="str">
        <f>'Day2 Draw'!B22</f>
        <v>B1</v>
      </c>
      <c r="O23" s="3">
        <f>'Day2 Draw'!C22</f>
        <v>9</v>
      </c>
      <c r="P23" t="str">
        <f>'Day2 Draw'!D22</f>
        <v>Backers XI</v>
      </c>
      <c r="Q23" t="s">
        <v>253</v>
      </c>
      <c r="R23" s="3">
        <f>'Day2 Draw'!H22</f>
        <v>14</v>
      </c>
      <c r="S23" s="3">
        <f>'Day2 Draw'!F22</f>
        <v>147</v>
      </c>
      <c r="T23" t="str">
        <f>'Day2 Draw'!I22</f>
        <v>Ewan</v>
      </c>
      <c r="V23" s="1" t="str">
        <f>'Day3 Draw'!B22</f>
        <v>B1</v>
      </c>
      <c r="W23" s="3">
        <f>'Day3 Draw'!C22</f>
        <v>15</v>
      </c>
      <c r="X23" s="21" t="str">
        <f>'Day3 Draw'!D22</f>
        <v>Gumflat</v>
      </c>
      <c r="Y23" s="10" t="s">
        <v>253</v>
      </c>
      <c r="Z23" s="3">
        <f>'Day3 Draw'!H22</f>
        <v>17</v>
      </c>
      <c r="AA23" s="3">
        <f>'Day3 Draw'!F22</f>
        <v>275</v>
      </c>
      <c r="AB23" s="21" t="str">
        <f>'Day3 Draw'!I22</f>
        <v>Jim's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Mountain Men Green</v>
      </c>
      <c r="F24" s="1" t="str">
        <f>'Day1 Draw'!B23</f>
        <v>B1</v>
      </c>
      <c r="G24" s="3">
        <f>'Day1 Draw'!C23</f>
        <v>25</v>
      </c>
      <c r="H24" t="str">
        <f>'Day1 Draw'!D23</f>
        <v>Red River Rascals</v>
      </c>
      <c r="I24" s="14" t="s">
        <v>253</v>
      </c>
      <c r="J24" s="3">
        <f>'Day1 Draw'!H23</f>
        <v>28</v>
      </c>
      <c r="K24" s="3">
        <f>'Day1 Draw'!F23</f>
        <v>20</v>
      </c>
      <c r="L24" t="str">
        <f>'Day1 Draw'!I23</f>
        <v>Simpson Desert Alpine Ski Team</v>
      </c>
      <c r="N24" s="1" t="str">
        <f>'Day2 Draw'!B23</f>
        <v>B1</v>
      </c>
      <c r="O24" s="3">
        <f>'Day2 Draw'!C23</f>
        <v>27</v>
      </c>
      <c r="P24" t="str">
        <f>'Day2 Draw'!D23</f>
        <v>Seriously Pist</v>
      </c>
      <c r="Q24" t="s">
        <v>253</v>
      </c>
      <c r="R24" s="3">
        <f>'Day2 Draw'!H23</f>
        <v>23</v>
      </c>
      <c r="S24" s="3">
        <f>'Day2 Draw'!F23</f>
        <v>148</v>
      </c>
      <c r="T24" t="str">
        <f>'Day2 Draw'!I23</f>
        <v>Pacey's Wests</v>
      </c>
      <c r="V24" s="1" t="str">
        <f>'Day3 Draw'!B23</f>
        <v>B1</v>
      </c>
      <c r="W24" s="3">
        <f>'Day3 Draw'!C23</f>
        <v>14</v>
      </c>
      <c r="X24" s="21" t="str">
        <f>'Day3 Draw'!D23</f>
        <v>Ewan</v>
      </c>
      <c r="Y24" s="10" t="s">
        <v>253</v>
      </c>
      <c r="Z24" s="3">
        <f>'Day3 Draw'!H23</f>
        <v>24</v>
      </c>
      <c r="AA24" s="3">
        <f>'Day3 Draw'!F23</f>
        <v>276</v>
      </c>
      <c r="AB24" s="21" t="str">
        <f>'Day3 Draw'!I23</f>
        <v>Parks Hockey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Norstate Nympho's</v>
      </c>
      <c r="F25" s="1" t="str">
        <f>'Day1 Draw'!B24</f>
        <v>B2</v>
      </c>
      <c r="G25" s="3">
        <f>'Day1 Draw'!C24</f>
        <v>129</v>
      </c>
      <c r="H25" t="str">
        <f>'Day1 Draw'!D24</f>
        <v>Scuds 11</v>
      </c>
      <c r="I25" s="14" t="s">
        <v>253</v>
      </c>
      <c r="J25" s="3">
        <f>'Day1 Draw'!H24</f>
        <v>110</v>
      </c>
      <c r="K25" s="3">
        <f>'Day1 Draw'!F24</f>
        <v>21</v>
      </c>
      <c r="L25" t="str">
        <f>'Day1 Draw'!I24</f>
        <v>Mosman Mangoes</v>
      </c>
      <c r="N25" s="1" t="str">
        <f>'Day2 Draw'!B24</f>
        <v>B2</v>
      </c>
      <c r="O25" s="3">
        <f>'Day2 Draw'!C24</f>
        <v>65</v>
      </c>
      <c r="P25" t="str">
        <f>'Day2 Draw'!D24</f>
        <v>Chuckers &amp; Sloggers</v>
      </c>
      <c r="Q25" t="s">
        <v>253</v>
      </c>
      <c r="R25" s="3">
        <f>'Day2 Draw'!H24</f>
        <v>55</v>
      </c>
      <c r="S25" s="3">
        <f>'Day2 Draw'!F24</f>
        <v>149</v>
      </c>
      <c r="T25" t="str">
        <f>'Day2 Draw'!I24</f>
        <v>Brothers</v>
      </c>
      <c r="V25" s="1" t="str">
        <f>'Day3 Draw'!B24</f>
        <v>B2</v>
      </c>
      <c r="W25" s="3">
        <f>'Day3 Draw'!C24</f>
        <v>61</v>
      </c>
      <c r="X25" s="21" t="str">
        <f>'Day3 Draw'!D24</f>
        <v>Canefield Slashers</v>
      </c>
      <c r="Y25" s="10" t="s">
        <v>253</v>
      </c>
      <c r="Z25" s="3">
        <f>'Day3 Draw'!H24</f>
        <v>127</v>
      </c>
      <c r="AA25" s="3">
        <f>'Day3 Draw'!F24</f>
        <v>277</v>
      </c>
      <c r="AB25" s="21" t="str">
        <f>'Day3 Draw'!I24</f>
        <v>Salisbury Boys XI Team 1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Norths Father and Sons</v>
      </c>
      <c r="F26" s="1" t="str">
        <f>'Day1 Draw'!B25</f>
        <v>B2</v>
      </c>
      <c r="G26" s="3">
        <f>'Day1 Draw'!C25</f>
        <v>70</v>
      </c>
      <c r="H26" t="str">
        <f>'Day1 Draw'!D25</f>
        <v>Dads and Lads</v>
      </c>
      <c r="I26" s="14" t="s">
        <v>253</v>
      </c>
      <c r="J26" s="3">
        <f>'Day1 Draw'!H25</f>
        <v>88</v>
      </c>
      <c r="K26" s="3">
        <f>'Day1 Draw'!F25</f>
        <v>22</v>
      </c>
      <c r="L26" t="str">
        <f>'Day1 Draw'!I25</f>
        <v>Grandstanders</v>
      </c>
      <c r="N26" s="1" t="str">
        <f>'Day2 Draw'!B25</f>
        <v>B2</v>
      </c>
      <c r="O26" s="3">
        <f>'Day2 Draw'!C25</f>
        <v>41</v>
      </c>
      <c r="P26" t="str">
        <f>'Day2 Draw'!D25</f>
        <v>Barry's XI</v>
      </c>
      <c r="Q26" t="s">
        <v>253</v>
      </c>
      <c r="R26" s="3">
        <f>'Day2 Draw'!H25</f>
        <v>76</v>
      </c>
      <c r="S26" s="3">
        <f>'Day2 Draw'!F25</f>
        <v>150</v>
      </c>
      <c r="T26" t="str">
        <f>'Day2 Draw'!I25</f>
        <v>England</v>
      </c>
      <c r="V26" s="1" t="str">
        <f>'Day3 Draw'!B25</f>
        <v>B2</v>
      </c>
      <c r="W26" s="3">
        <f>'Day3 Draw'!C25</f>
        <v>167</v>
      </c>
      <c r="X26" s="21" t="str">
        <f>'Day3 Draw'!D25</f>
        <v>Yabulu</v>
      </c>
      <c r="Y26" s="10" t="s">
        <v>253</v>
      </c>
      <c r="Z26" s="3">
        <f>'Day3 Draw'!H25</f>
        <v>116</v>
      </c>
      <c r="AA26" s="3">
        <f>'Day3 Draw'!F25</f>
        <v>278</v>
      </c>
      <c r="AB26" s="21" t="str">
        <f>'Day3 Draw'!I25</f>
        <v>Nudeballers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Pacey's Wests</v>
      </c>
      <c r="F27" s="1" t="str">
        <f>'Day1 Draw'!B26</f>
        <v>B2</v>
      </c>
      <c r="G27" s="3">
        <f>'Day1 Draw'!C26</f>
        <v>41</v>
      </c>
      <c r="H27" t="str">
        <f>'Day1 Draw'!D26</f>
        <v>Barry's XI</v>
      </c>
      <c r="I27" s="14" t="s">
        <v>253</v>
      </c>
      <c r="J27" s="3">
        <f>'Day1 Draw'!H26</f>
        <v>89</v>
      </c>
      <c r="K27" s="3">
        <f>'Day1 Draw'!F26</f>
        <v>23</v>
      </c>
      <c r="L27" t="str">
        <f>'Day1 Draw'!I26</f>
        <v>Grandstanders II</v>
      </c>
      <c r="N27" s="1" t="str">
        <f>'Day2 Draw'!B26</f>
        <v>B2</v>
      </c>
      <c r="O27" s="3">
        <f>'Day2 Draw'!C26</f>
        <v>56</v>
      </c>
      <c r="P27" t="str">
        <f>'Day2 Draw'!D26</f>
        <v>Broughton River Brewers II</v>
      </c>
      <c r="Q27" t="s">
        <v>253</v>
      </c>
      <c r="R27" s="3">
        <f>'Day2 Draw'!H26</f>
        <v>45</v>
      </c>
      <c r="S27" s="3">
        <f>'Day2 Draw'!F26</f>
        <v>151</v>
      </c>
      <c r="T27" t="str">
        <f>'Day2 Draw'!I26</f>
        <v>Big Micks Finns XI</v>
      </c>
      <c r="V27" s="1" t="str">
        <f>'Day3 Draw'!B26</f>
        <v>B2</v>
      </c>
      <c r="W27" s="3">
        <f>'Day3 Draw'!C26</f>
        <v>110</v>
      </c>
      <c r="X27" s="21" t="str">
        <f>'Day3 Draw'!D26</f>
        <v>Mosman Mangoes</v>
      </c>
      <c r="Y27" s="10" t="s">
        <v>253</v>
      </c>
      <c r="Z27" s="3">
        <f>'Day3 Draw'!H26</f>
        <v>166</v>
      </c>
      <c r="AA27" s="3">
        <f>'Day3 Draw'!F26</f>
        <v>279</v>
      </c>
      <c r="AB27" s="21" t="str">
        <f>'Day3 Draw'!I26</f>
        <v>XXXX Floor Beers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Parks Hockey</v>
      </c>
      <c r="F28" s="1" t="str">
        <f>'Day1 Draw'!B27</f>
        <v>B2</v>
      </c>
      <c r="G28" s="3">
        <f>'Day1 Draw'!C27</f>
        <v>45</v>
      </c>
      <c r="H28" t="str">
        <f>'Day1 Draw'!D27</f>
        <v>Big Micks Finns XI</v>
      </c>
      <c r="I28" s="14" t="s">
        <v>253</v>
      </c>
      <c r="J28" s="3">
        <f>'Day1 Draw'!H27</f>
        <v>63</v>
      </c>
      <c r="K28" s="3">
        <f>'Day1 Draw'!F27</f>
        <v>24</v>
      </c>
      <c r="L28" t="str">
        <f>'Day1 Draw'!I27</f>
        <v>Chads Champs</v>
      </c>
      <c r="N28" s="1" t="str">
        <f>'Day2 Draw'!B27</f>
        <v>B2</v>
      </c>
      <c r="O28" s="3">
        <f>'Day2 Draw'!C27</f>
        <v>88</v>
      </c>
      <c r="P28" t="str">
        <f>'Day2 Draw'!D27</f>
        <v>Grandstanders</v>
      </c>
      <c r="Q28" t="s">
        <v>253</v>
      </c>
      <c r="R28" s="3">
        <f>'Day2 Draw'!H27</f>
        <v>34</v>
      </c>
      <c r="S28" s="3">
        <f>'Day2 Draw'!F27</f>
        <v>152</v>
      </c>
      <c r="T28" t="str">
        <f>'Day2 Draw'!I27</f>
        <v>All Blacks</v>
      </c>
      <c r="V28" s="1" t="str">
        <f>'Day3 Draw'!B27</f>
        <v>B2</v>
      </c>
      <c r="W28" s="3">
        <f>'Day3 Draw'!C27</f>
        <v>120</v>
      </c>
      <c r="X28" s="21" t="str">
        <f>'Day3 Draw'!D27</f>
        <v>Piston Broke</v>
      </c>
      <c r="Y28" s="10" t="s">
        <v>253</v>
      </c>
      <c r="Z28" s="3">
        <f>'Day3 Draw'!H27</f>
        <v>99</v>
      </c>
      <c r="AA28" s="3">
        <f>'Day3 Draw'!F27</f>
        <v>280</v>
      </c>
      <c r="AB28" s="21" t="str">
        <f>'Day3 Draw'!I27</f>
        <v>Jungle Patrol 2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Red River Rascals</v>
      </c>
      <c r="F29" s="1" t="str">
        <f>'Day1 Draw'!B28</f>
        <v>B2</v>
      </c>
      <c r="G29" s="3">
        <f>'Day1 Draw'!C28</f>
        <v>40</v>
      </c>
      <c r="H29" t="str">
        <f>'Day1 Draw'!D28</f>
        <v>Barbwire</v>
      </c>
      <c r="I29" s="14" t="s">
        <v>253</v>
      </c>
      <c r="J29" s="3">
        <f>'Day1 Draw'!H28</f>
        <v>138</v>
      </c>
      <c r="K29" s="3">
        <f>'Day1 Draw'!F28</f>
        <v>25</v>
      </c>
      <c r="L29" t="str">
        <f>'Day1 Draw'!I28</f>
        <v>The Dirty Rats</v>
      </c>
      <c r="N29" s="1" t="str">
        <f>'Day2 Draw'!B28</f>
        <v>B2</v>
      </c>
      <c r="O29" s="3">
        <f>'Day2 Draw'!C28</f>
        <v>120</v>
      </c>
      <c r="P29" t="str">
        <f>'Day2 Draw'!D28</f>
        <v>Piston Broke</v>
      </c>
      <c r="Q29" t="s">
        <v>253</v>
      </c>
      <c r="R29" s="3">
        <f>'Day2 Draw'!H28</f>
        <v>166</v>
      </c>
      <c r="S29" s="3">
        <f>'Day2 Draw'!F28</f>
        <v>153</v>
      </c>
      <c r="T29" t="str">
        <f>'Day2 Draw'!I28</f>
        <v>XXXX Floor Beers</v>
      </c>
      <c r="V29" s="1" t="str">
        <f>'Day3 Draw'!B28</f>
        <v>B2</v>
      </c>
      <c r="W29" s="3">
        <f>'Day3 Draw'!C28</f>
        <v>42</v>
      </c>
      <c r="X29" s="21" t="str">
        <f>'Day3 Draw'!D28</f>
        <v>Beerabong XI</v>
      </c>
      <c r="Y29" s="10" t="s">
        <v>253</v>
      </c>
      <c r="Z29" s="3">
        <f>'Day3 Draw'!H28</f>
        <v>39</v>
      </c>
      <c r="AA29" s="3">
        <f>'Day3 Draw'!F28</f>
        <v>281</v>
      </c>
      <c r="AB29" s="21" t="str">
        <f>'Day3 Draw'!I28</f>
        <v>Bang Bang Boys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Scott Minto XI</v>
      </c>
      <c r="F30" s="1" t="str">
        <f>'Day1 Draw'!B29</f>
        <v>B2</v>
      </c>
      <c r="G30" s="3">
        <f>'Day1 Draw'!C29</f>
        <v>55</v>
      </c>
      <c r="H30" t="str">
        <f>'Day1 Draw'!D29</f>
        <v>Brothers</v>
      </c>
      <c r="I30" s="14" t="s">
        <v>253</v>
      </c>
      <c r="J30" s="3">
        <f>'Day1 Draw'!H29</f>
        <v>48</v>
      </c>
      <c r="K30" s="3">
        <f>'Day1 Draw'!F29</f>
        <v>26</v>
      </c>
      <c r="L30" t="str">
        <f>'Day1 Draw'!I29</f>
        <v xml:space="preserve">Black Bream  </v>
      </c>
      <c r="N30" s="1" t="str">
        <f>'Day2 Draw'!B29</f>
        <v>B2</v>
      </c>
      <c r="O30" s="3">
        <f>'Day2 Draw'!C29</f>
        <v>52</v>
      </c>
      <c r="P30" t="str">
        <f>'Day2 Draw'!D29</f>
        <v>Boombys Boozers</v>
      </c>
      <c r="Q30" t="s">
        <v>253</v>
      </c>
      <c r="R30" s="3">
        <f>'Day2 Draw'!H29</f>
        <v>69</v>
      </c>
      <c r="S30" s="3">
        <f>'Day2 Draw'!F29</f>
        <v>154</v>
      </c>
      <c r="T30" t="str">
        <f>'Day2 Draw'!I29</f>
        <v>Custards</v>
      </c>
      <c r="V30" s="1" t="str">
        <f>'Day3 Draw'!B29</f>
        <v>B2</v>
      </c>
      <c r="W30" s="3">
        <f>'Day3 Draw'!C29</f>
        <v>97</v>
      </c>
      <c r="X30" s="21" t="str">
        <f>'Day3 Draw'!D29</f>
        <v>Hughenden Grog Monsters</v>
      </c>
      <c r="Y30" s="10" t="s">
        <v>253</v>
      </c>
      <c r="Z30" s="3">
        <f>'Day3 Draw'!H29</f>
        <v>44</v>
      </c>
      <c r="AA30" s="3">
        <f>'Day3 Draw'!F29</f>
        <v>282</v>
      </c>
      <c r="AB30" s="21" t="str">
        <f>'Day3 Draw'!I29</f>
        <v>Beermacht XI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Seriously Pist</v>
      </c>
      <c r="F31" s="1" t="str">
        <f>'Day1 Draw'!B30</f>
        <v>B2</v>
      </c>
      <c r="G31" s="3">
        <f>'Day1 Draw'!C30</f>
        <v>78</v>
      </c>
      <c r="H31" t="str">
        <f>'Day1 Draw'!D30</f>
        <v>Expendaballs</v>
      </c>
      <c r="I31" s="14" t="s">
        <v>253</v>
      </c>
      <c r="J31" s="3">
        <f>'Day1 Draw'!H30</f>
        <v>35</v>
      </c>
      <c r="K31" s="3">
        <f>'Day1 Draw'!F30</f>
        <v>27</v>
      </c>
      <c r="L31" t="str">
        <f>'Day1 Draw'!I30</f>
        <v>Allan's XI</v>
      </c>
      <c r="N31" s="1" t="str">
        <f>'Day2 Draw'!B30</f>
        <v>B2</v>
      </c>
      <c r="O31" s="3">
        <f>'Day2 Draw'!C30</f>
        <v>110</v>
      </c>
      <c r="P31" t="str">
        <f>'Day2 Draw'!D30</f>
        <v>Mosman Mangoes</v>
      </c>
      <c r="Q31" t="s">
        <v>253</v>
      </c>
      <c r="R31" s="3">
        <f>'Day2 Draw'!H30</f>
        <v>159</v>
      </c>
      <c r="S31" s="3">
        <f>'Day2 Draw'!F30</f>
        <v>155</v>
      </c>
      <c r="T31" t="str">
        <f>'Day2 Draw'!I30</f>
        <v>Wattle Boys</v>
      </c>
      <c r="V31" s="1" t="str">
        <f>'Day3 Draw'!B30</f>
        <v>B2</v>
      </c>
      <c r="W31" s="3">
        <f>'Day3 Draw'!C30</f>
        <v>156</v>
      </c>
      <c r="X31" s="21" t="str">
        <f>'Day3 Draw'!D30</f>
        <v>Wallabies</v>
      </c>
      <c r="Y31" s="10" t="s">
        <v>253</v>
      </c>
      <c r="Z31" s="3">
        <f>'Day3 Draw'!H30</f>
        <v>72</v>
      </c>
      <c r="AA31" s="3">
        <f>'Day3 Draw'!F30</f>
        <v>283</v>
      </c>
      <c r="AB31" s="21" t="str">
        <f>'Day3 Draw'!I30</f>
        <v>Dirty Dogs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Simpson Desert Alpine Ski Team</v>
      </c>
      <c r="F32" s="1" t="str">
        <f>'Day1 Draw'!B31</f>
        <v>B2</v>
      </c>
      <c r="G32" s="3">
        <f>'Day1 Draw'!C31</f>
        <v>75</v>
      </c>
      <c r="H32" t="str">
        <f>'Day1 Draw'!D31</f>
        <v>Dufflebags</v>
      </c>
      <c r="I32" s="14" t="s">
        <v>253</v>
      </c>
      <c r="J32" s="3">
        <f>'Day1 Draw'!H31</f>
        <v>106</v>
      </c>
      <c r="K32" s="3">
        <f>'Day1 Draw'!F31</f>
        <v>28</v>
      </c>
      <c r="L32" t="str">
        <f>'Day1 Draw'!I31</f>
        <v>Mendi's Mob</v>
      </c>
      <c r="N32" s="1" t="str">
        <f>'Day2 Draw'!B31</f>
        <v>B2</v>
      </c>
      <c r="O32" s="3">
        <f>'Day2 Draw'!C31</f>
        <v>116</v>
      </c>
      <c r="P32" t="str">
        <f>'Day2 Draw'!D31</f>
        <v>Nudeballers</v>
      </c>
      <c r="Q32" t="s">
        <v>253</v>
      </c>
      <c r="R32" s="3">
        <f>'Day2 Draw'!H31</f>
        <v>131</v>
      </c>
      <c r="S32" s="3">
        <f>'Day2 Draw'!F31</f>
        <v>156</v>
      </c>
      <c r="T32" t="str">
        <f>'Day2 Draw'!I31</f>
        <v>Sharks</v>
      </c>
      <c r="V32" s="1" t="str">
        <f>'Day3 Draw'!B31</f>
        <v>B2</v>
      </c>
      <c r="W32" s="3">
        <f>'Day3 Draw'!C31</f>
        <v>52</v>
      </c>
      <c r="X32" s="21" t="str">
        <f>'Day3 Draw'!D31</f>
        <v>Boombys Boozers</v>
      </c>
      <c r="Y32" s="10" t="s">
        <v>253</v>
      </c>
      <c r="Z32" s="3">
        <f>'Day3 Draw'!H31</f>
        <v>135</v>
      </c>
      <c r="AA32" s="3">
        <f>'Day3 Draw'!F31</f>
        <v>284</v>
      </c>
      <c r="AB32" s="21" t="str">
        <f>'Day3 Draw'!I31</f>
        <v>Sugar Daddies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Sugar Daddies</v>
      </c>
      <c r="F33" s="1" t="str">
        <f>'Day1 Draw'!B32</f>
        <v>B2</v>
      </c>
      <c r="G33" s="3">
        <f>'Day1 Draw'!C32</f>
        <v>52</v>
      </c>
      <c r="H33" t="str">
        <f>'Day1 Draw'!D32</f>
        <v>Boombys Boozers</v>
      </c>
      <c r="I33" s="14" t="s">
        <v>253</v>
      </c>
      <c r="J33" s="3">
        <f>'Day1 Draw'!H32</f>
        <v>101</v>
      </c>
      <c r="K33" s="3">
        <f>'Day1 Draw'!F32</f>
        <v>29</v>
      </c>
      <c r="L33" t="str">
        <f>'Day1 Draw'!I32</f>
        <v>Lager Louts</v>
      </c>
      <c r="N33" s="1" t="str">
        <f>'Day2 Draw'!B32</f>
        <v>B2</v>
      </c>
      <c r="O33" s="3">
        <f>'Day2 Draw'!C32</f>
        <v>100</v>
      </c>
      <c r="P33" t="str">
        <f>'Day2 Draw'!D32</f>
        <v>Jungle Patrol One</v>
      </c>
      <c r="Q33" t="s">
        <v>253</v>
      </c>
      <c r="R33" s="3">
        <f>'Day2 Draw'!H32</f>
        <v>42</v>
      </c>
      <c r="S33" s="3">
        <f>'Day2 Draw'!F32</f>
        <v>157</v>
      </c>
      <c r="T33" t="str">
        <f>'Day2 Draw'!I32</f>
        <v>Beerabong XI</v>
      </c>
      <c r="V33" s="1" t="str">
        <f>'Day3 Draw'!B32</f>
        <v>B2</v>
      </c>
      <c r="W33" s="3">
        <f>'Day3 Draw'!C32</f>
        <v>66</v>
      </c>
      <c r="X33" s="21" t="str">
        <f>'Day3 Draw'!D32</f>
        <v>Coen Heroes</v>
      </c>
      <c r="Y33" s="10" t="s">
        <v>253</v>
      </c>
      <c r="Z33" s="3">
        <f>'Day3 Draw'!H32</f>
        <v>130</v>
      </c>
      <c r="AA33" s="3">
        <f>'Day3 Draw'!F32</f>
        <v>285</v>
      </c>
      <c r="AB33" s="21" t="str">
        <f>'Day3 Draw'!I32</f>
        <v>Shaggers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Swingers 1</v>
      </c>
      <c r="F34" s="1" t="str">
        <f>'Day1 Draw'!B33</f>
        <v>B2</v>
      </c>
      <c r="G34" s="3">
        <f>'Day1 Draw'!C33</f>
        <v>42</v>
      </c>
      <c r="H34" t="str">
        <f>'Day1 Draw'!D33</f>
        <v>Beerabong XI</v>
      </c>
      <c r="I34" s="14" t="s">
        <v>253</v>
      </c>
      <c r="J34" s="3">
        <f>'Day1 Draw'!H33</f>
        <v>95</v>
      </c>
      <c r="K34" s="3">
        <f>'Day1 Draw'!F33</f>
        <v>30</v>
      </c>
      <c r="L34" t="str">
        <f>'Day1 Draw'!I33</f>
        <v>Here for the Beer</v>
      </c>
      <c r="N34" s="1" t="str">
        <f>'Day2 Draw'!B33</f>
        <v>B2</v>
      </c>
      <c r="O34" s="3">
        <f>'Day2 Draw'!C33</f>
        <v>70</v>
      </c>
      <c r="P34" t="str">
        <f>'Day2 Draw'!D33</f>
        <v>Dads and Lads</v>
      </c>
      <c r="Q34" t="s">
        <v>253</v>
      </c>
      <c r="R34" s="3">
        <f>'Day2 Draw'!H33</f>
        <v>89</v>
      </c>
      <c r="S34" s="3">
        <f>'Day2 Draw'!F33</f>
        <v>158</v>
      </c>
      <c r="T34" t="str">
        <f>'Day2 Draw'!I33</f>
        <v>Grandstanders II</v>
      </c>
      <c r="V34" s="1" t="str">
        <f>'Day3 Draw'!B33</f>
        <v>B2</v>
      </c>
      <c r="W34" s="3">
        <f>'Day3 Draw'!C33</f>
        <v>100</v>
      </c>
      <c r="X34" s="21" t="str">
        <f>'Day3 Draw'!D33</f>
        <v>Jungle Patrol One</v>
      </c>
      <c r="Y34" s="10" t="s">
        <v>253</v>
      </c>
      <c r="Z34" s="3">
        <f>'Day3 Draw'!H33</f>
        <v>131</v>
      </c>
      <c r="AA34" s="3">
        <f>'Day3 Draw'!F33</f>
        <v>286</v>
      </c>
      <c r="AB34" s="21" t="str">
        <f>'Day3 Draw'!I33</f>
        <v>Sharks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Townsville 1/2 Carton</v>
      </c>
      <c r="F35" s="1" t="str">
        <f>'Day1 Draw'!B34</f>
        <v>B2</v>
      </c>
      <c r="G35" s="3">
        <f>'Day1 Draw'!C34</f>
        <v>116</v>
      </c>
      <c r="H35" t="str">
        <f>'Day1 Draw'!D34</f>
        <v>Nudeballers</v>
      </c>
      <c r="I35" s="14" t="s">
        <v>253</v>
      </c>
      <c r="J35" s="3">
        <f>'Day1 Draw'!H34</f>
        <v>107</v>
      </c>
      <c r="K35" s="3">
        <f>'Day1 Draw'!F34</f>
        <v>31</v>
      </c>
      <c r="L35" t="str">
        <f>'Day1 Draw'!I34</f>
        <v>Mick Downey's XI</v>
      </c>
      <c r="N35" s="1" t="str">
        <f>'Day2 Draw'!B34</f>
        <v>B2</v>
      </c>
      <c r="O35" s="3">
        <f>'Day2 Draw'!C34</f>
        <v>130</v>
      </c>
      <c r="P35" t="str">
        <f>'Day2 Draw'!D34</f>
        <v>Shaggers XI</v>
      </c>
      <c r="Q35" t="s">
        <v>253</v>
      </c>
      <c r="R35" s="3">
        <f>'Day2 Draw'!H34</f>
        <v>72</v>
      </c>
      <c r="S35" s="3">
        <f>'Day2 Draw'!F34</f>
        <v>159</v>
      </c>
      <c r="T35" t="str">
        <f>'Day2 Draw'!I34</f>
        <v>Dirty Dogs</v>
      </c>
      <c r="V35" s="1" t="str">
        <f>'Day3 Draw'!B34</f>
        <v>B2</v>
      </c>
      <c r="W35" s="3">
        <f>'Day3 Draw'!C34</f>
        <v>158</v>
      </c>
      <c r="X35" s="21" t="str">
        <f>'Day3 Draw'!D34</f>
        <v>Wannabie's</v>
      </c>
      <c r="Y35" s="10" t="s">
        <v>253</v>
      </c>
      <c r="Z35" s="3">
        <f>'Day3 Draw'!H34</f>
        <v>43</v>
      </c>
      <c r="AA35" s="3">
        <f>'Day3 Draw'!F34</f>
        <v>287</v>
      </c>
      <c r="AB35" s="21" t="str">
        <f>'Day3 Draw'!I34</f>
        <v>Beerhounds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Wanderers</v>
      </c>
      <c r="F36" s="1" t="str">
        <f>'Day1 Draw'!B35</f>
        <v>B2</v>
      </c>
      <c r="G36" s="3">
        <f>'Day1 Draw'!C35</f>
        <v>131</v>
      </c>
      <c r="H36" t="str">
        <f>'Day1 Draw'!D35</f>
        <v>Sharks</v>
      </c>
      <c r="I36" s="14" t="s">
        <v>253</v>
      </c>
      <c r="J36" s="3">
        <f>'Day1 Draw'!H35</f>
        <v>134</v>
      </c>
      <c r="K36" s="3">
        <f>'Day1 Draw'!F35</f>
        <v>32</v>
      </c>
      <c r="L36" t="str">
        <f>'Day1 Draw'!I35</f>
        <v>Stiff Members</v>
      </c>
      <c r="N36" s="1" t="str">
        <f>'Day2 Draw'!B35</f>
        <v>B2</v>
      </c>
      <c r="O36" s="3">
        <f>'Day2 Draw'!C35</f>
        <v>112</v>
      </c>
      <c r="P36" t="str">
        <f>'Day2 Draw'!D35</f>
        <v>Nanna Meryl's XI</v>
      </c>
      <c r="Q36" t="s">
        <v>253</v>
      </c>
      <c r="R36" s="3">
        <f>'Day2 Draw'!H35</f>
        <v>153</v>
      </c>
      <c r="S36" s="3">
        <f>'Day2 Draw'!F35</f>
        <v>160</v>
      </c>
      <c r="T36" t="str">
        <f>'Day2 Draw'!I35</f>
        <v>Urkel's XI</v>
      </c>
      <c r="V36" s="1" t="str">
        <f>'Day3 Draw'!B35</f>
        <v>B2</v>
      </c>
      <c r="W36" s="3">
        <f>'Day3 Draw'!C35</f>
        <v>108</v>
      </c>
      <c r="X36" s="21" t="str">
        <f>'Day3 Draw'!D35</f>
        <v>Mingela</v>
      </c>
      <c r="Y36" s="10" t="s">
        <v>253</v>
      </c>
      <c r="Z36" s="3">
        <f>'Day3 Draw'!H35</f>
        <v>33</v>
      </c>
      <c r="AA36" s="3">
        <f>'Day3 Draw'!F35</f>
        <v>288</v>
      </c>
      <c r="AB36" s="21" t="str">
        <f>'Day3 Draw'!I35</f>
        <v>Alegnim Lads</v>
      </c>
    </row>
    <row r="37" spans="1:28" x14ac:dyDescent="0.2">
      <c r="A37" s="1">
        <f>'Team Listing'!A34</f>
        <v>33</v>
      </c>
      <c r="B37" s="1" t="str">
        <f>'Team Listing'!C34</f>
        <v>B2</v>
      </c>
      <c r="C37" t="str">
        <f>'Team Listing'!B34</f>
        <v>Alegnim Lads</v>
      </c>
      <c r="F37" s="1" t="str">
        <f>'Day1 Draw'!B36</f>
        <v>B2</v>
      </c>
      <c r="G37" s="3">
        <f>'Day1 Draw'!C36</f>
        <v>120</v>
      </c>
      <c r="H37" t="str">
        <f>'Day1 Draw'!D36</f>
        <v>Piston Broke</v>
      </c>
      <c r="I37" s="14" t="s">
        <v>253</v>
      </c>
      <c r="J37" s="3">
        <f>'Day1 Draw'!H36</f>
        <v>135</v>
      </c>
      <c r="K37" s="3">
        <f>'Day1 Draw'!F36</f>
        <v>33</v>
      </c>
      <c r="L37" t="str">
        <f>'Day1 Draw'!I36</f>
        <v>Sugar Daddies</v>
      </c>
      <c r="N37" s="1" t="str">
        <f>'Day2 Draw'!B36</f>
        <v>B2</v>
      </c>
      <c r="O37" s="3">
        <f>'Day2 Draw'!C36</f>
        <v>111</v>
      </c>
      <c r="P37" t="str">
        <f>'Day2 Draw'!D36</f>
        <v>Mt Coolon</v>
      </c>
      <c r="Q37" t="s">
        <v>253</v>
      </c>
      <c r="R37" s="3">
        <f>'Day2 Draw'!H36</f>
        <v>141</v>
      </c>
      <c r="S37" s="3">
        <f>'Day2 Draw'!F36</f>
        <v>161</v>
      </c>
      <c r="T37" t="str">
        <f>'Day2 Draw'!I36</f>
        <v>The Silver Chickens</v>
      </c>
      <c r="V37" s="1" t="str">
        <f>'Day3 Draw'!B36</f>
        <v>B2</v>
      </c>
      <c r="W37" s="3">
        <f>'Day3 Draw'!C36</f>
        <v>168</v>
      </c>
      <c r="X37" s="21" t="str">
        <f>'Day3 Draw'!D36</f>
        <v>Yogi's Eleven</v>
      </c>
      <c r="Y37" s="10" t="s">
        <v>253</v>
      </c>
      <c r="Z37" s="3">
        <f>'Day3 Draw'!H36</f>
        <v>51</v>
      </c>
      <c r="AA37" s="3">
        <f>'Day3 Draw'!F36</f>
        <v>289</v>
      </c>
      <c r="AB37" s="21" t="str">
        <f>'Day3 Draw'!I36</f>
        <v>Bloody Huge XI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All Blacks</v>
      </c>
      <c r="F38" s="1" t="str">
        <f>'Day1 Draw'!B37</f>
        <v>B2</v>
      </c>
      <c r="G38" s="3">
        <f>'Day1 Draw'!C37</f>
        <v>44</v>
      </c>
      <c r="H38" t="str">
        <f>'Day1 Draw'!D37</f>
        <v>Beermacht XI</v>
      </c>
      <c r="I38" s="14" t="s">
        <v>253</v>
      </c>
      <c r="J38" s="3">
        <f>'Day1 Draw'!H37</f>
        <v>136</v>
      </c>
      <c r="K38" s="3">
        <f>'Day1 Draw'!F37</f>
        <v>34</v>
      </c>
      <c r="L38" t="str">
        <f>'Day1 Draw'!I37</f>
        <v>Swinging Outside Ya Crease</v>
      </c>
      <c r="N38" s="1" t="str">
        <f>'Day2 Draw'!B37</f>
        <v>B2</v>
      </c>
      <c r="O38" s="3">
        <f>'Day2 Draw'!C37</f>
        <v>163</v>
      </c>
      <c r="P38" t="str">
        <f>'Day2 Draw'!D37</f>
        <v>Western Star Pickets 1</v>
      </c>
      <c r="Q38" t="s">
        <v>253</v>
      </c>
      <c r="R38" s="3">
        <f>'Day2 Draw'!H37</f>
        <v>146</v>
      </c>
      <c r="S38" s="3">
        <f>'Day2 Draw'!F37</f>
        <v>162</v>
      </c>
      <c r="T38" t="str">
        <f>'Day2 Draw'!I37</f>
        <v>Thuringowa Bulldogs</v>
      </c>
      <c r="V38" s="1" t="str">
        <f>'Day3 Draw'!B37</f>
        <v>B2</v>
      </c>
      <c r="W38" s="3">
        <f>'Day3 Draw'!C37</f>
        <v>103</v>
      </c>
      <c r="X38" s="21" t="str">
        <f>'Day3 Draw'!D37</f>
        <v>Logistic All Sorts</v>
      </c>
      <c r="Y38" s="10" t="s">
        <v>253</v>
      </c>
      <c r="Z38" s="3">
        <f>'Day3 Draw'!H37</f>
        <v>161</v>
      </c>
      <c r="AA38" s="3">
        <f>'Day3 Draw'!F37</f>
        <v>290</v>
      </c>
      <c r="AB38" s="21" t="str">
        <f>'Day3 Draw'!I37</f>
        <v>Weipa Croc's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Allan's XI</v>
      </c>
      <c r="F39" s="1" t="str">
        <f>'Day1 Draw'!B38</f>
        <v>B2</v>
      </c>
      <c r="G39" s="3">
        <f>'Day1 Draw'!C38</f>
        <v>79</v>
      </c>
      <c r="H39" t="str">
        <f>'Day1 Draw'!D38</f>
        <v>Far Canals</v>
      </c>
      <c r="I39" s="14" t="s">
        <v>253</v>
      </c>
      <c r="J39" s="3">
        <f>'Day1 Draw'!H38</f>
        <v>119</v>
      </c>
      <c r="K39" s="3">
        <f>'Day1 Draw'!F38</f>
        <v>35</v>
      </c>
      <c r="L39" t="str">
        <f>'Day1 Draw'!I38</f>
        <v>Pilz &amp; Bills</v>
      </c>
      <c r="N39" s="1" t="str">
        <f>'Day2 Draw'!B38</f>
        <v>B2</v>
      </c>
      <c r="O39" s="3">
        <f>'Day2 Draw'!C38</f>
        <v>158</v>
      </c>
      <c r="P39" t="str">
        <f>'Day2 Draw'!D38</f>
        <v>Wannabie's</v>
      </c>
      <c r="Q39" t="s">
        <v>253</v>
      </c>
      <c r="R39" s="3">
        <f>'Day2 Draw'!H38</f>
        <v>117</v>
      </c>
      <c r="S39" s="3">
        <f>'Day2 Draw'!F38</f>
        <v>163</v>
      </c>
      <c r="T39" t="str">
        <f>'Day2 Draw'!I38</f>
        <v>Parmy Army</v>
      </c>
      <c r="V39" s="1" t="str">
        <f>'Day3 Draw'!B38</f>
        <v>B2</v>
      </c>
      <c r="W39" s="3">
        <f>'Day3 Draw'!C38</f>
        <v>45</v>
      </c>
      <c r="X39" s="21" t="str">
        <f>'Day3 Draw'!D38</f>
        <v>Big Micks Finns XI</v>
      </c>
      <c r="Y39" s="10" t="s">
        <v>253</v>
      </c>
      <c r="Z39" s="3">
        <f>'Day3 Draw'!H38</f>
        <v>138</v>
      </c>
      <c r="AA39" s="3">
        <f>'Day3 Draw'!F38</f>
        <v>291</v>
      </c>
      <c r="AB39" s="21" t="str">
        <f>'Day3 Draw'!I38</f>
        <v>The Dirty Rats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Balfes Creek Boozers</v>
      </c>
      <c r="F40" s="1" t="str">
        <f>'Day1 Draw'!B39</f>
        <v>B2</v>
      </c>
      <c r="G40" s="3">
        <f>'Day1 Draw'!C39</f>
        <v>166</v>
      </c>
      <c r="H40" t="str">
        <f>'Day1 Draw'!D39</f>
        <v>XXXX Floor Beers</v>
      </c>
      <c r="I40" s="14" t="s">
        <v>253</v>
      </c>
      <c r="J40" s="3">
        <f>'Day1 Draw'!H39</f>
        <v>157</v>
      </c>
      <c r="K40" s="3">
        <f>'Day1 Draw'!F39</f>
        <v>36</v>
      </c>
      <c r="L40" t="str">
        <f>'Day1 Draw'!I39</f>
        <v>Wanderers</v>
      </c>
      <c r="N40" s="1" t="str">
        <f>'Day2 Draw'!B39</f>
        <v>B2</v>
      </c>
      <c r="O40" s="3">
        <f>'Day2 Draw'!C39</f>
        <v>156</v>
      </c>
      <c r="P40" t="str">
        <f>'Day2 Draw'!D39</f>
        <v>Wallabies</v>
      </c>
      <c r="Q40" t="s">
        <v>253</v>
      </c>
      <c r="R40" s="3">
        <f>'Day2 Draw'!H39</f>
        <v>43</v>
      </c>
      <c r="S40" s="3">
        <f>'Day2 Draw'!F39</f>
        <v>164</v>
      </c>
      <c r="T40" t="str">
        <f>'Day2 Draw'!I39</f>
        <v>Beerhounds</v>
      </c>
      <c r="V40" s="1" t="str">
        <f>'Day3 Draw'!B39</f>
        <v>B2</v>
      </c>
      <c r="W40" s="3">
        <f>'Day3 Draw'!C39</f>
        <v>121</v>
      </c>
      <c r="X40" s="21" t="str">
        <f>'Day3 Draw'!D39</f>
        <v>Poked United</v>
      </c>
      <c r="Y40" s="10" t="s">
        <v>253</v>
      </c>
      <c r="Z40" s="3">
        <f>'Day3 Draw'!H39</f>
        <v>155</v>
      </c>
      <c r="AA40" s="3">
        <f>'Day3 Draw'!F39</f>
        <v>292</v>
      </c>
      <c r="AB40" s="21" t="str">
        <f>'Day3 Draw'!I39</f>
        <v>Walker's Wides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Balls, Beers and Bowl 5417</v>
      </c>
      <c r="F41" s="1" t="str">
        <f>'Day1 Draw'!B40</f>
        <v>B2</v>
      </c>
      <c r="G41" s="3">
        <f>'Day1 Draw'!C40</f>
        <v>130</v>
      </c>
      <c r="H41" t="str">
        <f>'Day1 Draw'!D40</f>
        <v>Shaggers XI</v>
      </c>
      <c r="I41" s="14" t="s">
        <v>253</v>
      </c>
      <c r="J41" s="3">
        <f>'Day1 Draw'!H40</f>
        <v>115</v>
      </c>
      <c r="K41" s="3">
        <f>'Day1 Draw'!F40</f>
        <v>37</v>
      </c>
      <c r="L41" t="str">
        <f>'Day1 Draw'!I40</f>
        <v>Normanton Rogues</v>
      </c>
      <c r="N41" s="1" t="str">
        <f>'Day2 Draw'!B40</f>
        <v>B2</v>
      </c>
      <c r="O41" s="3">
        <f>'Day2 Draw'!C40</f>
        <v>97</v>
      </c>
      <c r="P41" t="str">
        <f>'Day2 Draw'!D40</f>
        <v>Hughenden Grog Monsters</v>
      </c>
      <c r="Q41" t="s">
        <v>253</v>
      </c>
      <c r="R41" s="3">
        <f>'Day2 Draw'!H40</f>
        <v>154</v>
      </c>
      <c r="S41" s="3">
        <f>'Day2 Draw'!F40</f>
        <v>165</v>
      </c>
      <c r="T41" t="str">
        <f>'Day2 Draw'!I40</f>
        <v>Victoria Mill</v>
      </c>
      <c r="V41" s="1" t="str">
        <f>'Day3 Draw'!B40</f>
        <v>B2</v>
      </c>
      <c r="W41" s="3">
        <f>'Day3 Draw'!C40</f>
        <v>134</v>
      </c>
      <c r="X41" s="21" t="str">
        <f>'Day3 Draw'!D40</f>
        <v>Stiff Members</v>
      </c>
      <c r="Y41" s="10" t="s">
        <v>253</v>
      </c>
      <c r="Z41" s="3">
        <f>'Day3 Draw'!H40</f>
        <v>139</v>
      </c>
      <c r="AA41" s="3">
        <f>'Day3 Draw'!F40</f>
        <v>293</v>
      </c>
      <c r="AB41" s="21" t="str">
        <f>'Day3 Draw'!I40</f>
        <v>The Herd XI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Ballz Hangin</v>
      </c>
      <c r="F42" s="1" t="str">
        <f>'Day1 Draw'!B41</f>
        <v>B2</v>
      </c>
      <c r="G42" s="3">
        <f>'Day1 Draw'!C41</f>
        <v>163</v>
      </c>
      <c r="H42" t="str">
        <f>'Day1 Draw'!D41</f>
        <v>Western Star Pickets 1</v>
      </c>
      <c r="I42" s="14" t="s">
        <v>253</v>
      </c>
      <c r="J42" s="3">
        <f>'Day1 Draw'!H41</f>
        <v>169</v>
      </c>
      <c r="K42" s="3">
        <f>'Day1 Draw'!F41</f>
        <v>38</v>
      </c>
      <c r="L42" t="str">
        <f>'Day1 Draw'!I41</f>
        <v>Zarsoff</v>
      </c>
      <c r="N42" s="1" t="str">
        <f>'Day2 Draw'!B41</f>
        <v>B2</v>
      </c>
      <c r="O42" s="3">
        <f>'Day2 Draw'!C41</f>
        <v>87</v>
      </c>
      <c r="P42" t="str">
        <f>'Day2 Draw'!D41</f>
        <v>Gone Fishin</v>
      </c>
      <c r="Q42" t="s">
        <v>253</v>
      </c>
      <c r="R42" s="3">
        <f>'Day2 Draw'!H41</f>
        <v>152</v>
      </c>
      <c r="S42" s="3">
        <f>'Day2 Draw'!F41</f>
        <v>166</v>
      </c>
      <c r="T42" t="str">
        <f>'Day2 Draw'!I41</f>
        <v>U12's PCYC</v>
      </c>
      <c r="V42" s="1" t="str">
        <f>'Day3 Draw'!B41</f>
        <v>B2</v>
      </c>
      <c r="W42" s="3">
        <f>'Day3 Draw'!C41</f>
        <v>111</v>
      </c>
      <c r="X42" s="21" t="str">
        <f>'Day3 Draw'!D41</f>
        <v>Mt Coolon</v>
      </c>
      <c r="Y42" s="10" t="s">
        <v>253</v>
      </c>
      <c r="Z42" s="3">
        <f>'Day3 Draw'!H41</f>
        <v>144</v>
      </c>
      <c r="AA42" s="3">
        <f>'Day3 Draw'!F41</f>
        <v>294</v>
      </c>
      <c r="AB42" s="21" t="str">
        <f>'Day3 Draw'!I41</f>
        <v>Thirsty Rhinos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Bang Bang Boys</v>
      </c>
      <c r="F43" s="1" t="str">
        <f>'Day1 Draw'!B42</f>
        <v>B2</v>
      </c>
      <c r="G43" s="3">
        <f>'Day1 Draw'!C42</f>
        <v>112</v>
      </c>
      <c r="H43" t="str">
        <f>'Day1 Draw'!D42</f>
        <v>Nanna Meryl's XI</v>
      </c>
      <c r="I43" s="14" t="s">
        <v>253</v>
      </c>
      <c r="J43" s="3">
        <f>'Day1 Draw'!H42</f>
        <v>155</v>
      </c>
      <c r="K43" s="3">
        <f>'Day1 Draw'!F42</f>
        <v>39</v>
      </c>
      <c r="L43" t="str">
        <f>'Day1 Draw'!I42</f>
        <v>Walker's Wides</v>
      </c>
      <c r="N43" s="1" t="str">
        <f>'Day2 Draw'!B42</f>
        <v>B2</v>
      </c>
      <c r="O43" s="3">
        <f>'Day2 Draw'!C42</f>
        <v>126</v>
      </c>
      <c r="P43" t="str">
        <f>'Day2 Draw'!D42</f>
        <v>Retirees</v>
      </c>
      <c r="Q43" t="s">
        <v>253</v>
      </c>
      <c r="R43" s="3">
        <f>'Day2 Draw'!H42</f>
        <v>83</v>
      </c>
      <c r="S43" s="3">
        <f>'Day2 Draw'!F42</f>
        <v>167</v>
      </c>
      <c r="T43" t="str">
        <f>'Day2 Draw'!I42</f>
        <v>Garbutt Magpies</v>
      </c>
      <c r="V43" s="1" t="str">
        <f>'Day3 Draw'!B42</f>
        <v>B2</v>
      </c>
      <c r="W43" s="3">
        <f>'Day3 Draw'!C42</f>
        <v>124</v>
      </c>
      <c r="X43" s="21" t="str">
        <f>'Day3 Draw'!D42</f>
        <v>Popatop XI</v>
      </c>
      <c r="Y43" s="10" t="s">
        <v>253</v>
      </c>
      <c r="Z43" s="3">
        <f>'Day3 Draw'!H42</f>
        <v>69</v>
      </c>
      <c r="AA43" s="3">
        <f>'Day3 Draw'!F42</f>
        <v>295</v>
      </c>
      <c r="AB43" s="21" t="str">
        <f>'Day3 Draw'!I42</f>
        <v>Custards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Barbwire</v>
      </c>
      <c r="F44" s="1" t="str">
        <f>'Day1 Draw'!B43</f>
        <v>B2</v>
      </c>
      <c r="G44" s="3">
        <f>'Day1 Draw'!C43</f>
        <v>127</v>
      </c>
      <c r="H44" t="str">
        <f>'Day1 Draw'!D43</f>
        <v>Salisbury Boys XI Team 1</v>
      </c>
      <c r="I44" s="14" t="s">
        <v>253</v>
      </c>
      <c r="J44" s="3">
        <f>'Day1 Draw'!H43</f>
        <v>96</v>
      </c>
      <c r="K44" s="3">
        <f>'Day1 Draw'!F43</f>
        <v>40</v>
      </c>
      <c r="L44" t="str">
        <f>'Day1 Draw'!I43</f>
        <v>Hit 'N' Split</v>
      </c>
      <c r="N44" s="1" t="str">
        <f>'Day2 Draw'!B43</f>
        <v>B2</v>
      </c>
      <c r="O44" s="3">
        <f>'Day2 Draw'!C43</f>
        <v>123</v>
      </c>
      <c r="P44" t="str">
        <f>'Day2 Draw'!D43</f>
        <v>Popatop Mixups</v>
      </c>
      <c r="Q44" t="s">
        <v>253</v>
      </c>
      <c r="R44" s="3">
        <f>'Day2 Draw'!H43</f>
        <v>33</v>
      </c>
      <c r="S44" s="3">
        <f>'Day2 Draw'!F43</f>
        <v>168</v>
      </c>
      <c r="T44" t="str">
        <f>'Day2 Draw'!I43</f>
        <v>Alegnim Lads</v>
      </c>
      <c r="V44" s="1" t="str">
        <f>'Day3 Draw'!B43</f>
        <v>B2</v>
      </c>
      <c r="W44" s="3">
        <f>'Day3 Draw'!C43</f>
        <v>38</v>
      </c>
      <c r="X44" s="21" t="str">
        <f>'Day3 Draw'!D43</f>
        <v>Ballz Hangin</v>
      </c>
      <c r="Y44" s="10" t="s">
        <v>253</v>
      </c>
      <c r="Z44" s="3">
        <f>'Day3 Draw'!H43</f>
        <v>152</v>
      </c>
      <c r="AA44" s="3">
        <f>'Day3 Draw'!F43</f>
        <v>296</v>
      </c>
      <c r="AB44" s="21" t="str">
        <f>'Day3 Draw'!I43</f>
        <v>U12's PCYC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Barry's XI</v>
      </c>
      <c r="F45" s="1" t="str">
        <f>'Day1 Draw'!B44</f>
        <v>B2</v>
      </c>
      <c r="G45" s="3">
        <f>'Day1 Draw'!C44</f>
        <v>67</v>
      </c>
      <c r="H45" t="str">
        <f>'Day1 Draw'!D44</f>
        <v>Crakacan</v>
      </c>
      <c r="I45" s="14" t="s">
        <v>253</v>
      </c>
      <c r="J45" s="3">
        <f>'Day1 Draw'!H44</f>
        <v>90</v>
      </c>
      <c r="K45" s="3">
        <f>'Day1 Draw'!F44</f>
        <v>41</v>
      </c>
      <c r="L45" t="str">
        <f>'Day1 Draw'!I44</f>
        <v>Grazed Anatomy</v>
      </c>
      <c r="N45" s="1" t="str">
        <f>'Day2 Draw'!B44</f>
        <v>B2</v>
      </c>
      <c r="O45" s="3">
        <f>'Day2 Draw'!C44</f>
        <v>102</v>
      </c>
      <c r="P45" t="str">
        <f>'Day2 Draw'!D44</f>
        <v>Laidback 11</v>
      </c>
      <c r="Q45" t="s">
        <v>253</v>
      </c>
      <c r="R45" s="3">
        <f>'Day2 Draw'!H44</f>
        <v>155</v>
      </c>
      <c r="S45" s="3">
        <f>'Day2 Draw'!F44</f>
        <v>169</v>
      </c>
      <c r="T45" t="str">
        <f>'Day2 Draw'!I44</f>
        <v>Walker's Wides</v>
      </c>
      <c r="V45" s="1" t="str">
        <f>'Day3 Draw'!B44</f>
        <v>B2</v>
      </c>
      <c r="W45" s="3">
        <f>'Day3 Draw'!C44</f>
        <v>62</v>
      </c>
      <c r="X45" s="21" t="str">
        <f>'Day3 Draw'!D44</f>
        <v>Casualties</v>
      </c>
      <c r="Y45" s="10" t="s">
        <v>253</v>
      </c>
      <c r="Z45" s="3">
        <f>'Day3 Draw'!H44</f>
        <v>49</v>
      </c>
      <c r="AA45" s="3">
        <f>'Day3 Draw'!F44</f>
        <v>297</v>
      </c>
      <c r="AB45" s="21" t="str">
        <f>'Day3 Draw'!I44</f>
        <v>Blind Mullets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Beerabong XI</v>
      </c>
      <c r="F46" s="1" t="str">
        <f>'Day1 Draw'!B45</f>
        <v>B2</v>
      </c>
      <c r="G46" s="3">
        <f>'Day1 Draw'!C45</f>
        <v>123</v>
      </c>
      <c r="H46" t="str">
        <f>'Day1 Draw'!D45</f>
        <v>Popatop Mixups</v>
      </c>
      <c r="I46" s="14" t="s">
        <v>253</v>
      </c>
      <c r="J46" s="3">
        <f>'Day1 Draw'!H45</f>
        <v>77</v>
      </c>
      <c r="K46" s="3">
        <f>'Day1 Draw'!F45</f>
        <v>42</v>
      </c>
      <c r="L46" t="str">
        <f>'Day1 Draw'!I45</f>
        <v>Erratic 11</v>
      </c>
      <c r="N46" s="1" t="str">
        <f>'Day2 Draw'!B45</f>
        <v>B2</v>
      </c>
      <c r="O46" s="3">
        <f>'Day2 Draw'!C45</f>
        <v>128</v>
      </c>
      <c r="P46" t="str">
        <f>'Day2 Draw'!D45</f>
        <v>Salisbury Boys XI Team 2</v>
      </c>
      <c r="Q46" t="s">
        <v>253</v>
      </c>
      <c r="R46" s="3">
        <f>'Day2 Draw'!H45</f>
        <v>39</v>
      </c>
      <c r="S46" s="3">
        <f>'Day2 Draw'!F45</f>
        <v>170</v>
      </c>
      <c r="T46" t="str">
        <f>'Day2 Draw'!I45</f>
        <v>Bang Bang Boys</v>
      </c>
      <c r="V46" s="1" t="str">
        <f>'Day3 Draw'!B45</f>
        <v>B2</v>
      </c>
      <c r="W46" s="3">
        <f>'Day3 Draw'!C45</f>
        <v>56</v>
      </c>
      <c r="X46" s="21" t="str">
        <f>'Day3 Draw'!D45</f>
        <v>Broughton River Brewers II</v>
      </c>
      <c r="Y46" s="10" t="s">
        <v>253</v>
      </c>
      <c r="Z46" s="3">
        <f>'Day3 Draw'!H45</f>
        <v>46</v>
      </c>
      <c r="AA46" s="3">
        <f>'Day3 Draw'!F45</f>
        <v>298</v>
      </c>
      <c r="AB46" s="21" t="str">
        <f>'Day3 Draw'!I45</f>
        <v>Billbies 11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Beerhounds</v>
      </c>
      <c r="F47" s="1" t="str">
        <f>'Day1 Draw'!B46</f>
        <v>B2</v>
      </c>
      <c r="G47" s="3">
        <f>'Day1 Draw'!C46</f>
        <v>142</v>
      </c>
      <c r="H47" t="str">
        <f>'Day1 Draw'!D46</f>
        <v>The Smashed Crabs</v>
      </c>
      <c r="I47" s="14" t="s">
        <v>253</v>
      </c>
      <c r="J47" s="3">
        <f>'Day1 Draw'!H46</f>
        <v>141</v>
      </c>
      <c r="K47" s="3">
        <f>'Day1 Draw'!F46</f>
        <v>43</v>
      </c>
      <c r="L47" t="str">
        <f>'Day1 Draw'!I46</f>
        <v>The Silver Chickens</v>
      </c>
      <c r="N47" s="1" t="str">
        <f>'Day2 Draw'!B46</f>
        <v>B2</v>
      </c>
      <c r="O47" s="3">
        <f>'Day2 Draw'!C46</f>
        <v>44</v>
      </c>
      <c r="P47" t="str">
        <f>'Day2 Draw'!D46</f>
        <v>Beermacht XI</v>
      </c>
      <c r="Q47" t="s">
        <v>253</v>
      </c>
      <c r="R47" s="3">
        <f>'Day2 Draw'!H46</f>
        <v>168</v>
      </c>
      <c r="S47" s="3">
        <f>'Day2 Draw'!F46</f>
        <v>171</v>
      </c>
      <c r="T47" t="str">
        <f>'Day2 Draw'!I46</f>
        <v>Yogi's Eleven</v>
      </c>
      <c r="V47" s="1" t="str">
        <f>'Day3 Draw'!B46</f>
        <v>B2</v>
      </c>
      <c r="W47" s="3">
        <f>'Day3 Draw'!C46</f>
        <v>163</v>
      </c>
      <c r="X47" s="21" t="str">
        <f>'Day3 Draw'!D46</f>
        <v>Western Star Pickets 1</v>
      </c>
      <c r="Y47" s="10" t="s">
        <v>253</v>
      </c>
      <c r="Z47" s="3">
        <f>'Day3 Draw'!H46</f>
        <v>91</v>
      </c>
      <c r="AA47" s="3">
        <f>'Day3 Draw'!F46</f>
        <v>299</v>
      </c>
      <c r="AB47" s="21" t="str">
        <f>'Day3 Draw'!I46</f>
        <v>Grog Boggers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Beermacht XI</v>
      </c>
      <c r="F48" s="1" t="str">
        <f>'Day1 Draw'!B47</f>
        <v>B2</v>
      </c>
      <c r="G48" s="3">
        <f>'Day1 Draw'!C47</f>
        <v>150</v>
      </c>
      <c r="H48" t="str">
        <f>'Day1 Draw'!D47</f>
        <v>Trev's XI</v>
      </c>
      <c r="I48" s="14" t="s">
        <v>253</v>
      </c>
      <c r="J48" s="3">
        <f>'Day1 Draw'!H47</f>
        <v>159</v>
      </c>
      <c r="K48" s="3">
        <f>'Day1 Draw'!F47</f>
        <v>44</v>
      </c>
      <c r="L48" t="str">
        <f>'Day1 Draw'!I47</f>
        <v>Wattle Boys</v>
      </c>
      <c r="N48" s="1" t="str">
        <f>'Day2 Draw'!B47</f>
        <v>B2</v>
      </c>
      <c r="O48" s="3">
        <f>'Day2 Draw'!C47</f>
        <v>71</v>
      </c>
      <c r="P48" t="str">
        <f>'Day2 Draw'!D47</f>
        <v>Dimbulah Rugby Club</v>
      </c>
      <c r="Q48" t="s">
        <v>253</v>
      </c>
      <c r="R48" s="3">
        <f>'Day2 Draw'!H47</f>
        <v>54</v>
      </c>
      <c r="S48" s="3">
        <f>'Day2 Draw'!F47</f>
        <v>172</v>
      </c>
      <c r="T48" t="str">
        <f>'Day2 Draw'!I47</f>
        <v>Brokebat Mountain</v>
      </c>
      <c r="V48" s="1" t="str">
        <f>'Day3 Draw'!B47</f>
        <v>B2</v>
      </c>
      <c r="W48" s="3">
        <f>'Day3 Draw'!C47</f>
        <v>93</v>
      </c>
      <c r="X48" s="21" t="str">
        <f>'Day3 Draw'!D47</f>
        <v>HazBeanz</v>
      </c>
      <c r="Y48" s="10" t="s">
        <v>253</v>
      </c>
      <c r="Z48" s="3">
        <f>'Day3 Draw'!H47</f>
        <v>125</v>
      </c>
      <c r="AA48" s="3">
        <f>'Day3 Draw'!F47</f>
        <v>300</v>
      </c>
      <c r="AB48" s="21" t="str">
        <f>'Day3 Draw'!I47</f>
        <v>Ravenswood Gold Nuggets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Big Micks Finns XI</v>
      </c>
      <c r="F49" s="1" t="str">
        <f>'Day1 Draw'!B48</f>
        <v>B2</v>
      </c>
      <c r="G49" s="3">
        <f>'Day1 Draw'!C48</f>
        <v>64</v>
      </c>
      <c r="H49" t="str">
        <f>'Day1 Draw'!D48</f>
        <v>Chasing Tail</v>
      </c>
      <c r="I49" s="14" t="s">
        <v>253</v>
      </c>
      <c r="J49" s="3">
        <f>'Day1 Draw'!H48</f>
        <v>39</v>
      </c>
      <c r="K49" s="3">
        <f>'Day1 Draw'!F48</f>
        <v>45</v>
      </c>
      <c r="L49" t="str">
        <f>'Day1 Draw'!I48</f>
        <v>Bang Bang Boys</v>
      </c>
      <c r="N49" s="1" t="str">
        <f>'Day2 Draw'!B48</f>
        <v>B2</v>
      </c>
      <c r="O49" s="3">
        <f>'Day2 Draw'!C48</f>
        <v>49</v>
      </c>
      <c r="P49" t="str">
        <f>'Day2 Draw'!D48</f>
        <v>Blind Mullets</v>
      </c>
      <c r="Q49" t="s">
        <v>253</v>
      </c>
      <c r="R49" s="3">
        <f>'Day2 Draw'!H48</f>
        <v>35</v>
      </c>
      <c r="S49" s="3">
        <f>'Day2 Draw'!F48</f>
        <v>173</v>
      </c>
      <c r="T49" t="str">
        <f>'Day2 Draw'!I48</f>
        <v>Allan's XI</v>
      </c>
      <c r="V49" s="1" t="str">
        <f>'Day3 Draw'!B48</f>
        <v>B2</v>
      </c>
      <c r="W49" s="3">
        <f>'Day3 Draw'!C48</f>
        <v>70</v>
      </c>
      <c r="X49" s="21" t="str">
        <f>'Day3 Draw'!D48</f>
        <v>Dads and Lads</v>
      </c>
      <c r="Y49" s="10" t="s">
        <v>253</v>
      </c>
      <c r="Z49" s="3">
        <f>'Day3 Draw'!H48</f>
        <v>87</v>
      </c>
      <c r="AA49" s="3">
        <f>'Day3 Draw'!F48</f>
        <v>301</v>
      </c>
      <c r="AB49" s="21" t="str">
        <f>'Day3 Draw'!I48</f>
        <v>Gone Fishin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Billbies 11</v>
      </c>
      <c r="F50" s="1" t="str">
        <f>'Day1 Draw'!B49</f>
        <v>B2</v>
      </c>
      <c r="G50" s="3">
        <f>'Day1 Draw'!C49</f>
        <v>93</v>
      </c>
      <c r="H50" t="str">
        <f>'Day1 Draw'!D49</f>
        <v>HazBeanz</v>
      </c>
      <c r="I50" s="14" t="s">
        <v>253</v>
      </c>
      <c r="J50" s="3">
        <f>'Day1 Draw'!H49</f>
        <v>59</v>
      </c>
      <c r="K50" s="3">
        <f>'Day1 Draw'!F49</f>
        <v>46</v>
      </c>
      <c r="L50" t="str">
        <f>'Day1 Draw'!I49</f>
        <v>Bumbo's XI</v>
      </c>
      <c r="N50" s="1" t="str">
        <f>'Day2 Draw'!B49</f>
        <v>B2</v>
      </c>
      <c r="O50" s="3">
        <f>'Day2 Draw'!C49</f>
        <v>80</v>
      </c>
      <c r="P50" t="str">
        <f>'Day2 Draw'!D49</f>
        <v>Far-Kenworth-It</v>
      </c>
      <c r="Q50" t="s">
        <v>253</v>
      </c>
      <c r="R50" s="3">
        <f>'Day2 Draw'!H49</f>
        <v>47</v>
      </c>
      <c r="S50" s="3">
        <f>'Day2 Draw'!F49</f>
        <v>174</v>
      </c>
      <c r="T50" t="str">
        <f>'Day2 Draw'!I49</f>
        <v>Bintang Boys</v>
      </c>
      <c r="V50" s="1" t="str">
        <f>'Day3 Draw'!B49</f>
        <v>B2</v>
      </c>
      <c r="W50" s="3">
        <f>'Day3 Draw'!C49</f>
        <v>102</v>
      </c>
      <c r="X50" s="21" t="str">
        <f>'Day3 Draw'!D49</f>
        <v>Laidback 11</v>
      </c>
      <c r="Y50" s="10" t="s">
        <v>253</v>
      </c>
      <c r="Z50" s="3">
        <f>'Day3 Draw'!H49</f>
        <v>114</v>
      </c>
      <c r="AA50" s="3">
        <f>'Day3 Draw'!F49</f>
        <v>302</v>
      </c>
      <c r="AB50" s="21" t="str">
        <f>'Day3 Draw'!I49</f>
        <v>Nick 'N' Balls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Bintang Boys</v>
      </c>
      <c r="F51" s="1" t="str">
        <f>'Day1 Draw'!B50</f>
        <v>B2</v>
      </c>
      <c r="G51" s="3">
        <f>'Day1 Draw'!C50</f>
        <v>56</v>
      </c>
      <c r="H51" t="str">
        <f>'Day1 Draw'!D50</f>
        <v>Broughton River Brewers II</v>
      </c>
      <c r="I51" s="14" t="s">
        <v>253</v>
      </c>
      <c r="J51" s="3">
        <f>'Day1 Draw'!H50</f>
        <v>83</v>
      </c>
      <c r="K51" s="3">
        <f>'Day1 Draw'!F50</f>
        <v>47</v>
      </c>
      <c r="L51" t="str">
        <f>'Day1 Draw'!I50</f>
        <v>Garbutt Magpies</v>
      </c>
      <c r="N51" s="1" t="str">
        <f>'Day2 Draw'!B50</f>
        <v>B2</v>
      </c>
      <c r="O51" s="3">
        <f>'Day2 Draw'!C50</f>
        <v>107</v>
      </c>
      <c r="P51" t="str">
        <f>'Day2 Draw'!D50</f>
        <v>Mick Downey's XI</v>
      </c>
      <c r="Q51" t="s">
        <v>253</v>
      </c>
      <c r="R51" s="3">
        <f>'Day2 Draw'!H50</f>
        <v>66</v>
      </c>
      <c r="S51" s="3">
        <f>'Day2 Draw'!F50</f>
        <v>175</v>
      </c>
      <c r="T51" t="str">
        <f>'Day2 Draw'!I50</f>
        <v>Coen Heroes</v>
      </c>
      <c r="V51" s="1" t="str">
        <f>'Day3 Draw'!B50</f>
        <v>B2</v>
      </c>
      <c r="W51" s="3">
        <f>'Day3 Draw'!C50</f>
        <v>126</v>
      </c>
      <c r="X51" s="21" t="str">
        <f>'Day3 Draw'!D50</f>
        <v>Retirees</v>
      </c>
      <c r="Y51" s="10" t="s">
        <v>253</v>
      </c>
      <c r="Z51" s="3">
        <f>'Day3 Draw'!H50</f>
        <v>107</v>
      </c>
      <c r="AA51" s="3">
        <f>'Day3 Draw'!F50</f>
        <v>303</v>
      </c>
      <c r="AB51" s="21" t="str">
        <f>'Day3 Draw'!I50</f>
        <v>Mick Downey's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 xml:space="preserve">Black Bream  </v>
      </c>
      <c r="F52" s="1" t="str">
        <f>'Day1 Draw'!B51</f>
        <v>B2</v>
      </c>
      <c r="G52" s="3">
        <f>'Day1 Draw'!C51</f>
        <v>76</v>
      </c>
      <c r="H52" t="str">
        <f>'Day1 Draw'!D51</f>
        <v>England</v>
      </c>
      <c r="I52" s="14" t="s">
        <v>253</v>
      </c>
      <c r="J52" s="3">
        <f>'Day1 Draw'!H51</f>
        <v>86</v>
      </c>
      <c r="K52" s="3">
        <f>'Day1 Draw'!F51</f>
        <v>48</v>
      </c>
      <c r="L52" t="str">
        <f>'Day1 Draw'!I51</f>
        <v>Gibby's Greenants</v>
      </c>
      <c r="N52" s="1" t="str">
        <f>'Day2 Draw'!B51</f>
        <v>B2</v>
      </c>
      <c r="O52" s="3">
        <f>'Day2 Draw'!C51</f>
        <v>169</v>
      </c>
      <c r="P52" t="str">
        <f>'Day2 Draw'!D51</f>
        <v>Zarsoff</v>
      </c>
      <c r="Q52" t="s">
        <v>253</v>
      </c>
      <c r="R52" s="3">
        <f>'Day2 Draw'!H51</f>
        <v>77</v>
      </c>
      <c r="S52" s="3">
        <f>'Day2 Draw'!F51</f>
        <v>176</v>
      </c>
      <c r="T52" t="str">
        <f>'Day2 Draw'!I51</f>
        <v>Erratic 11</v>
      </c>
      <c r="V52" s="1" t="str">
        <f>'Day3 Draw'!B51</f>
        <v>B2</v>
      </c>
      <c r="W52" s="3">
        <f>'Day3 Draw'!C51</f>
        <v>81</v>
      </c>
      <c r="X52" s="21" t="str">
        <f>'Day3 Draw'!D51</f>
        <v>Farmer's XI</v>
      </c>
      <c r="Y52" s="10" t="s">
        <v>253</v>
      </c>
      <c r="Z52" s="3">
        <f>'Day3 Draw'!H51</f>
        <v>59</v>
      </c>
      <c r="AA52" s="3">
        <f>'Day3 Draw'!F51</f>
        <v>304</v>
      </c>
      <c r="AB52" s="21" t="str">
        <f>'Day3 Draw'!I51</f>
        <v>Bumbo's XI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Blind Mullets</v>
      </c>
      <c r="F53" s="1" t="str">
        <f>'Day1 Draw'!B52</f>
        <v>B2</v>
      </c>
      <c r="G53" s="3">
        <f>'Day1 Draw'!C52</f>
        <v>53</v>
      </c>
      <c r="H53" t="str">
        <f>'Day1 Draw'!D52</f>
        <v>Boonies Disciples</v>
      </c>
      <c r="I53" s="14" t="s">
        <v>253</v>
      </c>
      <c r="J53" s="3">
        <f>'Day1 Draw'!H52</f>
        <v>85</v>
      </c>
      <c r="K53" s="3">
        <f>'Day1 Draw'!F52</f>
        <v>49</v>
      </c>
      <c r="L53" t="str">
        <f>'Day1 Draw'!I52</f>
        <v>Georgetown Joe's</v>
      </c>
      <c r="N53" s="1" t="str">
        <f>'Day2 Draw'!B52</f>
        <v>B2</v>
      </c>
      <c r="O53" s="3">
        <f>'Day2 Draw'!C52</f>
        <v>57</v>
      </c>
      <c r="P53" t="str">
        <f>'Day2 Draw'!D52</f>
        <v>Buffalo XI</v>
      </c>
      <c r="Q53" t="s">
        <v>253</v>
      </c>
      <c r="R53" s="3">
        <f>'Day2 Draw'!H52</f>
        <v>53</v>
      </c>
      <c r="S53" s="3">
        <f>'Day2 Draw'!F52</f>
        <v>177</v>
      </c>
      <c r="T53" t="str">
        <f>'Day2 Draw'!I52</f>
        <v>Boonies Disciples</v>
      </c>
      <c r="V53" s="1" t="str">
        <f>'Day3 Draw'!B52</f>
        <v>B2</v>
      </c>
      <c r="W53" s="3">
        <f>'Day3 Draw'!C52</f>
        <v>89</v>
      </c>
      <c r="X53" s="21" t="str">
        <f>'Day3 Draw'!D52</f>
        <v>Grandstanders II</v>
      </c>
      <c r="Y53" s="10" t="s">
        <v>253</v>
      </c>
      <c r="Z53" s="3">
        <f>'Day3 Draw'!H52</f>
        <v>65</v>
      </c>
      <c r="AA53" s="3">
        <f>'Day3 Draw'!F52</f>
        <v>305</v>
      </c>
      <c r="AB53" s="21" t="str">
        <f>'Day3 Draw'!I52</f>
        <v>Chuckers &amp; Sloggers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Blood, Sweat 'N' Beers</v>
      </c>
      <c r="F54" s="1" t="str">
        <f>'Day1 Draw'!B53</f>
        <v>B2</v>
      </c>
      <c r="G54" s="3">
        <f>'Day1 Draw'!C53</f>
        <v>87</v>
      </c>
      <c r="H54" t="str">
        <f>'Day1 Draw'!D53</f>
        <v>Gone Fishin</v>
      </c>
      <c r="I54" s="14" t="s">
        <v>253</v>
      </c>
      <c r="J54" s="3">
        <f>'Day1 Draw'!H53</f>
        <v>98</v>
      </c>
      <c r="K54" s="3">
        <f>'Day1 Draw'!F53</f>
        <v>50</v>
      </c>
      <c r="L54" t="str">
        <f>'Day1 Draw'!I53</f>
        <v>Inghamvale Housos</v>
      </c>
      <c r="N54" s="1" t="str">
        <f>'Day2 Draw'!B53</f>
        <v>B2</v>
      </c>
      <c r="O54" s="3">
        <f>'Day2 Draw'!C53</f>
        <v>121</v>
      </c>
      <c r="P54" t="str">
        <f>'Day2 Draw'!D53</f>
        <v>Poked United</v>
      </c>
      <c r="Q54" t="s">
        <v>253</v>
      </c>
      <c r="R54" s="3">
        <f>'Day2 Draw'!H53</f>
        <v>99</v>
      </c>
      <c r="S54" s="3">
        <f>'Day2 Draw'!F53</f>
        <v>178</v>
      </c>
      <c r="T54" t="str">
        <f>'Day2 Draw'!I53</f>
        <v>Jungle Patrol 2</v>
      </c>
      <c r="V54" s="1" t="str">
        <f>'Day3 Draw'!B53</f>
        <v>B2</v>
      </c>
      <c r="W54" s="3">
        <f>'Day3 Draw'!C53</f>
        <v>88</v>
      </c>
      <c r="X54" s="21" t="str">
        <f>'Day3 Draw'!D53</f>
        <v>Grandstanders</v>
      </c>
      <c r="Y54" s="10" t="s">
        <v>253</v>
      </c>
      <c r="Z54" s="3">
        <f>'Day3 Draw'!H53</f>
        <v>143</v>
      </c>
      <c r="AA54" s="3">
        <f>'Day3 Draw'!F53</f>
        <v>306</v>
      </c>
      <c r="AB54" s="21" t="str">
        <f>'Day3 Draw'!I53</f>
        <v>The Wilderbeasts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Bloody Huge XI</v>
      </c>
      <c r="F55" s="1" t="str">
        <f>'Day1 Draw'!B54</f>
        <v>B2</v>
      </c>
      <c r="G55" s="3">
        <f>'Day1 Draw'!C54</f>
        <v>47</v>
      </c>
      <c r="H55" t="str">
        <f>'Day1 Draw'!D54</f>
        <v>Bintang Boys</v>
      </c>
      <c r="I55" s="14" t="s">
        <v>253</v>
      </c>
      <c r="J55" s="3">
        <f>'Day1 Draw'!H54</f>
        <v>54</v>
      </c>
      <c r="K55" s="3">
        <f>'Day1 Draw'!F54</f>
        <v>51</v>
      </c>
      <c r="L55" t="str">
        <f>'Day1 Draw'!I54</f>
        <v>Brokebat Mountain</v>
      </c>
      <c r="N55" s="1" t="str">
        <f>'Day2 Draw'!B54</f>
        <v>B2</v>
      </c>
      <c r="O55" s="3">
        <f>'Day2 Draw'!C54</f>
        <v>109</v>
      </c>
      <c r="P55" t="str">
        <f>'Day2 Draw'!D54</f>
        <v>Mongrels Mob</v>
      </c>
      <c r="Q55" t="s">
        <v>253</v>
      </c>
      <c r="R55" s="3">
        <f>'Day2 Draw'!H54</f>
        <v>96</v>
      </c>
      <c r="S55" s="3">
        <f>'Day2 Draw'!F54</f>
        <v>179</v>
      </c>
      <c r="T55" t="str">
        <f>'Day2 Draw'!I54</f>
        <v>Hit 'N' Split</v>
      </c>
      <c r="V55" s="1" t="str">
        <f>'Day3 Draw'!B54</f>
        <v>B2</v>
      </c>
      <c r="W55" s="3">
        <f>'Day3 Draw'!C54</f>
        <v>142</v>
      </c>
      <c r="X55" s="21" t="str">
        <f>'Day3 Draw'!D54</f>
        <v>The Smashed Crabs</v>
      </c>
      <c r="Y55" s="10" t="s">
        <v>253</v>
      </c>
      <c r="Z55" s="3">
        <f>'Day3 Draw'!H54</f>
        <v>106</v>
      </c>
      <c r="AA55" s="3">
        <f>'Day3 Draw'!F54</f>
        <v>307</v>
      </c>
      <c r="AB55" s="21" t="str">
        <f>'Day3 Draw'!I54</f>
        <v>Mendi's Mob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Boombys Boozers</v>
      </c>
      <c r="F56" s="1" t="str">
        <f>'Day1 Draw'!B55</f>
        <v>B2</v>
      </c>
      <c r="G56" s="3">
        <f>'Day1 Draw'!C55</f>
        <v>72</v>
      </c>
      <c r="H56" t="str">
        <f>'Day1 Draw'!D55</f>
        <v>Dirty Dogs</v>
      </c>
      <c r="I56" s="14" t="s">
        <v>253</v>
      </c>
      <c r="J56" s="3">
        <f>'Day1 Draw'!H55</f>
        <v>71</v>
      </c>
      <c r="K56" s="3">
        <f>'Day1 Draw'!F55</f>
        <v>52</v>
      </c>
      <c r="L56" t="str">
        <f>'Day1 Draw'!I55</f>
        <v>Dimbulah Rugby Club</v>
      </c>
      <c r="N56" s="1" t="str">
        <f>'Day2 Draw'!B55</f>
        <v>B2</v>
      </c>
      <c r="O56" s="3">
        <f>'Day2 Draw'!C55</f>
        <v>162</v>
      </c>
      <c r="P56" t="str">
        <f>'Day2 Draw'!D55</f>
        <v>West Indigies</v>
      </c>
      <c r="Q56" t="s">
        <v>253</v>
      </c>
      <c r="R56" s="3">
        <f>'Day2 Draw'!H55</f>
        <v>138</v>
      </c>
      <c r="S56" s="3">
        <f>'Day2 Draw'!F55</f>
        <v>180</v>
      </c>
      <c r="T56" t="str">
        <f>'Day2 Draw'!I55</f>
        <v>The Dirty Rats</v>
      </c>
      <c r="V56" s="1" t="str">
        <f>'Day3 Draw'!B55</f>
        <v>B2</v>
      </c>
      <c r="W56" s="3">
        <f>'Day3 Draw'!C55</f>
        <v>40</v>
      </c>
      <c r="X56" s="21" t="str">
        <f>'Day3 Draw'!D55</f>
        <v>Barbwire</v>
      </c>
      <c r="Y56" s="10" t="s">
        <v>253</v>
      </c>
      <c r="Z56" s="3">
        <f>'Day3 Draw'!H55</f>
        <v>37</v>
      </c>
      <c r="AA56" s="3">
        <f>'Day3 Draw'!F55</f>
        <v>308</v>
      </c>
      <c r="AB56" s="21" t="str">
        <f>'Day3 Draw'!I55</f>
        <v>Balls, Beers and Bowl 5417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Boonies Disciples</v>
      </c>
      <c r="F57" s="1" t="str">
        <f>'Day1 Draw'!B56</f>
        <v>B2</v>
      </c>
      <c r="G57" s="3">
        <f>'Day1 Draw'!C56</f>
        <v>58</v>
      </c>
      <c r="H57" t="str">
        <f>'Day1 Draw'!D56</f>
        <v>Bum Grubs</v>
      </c>
      <c r="I57" s="14" t="s">
        <v>253</v>
      </c>
      <c r="J57" s="3">
        <f>'Day1 Draw'!H56</f>
        <v>153</v>
      </c>
      <c r="K57" s="3">
        <f>'Day1 Draw'!F56</f>
        <v>53</v>
      </c>
      <c r="L57" t="str">
        <f>'Day1 Draw'!I56</f>
        <v>Urkel's XI</v>
      </c>
      <c r="N57" s="1" t="str">
        <f>'Day2 Draw'!B56</f>
        <v>B2</v>
      </c>
      <c r="O57" s="3">
        <f>'Day2 Draw'!C56</f>
        <v>135</v>
      </c>
      <c r="P57" t="str">
        <f>'Day2 Draw'!D56</f>
        <v>Sugar Daddies</v>
      </c>
      <c r="Q57" t="s">
        <v>253</v>
      </c>
      <c r="R57" s="3">
        <f>'Day2 Draw'!H56</f>
        <v>113</v>
      </c>
      <c r="S57" s="3">
        <f>'Day2 Draw'!F56</f>
        <v>181</v>
      </c>
      <c r="T57" t="str">
        <f>'Day2 Draw'!I56</f>
        <v>Neville's Nomads</v>
      </c>
      <c r="V57" s="1" t="str">
        <f>'Day3 Draw'!B56</f>
        <v>B2</v>
      </c>
      <c r="W57" s="3">
        <f>'Day3 Draw'!C56</f>
        <v>58</v>
      </c>
      <c r="X57" s="21" t="str">
        <f>'Day3 Draw'!D56</f>
        <v>Bum Grubs</v>
      </c>
      <c r="Y57" s="10" t="s">
        <v>253</v>
      </c>
      <c r="Z57" s="3">
        <f>'Day3 Draw'!H56</f>
        <v>117</v>
      </c>
      <c r="AA57" s="3">
        <f>'Day3 Draw'!F56</f>
        <v>309</v>
      </c>
      <c r="AB57" s="21" t="str">
        <f>'Day3 Draw'!I56</f>
        <v>Parmy Army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Brokebat Mountain</v>
      </c>
      <c r="F58" s="1" t="str">
        <f>'Day1 Draw'!B57</f>
        <v>B2</v>
      </c>
      <c r="G58" s="3">
        <f>'Day1 Draw'!C57</f>
        <v>60</v>
      </c>
      <c r="H58" t="str">
        <f>'Day1 Draw'!D57</f>
        <v>Bunch of Carn'ts</v>
      </c>
      <c r="I58" s="14" t="s">
        <v>253</v>
      </c>
      <c r="J58" s="3">
        <f>'Day1 Draw'!H57</f>
        <v>65</v>
      </c>
      <c r="K58" s="3">
        <f>'Day1 Draw'!F57</f>
        <v>54</v>
      </c>
      <c r="L58" t="str">
        <f>'Day1 Draw'!I57</f>
        <v>Chuckers &amp; Sloggers</v>
      </c>
      <c r="N58" s="1" t="str">
        <f>'Day2 Draw'!B57</f>
        <v>B2</v>
      </c>
      <c r="O58" s="3">
        <f>'Day2 Draw'!C57</f>
        <v>74</v>
      </c>
      <c r="P58" t="str">
        <f>'Day2 Draw'!D57</f>
        <v>Ducken Useless</v>
      </c>
      <c r="Q58" t="s">
        <v>253</v>
      </c>
      <c r="R58" s="3">
        <f>'Day2 Draw'!H57</f>
        <v>75</v>
      </c>
      <c r="S58" s="3">
        <f>'Day2 Draw'!F57</f>
        <v>182</v>
      </c>
      <c r="T58" t="str">
        <f>'Day2 Draw'!I57</f>
        <v>Dufflebags</v>
      </c>
      <c r="V58" s="1" t="str">
        <f>'Day3 Draw'!B57</f>
        <v>B2</v>
      </c>
      <c r="W58" s="3">
        <f>'Day3 Draw'!C57</f>
        <v>162</v>
      </c>
      <c r="X58" s="21" t="str">
        <f>'Day3 Draw'!D57</f>
        <v>West Indigies</v>
      </c>
      <c r="Y58" s="10" t="s">
        <v>253</v>
      </c>
      <c r="Z58" s="3">
        <f>'Day3 Draw'!H57</f>
        <v>129</v>
      </c>
      <c r="AA58" s="3">
        <f>'Day3 Draw'!F57</f>
        <v>310</v>
      </c>
      <c r="AB58" s="21" t="str">
        <f>'Day3 Draw'!I57</f>
        <v>Scuds 11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Brothers</v>
      </c>
      <c r="F59" s="1" t="str">
        <f>'Day1 Draw'!B58</f>
        <v>B2</v>
      </c>
      <c r="G59" s="3">
        <f>'Day1 Draw'!C58</f>
        <v>146</v>
      </c>
      <c r="H59" t="str">
        <f>'Day1 Draw'!D58</f>
        <v>Thuringowa Bulldogs</v>
      </c>
      <c r="I59" s="14" t="s">
        <v>253</v>
      </c>
      <c r="J59" s="3">
        <f>'Day1 Draw'!H58</f>
        <v>113</v>
      </c>
      <c r="K59" s="3">
        <f>'Day1 Draw'!F58</f>
        <v>55</v>
      </c>
      <c r="L59" t="str">
        <f>'Day1 Draw'!I58</f>
        <v>Neville's Nomads</v>
      </c>
      <c r="N59" s="1" t="str">
        <f>'Day2 Draw'!B58</f>
        <v>B2</v>
      </c>
      <c r="O59" s="3">
        <f>'Day2 Draw'!C58</f>
        <v>157</v>
      </c>
      <c r="P59" t="str">
        <f>'Day2 Draw'!D58</f>
        <v>Wanderers</v>
      </c>
      <c r="Q59" t="s">
        <v>253</v>
      </c>
      <c r="R59" s="3">
        <f>'Day2 Draw'!H58</f>
        <v>85</v>
      </c>
      <c r="S59" s="3">
        <f>'Day2 Draw'!F58</f>
        <v>183</v>
      </c>
      <c r="T59" t="str">
        <f>'Day2 Draw'!I58</f>
        <v>Georgetown Joe's</v>
      </c>
      <c r="V59" s="1" t="str">
        <f>'Day3 Draw'!B58</f>
        <v>B2</v>
      </c>
      <c r="W59" s="3">
        <f>'Day3 Draw'!C58</f>
        <v>96</v>
      </c>
      <c r="X59" s="21" t="str">
        <f>'Day3 Draw'!D58</f>
        <v>Hit 'N' Split</v>
      </c>
      <c r="Y59" s="10" t="s">
        <v>253</v>
      </c>
      <c r="Z59" s="3">
        <f>'Day3 Draw'!H58</f>
        <v>77</v>
      </c>
      <c r="AA59" s="3">
        <f>'Day3 Draw'!F58</f>
        <v>311</v>
      </c>
      <c r="AB59" s="21" t="str">
        <f>'Day3 Draw'!I58</f>
        <v>Erratic 11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Broughton River Brewers II</v>
      </c>
      <c r="F60" s="1" t="str">
        <f>'Day1 Draw'!B59</f>
        <v>B2</v>
      </c>
      <c r="G60" s="3">
        <f>'Day1 Draw'!C59</f>
        <v>99</v>
      </c>
      <c r="H60" t="str">
        <f>'Day1 Draw'!D59</f>
        <v>Jungle Patrol 2</v>
      </c>
      <c r="I60" s="14" t="s">
        <v>253</v>
      </c>
      <c r="J60" s="3">
        <f>'Day1 Draw'!H59</f>
        <v>215</v>
      </c>
      <c r="K60" s="3">
        <f>'Day1 Draw'!F59</f>
        <v>56</v>
      </c>
      <c r="L60" t="str">
        <f>'Day1 Draw'!I59</f>
        <v xml:space="preserve">Johny Mac's XI          </v>
      </c>
      <c r="N60" s="1" t="str">
        <f>'Day2 Draw'!B59</f>
        <v>B2</v>
      </c>
      <c r="O60" s="3">
        <f>'Day2 Draw'!C59</f>
        <v>93</v>
      </c>
      <c r="P60" t="str">
        <f>'Day2 Draw'!D59</f>
        <v>HazBeanz</v>
      </c>
      <c r="Q60" t="s">
        <v>253</v>
      </c>
      <c r="R60" s="3">
        <f>'Day2 Draw'!H59</f>
        <v>147</v>
      </c>
      <c r="S60" s="3">
        <f>'Day2 Draw'!F59</f>
        <v>184</v>
      </c>
      <c r="T60" t="str">
        <f>'Day2 Draw'!I59</f>
        <v>Tinned Up</v>
      </c>
      <c r="V60" s="1" t="str">
        <f>'Day3 Draw'!B59</f>
        <v>B2</v>
      </c>
      <c r="W60" s="3">
        <f>'Day3 Draw'!C59</f>
        <v>115</v>
      </c>
      <c r="X60" s="21" t="str">
        <f>'Day3 Draw'!D59</f>
        <v>Normanton Rogues</v>
      </c>
      <c r="Y60" s="10" t="s">
        <v>253</v>
      </c>
      <c r="Z60" s="3">
        <f>'Day3 Draw'!H59</f>
        <v>105</v>
      </c>
      <c r="AA60" s="3">
        <f>'Day3 Draw'!F59</f>
        <v>312</v>
      </c>
      <c r="AB60" s="21" t="str">
        <f>'Day3 Draw'!I59</f>
        <v>Master Batters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Buffalo XI</v>
      </c>
      <c r="F61" s="1" t="str">
        <f>'Day1 Draw'!B60</f>
        <v>B2</v>
      </c>
      <c r="G61" s="3">
        <f>'Day1 Draw'!C60</f>
        <v>152</v>
      </c>
      <c r="H61" t="str">
        <f>'Day1 Draw'!D60</f>
        <v>U12's PCYC</v>
      </c>
      <c r="I61" s="14" t="s">
        <v>253</v>
      </c>
      <c r="J61" s="3">
        <f>'Day1 Draw'!H60</f>
        <v>37</v>
      </c>
      <c r="K61" s="3">
        <f>'Day1 Draw'!F60</f>
        <v>57</v>
      </c>
      <c r="L61" t="str">
        <f>'Day1 Draw'!I60</f>
        <v>Balls, Beers and Bowl 5417</v>
      </c>
      <c r="N61" s="1" t="str">
        <f>'Day2 Draw'!B60</f>
        <v>B2</v>
      </c>
      <c r="O61" s="3">
        <f>'Day2 Draw'!C60</f>
        <v>46</v>
      </c>
      <c r="P61" t="str">
        <f>'Day2 Draw'!D60</f>
        <v>Billbies 11</v>
      </c>
      <c r="Q61" t="s">
        <v>253</v>
      </c>
      <c r="R61" s="3">
        <f>'Day2 Draw'!H60</f>
        <v>82</v>
      </c>
      <c r="S61" s="3">
        <f>'Day2 Draw'!F60</f>
        <v>185</v>
      </c>
      <c r="T61" t="str">
        <f>'Day2 Draw'!I60</f>
        <v>Fruit Pies</v>
      </c>
      <c r="V61" s="1" t="str">
        <f>'Day3 Draw'!B60</f>
        <v>B2</v>
      </c>
      <c r="W61" s="3">
        <f>'Day3 Draw'!C60</f>
        <v>60</v>
      </c>
      <c r="X61" s="21" t="str">
        <f>'Day3 Draw'!D60</f>
        <v>Bunch of Carn'ts</v>
      </c>
      <c r="Y61" s="10" t="s">
        <v>253</v>
      </c>
      <c r="Z61" s="3">
        <f>'Day3 Draw'!H60</f>
        <v>154</v>
      </c>
      <c r="AA61" s="3">
        <f>'Day3 Draw'!F60</f>
        <v>313</v>
      </c>
      <c r="AB61" s="21" t="str">
        <f>'Day3 Draw'!I60</f>
        <v>Victoria Mill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Bum Grubs</v>
      </c>
      <c r="F62" s="1" t="str">
        <f>'Day1 Draw'!B61</f>
        <v>B2</v>
      </c>
      <c r="G62" s="3">
        <f>'Day1 Draw'!C61</f>
        <v>111</v>
      </c>
      <c r="H62" t="str">
        <f>'Day1 Draw'!D61</f>
        <v>Mt Coolon</v>
      </c>
      <c r="I62" s="14" t="s">
        <v>253</v>
      </c>
      <c r="J62" s="3">
        <f>'Day1 Draw'!H61</f>
        <v>73</v>
      </c>
      <c r="K62" s="3">
        <f>'Day1 Draw'!F61</f>
        <v>58</v>
      </c>
      <c r="L62" t="str">
        <f>'Day1 Draw'!I61</f>
        <v>Dreaded Creeping  Bumrashes</v>
      </c>
      <c r="N62" s="1" t="str">
        <f>'Day2 Draw'!B61</f>
        <v>B2</v>
      </c>
      <c r="O62" s="3">
        <f>'Day2 Draw'!C61</f>
        <v>108</v>
      </c>
      <c r="P62" t="str">
        <f>'Day2 Draw'!D61</f>
        <v>Mingela</v>
      </c>
      <c r="Q62" t="s">
        <v>253</v>
      </c>
      <c r="R62" s="3">
        <f>'Day2 Draw'!H61</f>
        <v>150</v>
      </c>
      <c r="S62" s="3">
        <f>'Day2 Draw'!F61</f>
        <v>186</v>
      </c>
      <c r="T62" t="str">
        <f>'Day2 Draw'!I61</f>
        <v>Trev's XI</v>
      </c>
      <c r="V62" s="1" t="str">
        <f>'Day3 Draw'!B61</f>
        <v>B2</v>
      </c>
      <c r="W62" s="3">
        <f>'Day3 Draw'!C61</f>
        <v>122</v>
      </c>
      <c r="X62" s="21" t="str">
        <f>'Day3 Draw'!D61</f>
        <v>Politically Incorrect</v>
      </c>
      <c r="Y62" s="10" t="s">
        <v>253</v>
      </c>
      <c r="Z62" s="3">
        <f>'Day3 Draw'!H61</f>
        <v>151</v>
      </c>
      <c r="AA62" s="3">
        <f>'Day3 Draw'!F61</f>
        <v>314</v>
      </c>
      <c r="AB62" s="21" t="str">
        <f>'Day3 Draw'!I61</f>
        <v>Tropix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Bumbo's XI</v>
      </c>
      <c r="F63" s="1" t="str">
        <f>'Day1 Draw'!B62</f>
        <v>B2</v>
      </c>
      <c r="G63" s="3">
        <f>'Day1 Draw'!C62</f>
        <v>108</v>
      </c>
      <c r="H63" t="str">
        <f>'Day1 Draw'!D62</f>
        <v>Mingela</v>
      </c>
      <c r="I63" s="14" t="s">
        <v>253</v>
      </c>
      <c r="J63" s="3">
        <f>'Day1 Draw'!H62</f>
        <v>165</v>
      </c>
      <c r="K63" s="3">
        <f>'Day1 Draw'!F62</f>
        <v>59</v>
      </c>
      <c r="L63" t="str">
        <f>'Day1 Draw'!I62</f>
        <v>Wreck Em XI</v>
      </c>
      <c r="N63" s="1" t="str">
        <f>'Day2 Draw'!B62</f>
        <v>B2</v>
      </c>
      <c r="O63" s="3">
        <f>'Day2 Draw'!C62</f>
        <v>67</v>
      </c>
      <c r="P63" t="str">
        <f>'Day2 Draw'!D62</f>
        <v>Crakacan</v>
      </c>
      <c r="Q63" t="s">
        <v>253</v>
      </c>
      <c r="R63" s="3">
        <f>'Day2 Draw'!H62</f>
        <v>95</v>
      </c>
      <c r="S63" s="3">
        <f>'Day2 Draw'!F62</f>
        <v>187</v>
      </c>
      <c r="T63" t="str">
        <f>'Day2 Draw'!I62</f>
        <v>Here for the Beer</v>
      </c>
      <c r="V63" s="1" t="str">
        <f>'Day3 Draw'!B62</f>
        <v>B2</v>
      </c>
      <c r="W63" s="3">
        <f>'Day3 Draw'!C62</f>
        <v>79</v>
      </c>
      <c r="X63" s="21" t="str">
        <f>'Day3 Draw'!D62</f>
        <v>Far Canals</v>
      </c>
      <c r="Y63" s="10" t="s">
        <v>253</v>
      </c>
      <c r="Z63" s="3">
        <f>'Day3 Draw'!H62</f>
        <v>153</v>
      </c>
      <c r="AA63" s="3">
        <f>'Day3 Draw'!F62</f>
        <v>315</v>
      </c>
      <c r="AB63" s="21" t="str">
        <f>'Day3 Draw'!I62</f>
        <v>Urkel's XI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Bunch of Carn'ts</v>
      </c>
      <c r="F64" s="1" t="str">
        <f>'Day1 Draw'!B63</f>
        <v>B2</v>
      </c>
      <c r="G64" s="3">
        <f>'Day1 Draw'!C63</f>
        <v>33</v>
      </c>
      <c r="H64" t="str">
        <f>'Day1 Draw'!D63</f>
        <v>Alegnim Lads</v>
      </c>
      <c r="I64" s="14" t="s">
        <v>253</v>
      </c>
      <c r="J64" s="3">
        <f>'Day1 Draw'!H63</f>
        <v>125</v>
      </c>
      <c r="K64" s="3">
        <f>'Day1 Draw'!F63</f>
        <v>60</v>
      </c>
      <c r="L64" t="str">
        <f>'Day1 Draw'!I63</f>
        <v>Ravenswood Gold Nuggets</v>
      </c>
      <c r="N64" s="1" t="str">
        <f>'Day2 Draw'!B63</f>
        <v>B2</v>
      </c>
      <c r="O64" s="3">
        <f>'Day2 Draw'!C63</f>
        <v>142</v>
      </c>
      <c r="P64" t="str">
        <f>'Day2 Draw'!D63</f>
        <v>The Smashed Crabs</v>
      </c>
      <c r="Q64" t="s">
        <v>253</v>
      </c>
      <c r="R64" s="3">
        <f>'Day2 Draw'!H63</f>
        <v>149</v>
      </c>
      <c r="S64" s="3">
        <f>'Day2 Draw'!F63</f>
        <v>188</v>
      </c>
      <c r="T64" t="str">
        <f>'Day2 Draw'!I63</f>
        <v>Treasury Cricket Club</v>
      </c>
      <c r="V64" s="1" t="str">
        <f>'Day3 Draw'!B63</f>
        <v>B2</v>
      </c>
      <c r="W64" s="3">
        <f>'Day3 Draw'!C63</f>
        <v>150</v>
      </c>
      <c r="X64" s="21" t="str">
        <f>'Day3 Draw'!D63</f>
        <v>Trev's XI</v>
      </c>
      <c r="Y64" s="10" t="s">
        <v>253</v>
      </c>
      <c r="Z64" s="3">
        <f>'Day3 Draw'!H63</f>
        <v>113</v>
      </c>
      <c r="AA64" s="3">
        <f>'Day3 Draw'!F63</f>
        <v>316</v>
      </c>
      <c r="AB64" s="21" t="str">
        <f>'Day3 Draw'!I63</f>
        <v>Neville's Nomads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Canefield Slashers</v>
      </c>
      <c r="F65" s="1" t="str">
        <f>'Day1 Draw'!B64</f>
        <v>B2</v>
      </c>
      <c r="G65" s="3">
        <f>'Day1 Draw'!C64</f>
        <v>51</v>
      </c>
      <c r="H65" t="str">
        <f>'Day1 Draw'!D64</f>
        <v>Bloody Huge XI</v>
      </c>
      <c r="I65" s="14" t="s">
        <v>253</v>
      </c>
      <c r="J65" s="3">
        <f>'Day1 Draw'!H64</f>
        <v>156</v>
      </c>
      <c r="K65" s="3">
        <f>'Day1 Draw'!F64</f>
        <v>61</v>
      </c>
      <c r="L65" t="str">
        <f>'Day1 Draw'!I64</f>
        <v>Wallabies</v>
      </c>
      <c r="N65" s="1" t="str">
        <f>'Day2 Draw'!B64</f>
        <v>B2</v>
      </c>
      <c r="O65" s="3">
        <f>'Day2 Draw'!C64</f>
        <v>38</v>
      </c>
      <c r="P65" t="str">
        <f>'Day2 Draw'!D64</f>
        <v>Ballz Hangin</v>
      </c>
      <c r="Q65" t="s">
        <v>253</v>
      </c>
      <c r="R65" s="3">
        <f>'Day2 Draw'!H64</f>
        <v>36</v>
      </c>
      <c r="S65" s="3">
        <f>'Day2 Draw'!F64</f>
        <v>189</v>
      </c>
      <c r="T65" t="str">
        <f>'Day2 Draw'!I64</f>
        <v>Balfes Creek Boozers</v>
      </c>
      <c r="V65" s="1" t="str">
        <f>'Day3 Draw'!B64</f>
        <v>B2</v>
      </c>
      <c r="W65" s="3">
        <f>'Day3 Draw'!C64</f>
        <v>75</v>
      </c>
      <c r="X65" s="21" t="str">
        <f>'Day3 Draw'!D64</f>
        <v>Dufflebags</v>
      </c>
      <c r="Y65" s="10" t="s">
        <v>253</v>
      </c>
      <c r="Z65" s="3">
        <f>'Day3 Draw'!H64</f>
        <v>146</v>
      </c>
      <c r="AA65" s="3">
        <f>'Day3 Draw'!F64</f>
        <v>317</v>
      </c>
      <c r="AB65" s="21" t="str">
        <f>'Day3 Draw'!I64</f>
        <v>Thuringowa Bulldogs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Casualties</v>
      </c>
      <c r="F66" s="1" t="str">
        <f>'Day1 Draw'!B65</f>
        <v>B2</v>
      </c>
      <c r="G66" s="3">
        <f>'Day1 Draw'!C65</f>
        <v>128</v>
      </c>
      <c r="H66" t="str">
        <f>'Day1 Draw'!D65</f>
        <v>Salisbury Boys XI Team 2</v>
      </c>
      <c r="I66" s="14" t="s">
        <v>253</v>
      </c>
      <c r="J66" s="3">
        <f>'Day1 Draw'!H65</f>
        <v>117</v>
      </c>
      <c r="K66" s="3">
        <f>'Day1 Draw'!F65</f>
        <v>62</v>
      </c>
      <c r="L66" t="str">
        <f>'Day1 Draw'!I65</f>
        <v>Parmy Army</v>
      </c>
      <c r="N66" s="1" t="str">
        <f>'Day2 Draw'!B65</f>
        <v>B2</v>
      </c>
      <c r="O66" s="3">
        <f>'Day2 Draw'!C65</f>
        <v>68</v>
      </c>
      <c r="P66" t="str">
        <f>'Day2 Draw'!D65</f>
        <v>Cunning Stumpz</v>
      </c>
      <c r="Q66" t="s">
        <v>253</v>
      </c>
      <c r="R66" s="3">
        <f>'Day2 Draw'!H65</f>
        <v>118</v>
      </c>
      <c r="S66" s="3">
        <f>'Day2 Draw'!F65</f>
        <v>190</v>
      </c>
      <c r="T66" t="str">
        <f>'Day2 Draw'!I65</f>
        <v>Pentland</v>
      </c>
      <c r="V66" s="1" t="str">
        <f>'Day3 Draw'!B65</f>
        <v>B2</v>
      </c>
      <c r="W66" s="3">
        <f>'Day3 Draw'!C65</f>
        <v>164</v>
      </c>
      <c r="X66" s="21" t="str">
        <f>'Day3 Draw'!D65</f>
        <v>Western Star Pickets 2</v>
      </c>
      <c r="Y66" s="10" t="s">
        <v>253</v>
      </c>
      <c r="Z66" s="3">
        <f>'Day3 Draw'!H65</f>
        <v>35</v>
      </c>
      <c r="AA66" s="3">
        <f>'Day3 Draw'!F65</f>
        <v>318</v>
      </c>
      <c r="AB66" s="21" t="str">
        <f>'Day3 Draw'!I65</f>
        <v>Allan's XI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Chads Champs</v>
      </c>
      <c r="F67" s="1" t="str">
        <f>'Day1 Draw'!B66</f>
        <v>B2</v>
      </c>
      <c r="G67" s="3">
        <f>'Day1 Draw'!C66</f>
        <v>62</v>
      </c>
      <c r="H67" t="str">
        <f>'Day1 Draw'!D66</f>
        <v>Casualties</v>
      </c>
      <c r="I67" s="14" t="s">
        <v>253</v>
      </c>
      <c r="J67" s="3">
        <f>'Day1 Draw'!H66</f>
        <v>147</v>
      </c>
      <c r="K67" s="3">
        <f>'Day1 Draw'!F66</f>
        <v>63</v>
      </c>
      <c r="L67" t="str">
        <f>'Day1 Draw'!I66</f>
        <v>Tinned Up</v>
      </c>
      <c r="N67" s="1" t="str">
        <f>'Day2 Draw'!B66</f>
        <v>B2</v>
      </c>
      <c r="O67" s="3">
        <f>'Day2 Draw'!C66</f>
        <v>127</v>
      </c>
      <c r="P67" t="str">
        <f>'Day2 Draw'!D66</f>
        <v>Salisbury Boys XI Team 1</v>
      </c>
      <c r="Q67" t="s">
        <v>253</v>
      </c>
      <c r="R67" s="3">
        <f>'Day2 Draw'!H66</f>
        <v>145</v>
      </c>
      <c r="S67" s="3">
        <f>'Day2 Draw'!F66</f>
        <v>191</v>
      </c>
      <c r="T67" t="str">
        <f>'Day2 Draw'!I66</f>
        <v>Thorleys Troopers</v>
      </c>
      <c r="V67" s="1" t="str">
        <f>'Day3 Draw'!B66</f>
        <v>B2</v>
      </c>
      <c r="W67" s="3">
        <f>'Day3 Draw'!C66</f>
        <v>112</v>
      </c>
      <c r="X67" s="21" t="str">
        <f>'Day3 Draw'!D66</f>
        <v>Nanna Meryl's XI</v>
      </c>
      <c r="Y67" s="10" t="s">
        <v>253</v>
      </c>
      <c r="Z67" s="3">
        <f>'Day3 Draw'!H66</f>
        <v>157</v>
      </c>
      <c r="AA67" s="3">
        <f>'Day3 Draw'!F66</f>
        <v>319</v>
      </c>
      <c r="AB67" s="21" t="str">
        <f>'Day3 Draw'!I66</f>
        <v>Wanderers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Chasing Tail</v>
      </c>
      <c r="F68" s="1" t="str">
        <f>'Day1 Draw'!B67</f>
        <v>B2</v>
      </c>
      <c r="G68" s="3">
        <f>'Day1 Draw'!C67</f>
        <v>94</v>
      </c>
      <c r="H68" t="str">
        <f>'Day1 Draw'!D67</f>
        <v>Health Hazards</v>
      </c>
      <c r="I68" s="14" t="s">
        <v>253</v>
      </c>
      <c r="J68" s="3">
        <f>'Day1 Draw'!H67</f>
        <v>43</v>
      </c>
      <c r="K68" s="3">
        <f>'Day1 Draw'!F67</f>
        <v>64</v>
      </c>
      <c r="L68" t="str">
        <f>'Day1 Draw'!I67</f>
        <v>Beerhounds</v>
      </c>
      <c r="N68" s="1" t="str">
        <f>'Day2 Draw'!B67</f>
        <v>B2</v>
      </c>
      <c r="O68" s="3">
        <f>'Day2 Draw'!C67</f>
        <v>94</v>
      </c>
      <c r="P68" t="str">
        <f>'Day2 Draw'!D67</f>
        <v>Health Hazards</v>
      </c>
      <c r="Q68" t="s">
        <v>253</v>
      </c>
      <c r="R68" s="3">
        <f>'Day2 Draw'!H67</f>
        <v>37</v>
      </c>
      <c r="S68" s="3">
        <f>'Day2 Draw'!F67</f>
        <v>192</v>
      </c>
      <c r="T68" t="str">
        <f>'Day2 Draw'!I67</f>
        <v>Balls, Beers and Bowl 5417</v>
      </c>
      <c r="V68" s="1" t="str">
        <f>'Day3 Draw'!B67</f>
        <v>B2</v>
      </c>
      <c r="W68" s="3">
        <f>'Day3 Draw'!C67</f>
        <v>140</v>
      </c>
      <c r="X68" s="21" t="str">
        <f>'Day3 Draw'!D67</f>
        <v>The North Cleveland Steamers XI</v>
      </c>
      <c r="Y68" s="10" t="s">
        <v>253</v>
      </c>
      <c r="Z68" s="3">
        <f>'Day3 Draw'!H67</f>
        <v>149</v>
      </c>
      <c r="AA68" s="3">
        <f>'Day3 Draw'!F67</f>
        <v>320</v>
      </c>
      <c r="AB68" s="21" t="str">
        <f>'Day3 Draw'!I67</f>
        <v>Treasury Cricket Club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Chuckers &amp; Sloggers</v>
      </c>
      <c r="F69" s="1" t="str">
        <f>'Day1 Draw'!B68</f>
        <v>B2</v>
      </c>
      <c r="G69" s="3">
        <f>'Day1 Draw'!C68</f>
        <v>158</v>
      </c>
      <c r="H69" t="str">
        <f>'Day1 Draw'!D68</f>
        <v>Wannabie's</v>
      </c>
      <c r="I69" s="14" t="s">
        <v>253</v>
      </c>
      <c r="J69" s="3">
        <f>'Day1 Draw'!H68</f>
        <v>149</v>
      </c>
      <c r="K69" s="3">
        <f>'Day1 Draw'!F68</f>
        <v>65</v>
      </c>
      <c r="L69" t="str">
        <f>'Day1 Draw'!I68</f>
        <v>Treasury Cricket Club</v>
      </c>
      <c r="N69" s="1" t="str">
        <f>'Day2 Draw'!B68</f>
        <v>B2</v>
      </c>
      <c r="O69" s="3">
        <f>'Day2 Draw'!C68</f>
        <v>165</v>
      </c>
      <c r="P69" t="str">
        <f>'Day2 Draw'!D68</f>
        <v>Wreck Em XI</v>
      </c>
      <c r="Q69" t="s">
        <v>253</v>
      </c>
      <c r="R69" s="3">
        <f>'Day2 Draw'!H68</f>
        <v>119</v>
      </c>
      <c r="S69" s="3">
        <f>'Day2 Draw'!F68</f>
        <v>193</v>
      </c>
      <c r="T69" t="str">
        <f>'Day2 Draw'!I68</f>
        <v>Pilz &amp; Bills</v>
      </c>
      <c r="V69" s="1" t="str">
        <f>'Day3 Draw'!B68</f>
        <v>B2</v>
      </c>
      <c r="W69" s="3">
        <f>'Day3 Draw'!C68</f>
        <v>64</v>
      </c>
      <c r="X69" s="21" t="str">
        <f>'Day3 Draw'!D68</f>
        <v>Chasing Tail</v>
      </c>
      <c r="Y69" s="10" t="s">
        <v>253</v>
      </c>
      <c r="Z69" s="3">
        <f>'Day3 Draw'!H68</f>
        <v>73</v>
      </c>
      <c r="AA69" s="3">
        <f>'Day3 Draw'!F68</f>
        <v>321</v>
      </c>
      <c r="AB69" s="21" t="str">
        <f>'Day3 Draw'!I68</f>
        <v>Dreaded Creeping  Bumrashes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Coen Heroes</v>
      </c>
      <c r="F70" s="1" t="str">
        <f>'Day1 Draw'!B69</f>
        <v>B2</v>
      </c>
      <c r="G70" s="3">
        <f>'Day1 Draw'!C69</f>
        <v>68</v>
      </c>
      <c r="H70" t="str">
        <f>'Day1 Draw'!D69</f>
        <v>Cunning Stumpz</v>
      </c>
      <c r="I70" s="14" t="s">
        <v>253</v>
      </c>
      <c r="J70" s="3">
        <f>'Day1 Draw'!H69</f>
        <v>145</v>
      </c>
      <c r="K70" s="3">
        <f>'Day1 Draw'!F69</f>
        <v>66</v>
      </c>
      <c r="L70" t="str">
        <f>'Day1 Draw'!I69</f>
        <v>Thorleys Troopers</v>
      </c>
      <c r="N70" s="1" t="str">
        <f>'Day2 Draw'!B69</f>
        <v>B2</v>
      </c>
      <c r="O70" s="3">
        <f>'Day2 Draw'!C69</f>
        <v>90</v>
      </c>
      <c r="P70" t="str">
        <f>'Day2 Draw'!D69</f>
        <v>Grazed Anatomy</v>
      </c>
      <c r="Q70" t="s">
        <v>253</v>
      </c>
      <c r="R70" s="3">
        <f>'Day2 Draw'!H69</f>
        <v>91</v>
      </c>
      <c r="S70" s="3">
        <f>'Day2 Draw'!F69</f>
        <v>194</v>
      </c>
      <c r="T70" t="str">
        <f>'Day2 Draw'!I69</f>
        <v>Grog Boggers</v>
      </c>
      <c r="V70" s="1" t="str">
        <f>'Day3 Draw'!B69</f>
        <v>B2</v>
      </c>
      <c r="W70" s="3">
        <f>'Day3 Draw'!C69</f>
        <v>68</v>
      </c>
      <c r="X70" s="21" t="str">
        <f>'Day3 Draw'!D69</f>
        <v>Cunning Stumpz</v>
      </c>
      <c r="Y70" s="10" t="s">
        <v>253</v>
      </c>
      <c r="Z70" s="3">
        <f>'Day3 Draw'!H69</f>
        <v>55</v>
      </c>
      <c r="AA70" s="3">
        <f>'Day3 Draw'!F69</f>
        <v>322</v>
      </c>
      <c r="AB70" s="21" t="str">
        <f>'Day3 Draw'!I69</f>
        <v>Brothers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Crakacan</v>
      </c>
      <c r="F71" s="1" t="str">
        <f>'Day1 Draw'!B70</f>
        <v>B2</v>
      </c>
      <c r="G71" s="3">
        <f>'Day1 Draw'!C70</f>
        <v>168</v>
      </c>
      <c r="H71" t="str">
        <f>'Day1 Draw'!D70</f>
        <v>Yogi's Eleven</v>
      </c>
      <c r="I71" s="14" t="s">
        <v>253</v>
      </c>
      <c r="J71" s="3">
        <f>'Day1 Draw'!H70</f>
        <v>137</v>
      </c>
      <c r="K71" s="3">
        <f>'Day1 Draw'!F70</f>
        <v>67</v>
      </c>
      <c r="L71" t="str">
        <f>'Day1 Draw'!I70</f>
        <v>Team Ramrod</v>
      </c>
      <c r="N71" s="1" t="str">
        <f>'Day2 Draw'!B70</f>
        <v>B2</v>
      </c>
      <c r="O71" s="3">
        <f>'Day2 Draw'!C70</f>
        <v>103</v>
      </c>
      <c r="P71" t="str">
        <f>'Day2 Draw'!D70</f>
        <v>Logistic All Sorts</v>
      </c>
      <c r="Q71" t="s">
        <v>253</v>
      </c>
      <c r="R71" s="3">
        <f>'Day2 Draw'!H70</f>
        <v>125</v>
      </c>
      <c r="S71" s="3">
        <f>'Day2 Draw'!F70</f>
        <v>195</v>
      </c>
      <c r="T71" t="str">
        <f>'Day2 Draw'!I70</f>
        <v>Ravenswood Gold Nuggets</v>
      </c>
      <c r="V71" s="1" t="str">
        <f>'Day3 Draw'!B70</f>
        <v>B2</v>
      </c>
      <c r="W71" s="3">
        <f>'Day3 Draw'!C70</f>
        <v>109</v>
      </c>
      <c r="X71" s="21" t="str">
        <f>'Day3 Draw'!D70</f>
        <v>Mongrels Mob</v>
      </c>
      <c r="Y71" s="10" t="s">
        <v>253</v>
      </c>
      <c r="Z71" s="3">
        <f>'Day3 Draw'!H70</f>
        <v>119</v>
      </c>
      <c r="AA71" s="3">
        <f>'Day3 Draw'!F70</f>
        <v>323</v>
      </c>
      <c r="AB71" s="21" t="str">
        <f>'Day3 Draw'!I70</f>
        <v>Pilz &amp; Bills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Cunning Stumpz</v>
      </c>
      <c r="F72" s="1" t="str">
        <f>'Day1 Draw'!B71</f>
        <v>B2</v>
      </c>
      <c r="G72" s="3">
        <f>'Day1 Draw'!C71</f>
        <v>164</v>
      </c>
      <c r="H72" t="str">
        <f>'Day1 Draw'!D71</f>
        <v>Western Star Pickets 2</v>
      </c>
      <c r="I72" s="14" t="s">
        <v>253</v>
      </c>
      <c r="J72" s="3">
        <f>'Day1 Draw'!H71</f>
        <v>133</v>
      </c>
      <c r="K72" s="3">
        <f>'Day1 Draw'!F71</f>
        <v>68</v>
      </c>
      <c r="L72" t="str">
        <f>'Day1 Draw'!I71</f>
        <v>Smelly Boxes</v>
      </c>
      <c r="N72" s="1" t="str">
        <f>'Day2 Draw'!B71</f>
        <v>B2</v>
      </c>
      <c r="O72" s="3">
        <f>'Day2 Draw'!C71</f>
        <v>62</v>
      </c>
      <c r="P72" t="str">
        <f>'Day2 Draw'!D71</f>
        <v>Casualties</v>
      </c>
      <c r="Q72" t="s">
        <v>253</v>
      </c>
      <c r="R72" s="3">
        <f>'Day2 Draw'!H71</f>
        <v>161</v>
      </c>
      <c r="S72" s="3">
        <f>'Day2 Draw'!F71</f>
        <v>196</v>
      </c>
      <c r="T72" t="str">
        <f>'Day2 Draw'!I71</f>
        <v>Weipa Croc's</v>
      </c>
      <c r="V72" s="1" t="str">
        <f>'Day3 Draw'!B71</f>
        <v>B2</v>
      </c>
      <c r="W72" s="3">
        <f>'Day3 Draw'!C71</f>
        <v>165</v>
      </c>
      <c r="X72" s="21" t="str">
        <f>'Day3 Draw'!D71</f>
        <v>Wreck Em XI</v>
      </c>
      <c r="Y72" s="10" t="s">
        <v>253</v>
      </c>
      <c r="Z72" s="3">
        <f>'Day3 Draw'!H71</f>
        <v>34</v>
      </c>
      <c r="AA72" s="3">
        <f>'Day3 Draw'!F71</f>
        <v>324</v>
      </c>
      <c r="AB72" s="21" t="str">
        <f>'Day3 Draw'!I71</f>
        <v>All Blacks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Custards</v>
      </c>
      <c r="F73" s="1" t="str">
        <f>'Day1 Draw'!B72</f>
        <v>B2</v>
      </c>
      <c r="G73" s="3">
        <f>'Day1 Draw'!C72</f>
        <v>97</v>
      </c>
      <c r="H73" t="str">
        <f>'Day1 Draw'!D72</f>
        <v>Hughenden Grog Monsters</v>
      </c>
      <c r="I73" s="14" t="s">
        <v>253</v>
      </c>
      <c r="J73" s="3">
        <f>'Day1 Draw'!H72</f>
        <v>61</v>
      </c>
      <c r="K73" s="3">
        <f>'Day1 Draw'!F72</f>
        <v>69</v>
      </c>
      <c r="L73" t="str">
        <f>'Day1 Draw'!I72</f>
        <v>Canefield Slashers</v>
      </c>
      <c r="N73" s="1" t="str">
        <f>'Day2 Draw'!B72</f>
        <v>B2</v>
      </c>
      <c r="O73" s="3">
        <f>'Day2 Draw'!C72</f>
        <v>164</v>
      </c>
      <c r="P73" t="str">
        <f>'Day2 Draw'!D72</f>
        <v>Western Star Pickets 2</v>
      </c>
      <c r="Q73" t="s">
        <v>253</v>
      </c>
      <c r="R73" s="3">
        <f>'Day2 Draw'!H72</f>
        <v>98</v>
      </c>
      <c r="S73" s="3">
        <f>'Day2 Draw'!F72</f>
        <v>197</v>
      </c>
      <c r="T73" t="str">
        <f>'Day2 Draw'!I72</f>
        <v>Inghamvale Housos</v>
      </c>
      <c r="V73" s="1" t="str">
        <f>'Day3 Draw'!B72</f>
        <v>B2</v>
      </c>
      <c r="W73" s="3">
        <f>'Day3 Draw'!C72</f>
        <v>94</v>
      </c>
      <c r="X73" s="21" t="str">
        <f>'Day3 Draw'!D72</f>
        <v>Health Hazards</v>
      </c>
      <c r="Y73" s="10" t="s">
        <v>253</v>
      </c>
      <c r="Z73" s="3">
        <f>'Day3 Draw'!H72</f>
        <v>36</v>
      </c>
      <c r="AA73" s="3">
        <f>'Day3 Draw'!F72</f>
        <v>325</v>
      </c>
      <c r="AB73" s="21" t="str">
        <f>'Day3 Draw'!I72</f>
        <v>Balfes Creek Boozers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Dads and Lads</v>
      </c>
      <c r="F74" s="1" t="str">
        <f>'Day1 Draw'!B73</f>
        <v>B2</v>
      </c>
      <c r="G74" s="3">
        <f>'Day1 Draw'!C73</f>
        <v>124</v>
      </c>
      <c r="H74" t="str">
        <f>'Day1 Draw'!D73</f>
        <v>Popatop XI</v>
      </c>
      <c r="I74" s="14" t="s">
        <v>253</v>
      </c>
      <c r="J74" s="3">
        <f>'Day1 Draw'!H73</f>
        <v>122</v>
      </c>
      <c r="K74" s="3">
        <f>'Day1 Draw'!F73</f>
        <v>70</v>
      </c>
      <c r="L74" t="str">
        <f>'Day1 Draw'!I73</f>
        <v>Politically Incorrect</v>
      </c>
      <c r="N74" s="1" t="str">
        <f>'Day2 Draw'!B73</f>
        <v>B2</v>
      </c>
      <c r="O74" s="3">
        <f>'Day2 Draw'!C73</f>
        <v>105</v>
      </c>
      <c r="P74" t="str">
        <f>'Day2 Draw'!D73</f>
        <v>Master Batters</v>
      </c>
      <c r="Q74" t="s">
        <v>253</v>
      </c>
      <c r="R74" s="3">
        <f>'Day2 Draw'!H73</f>
        <v>79</v>
      </c>
      <c r="S74" s="3">
        <f>'Day2 Draw'!F73</f>
        <v>198</v>
      </c>
      <c r="T74" t="str">
        <f>'Day2 Draw'!I73</f>
        <v>Far Canals</v>
      </c>
      <c r="V74" s="1" t="str">
        <f>'Day3 Draw'!B73</f>
        <v>B2</v>
      </c>
      <c r="W74" s="3">
        <f>'Day3 Draw'!C73</f>
        <v>67</v>
      </c>
      <c r="X74" s="21" t="str">
        <f>'Day3 Draw'!D73</f>
        <v>Crakacan</v>
      </c>
      <c r="Y74" s="10" t="s">
        <v>253</v>
      </c>
      <c r="Z74" s="3">
        <f>'Day3 Draw'!H73</f>
        <v>118</v>
      </c>
      <c r="AA74" s="3">
        <f>'Day3 Draw'!F73</f>
        <v>326</v>
      </c>
      <c r="AB74" s="21" t="str">
        <f>'Day3 Draw'!I73</f>
        <v>Pentland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Dimbulah Rugby Club</v>
      </c>
      <c r="F75" s="1" t="str">
        <f>'Day1 Draw'!B74</f>
        <v>B2</v>
      </c>
      <c r="G75" s="3">
        <f>'Day1 Draw'!C74</f>
        <v>167</v>
      </c>
      <c r="H75" t="str">
        <f>'Day1 Draw'!D74</f>
        <v>Yabulu</v>
      </c>
      <c r="I75" s="14" t="s">
        <v>253</v>
      </c>
      <c r="J75" s="3">
        <f>'Day1 Draw'!H74</f>
        <v>148</v>
      </c>
      <c r="K75" s="3">
        <f>'Day1 Draw'!F74</f>
        <v>71</v>
      </c>
      <c r="L75" t="str">
        <f>'Day1 Draw'!I74</f>
        <v>Total NHS</v>
      </c>
      <c r="N75" s="1" t="str">
        <f>'Day2 Draw'!B74</f>
        <v>B2</v>
      </c>
      <c r="O75" s="3">
        <f>'Day2 Draw'!C74</f>
        <v>64</v>
      </c>
      <c r="P75" t="str">
        <f>'Day2 Draw'!D74</f>
        <v>Chasing Tail</v>
      </c>
      <c r="Q75" t="s">
        <v>253</v>
      </c>
      <c r="R75" s="3">
        <f>'Day2 Draw'!H74</f>
        <v>140</v>
      </c>
      <c r="S75" s="3">
        <f>'Day2 Draw'!F74</f>
        <v>199</v>
      </c>
      <c r="T75" t="str">
        <f>'Day2 Draw'!I74</f>
        <v>The North Cleveland Steamers XI</v>
      </c>
      <c r="V75" s="1" t="str">
        <f>'Day3 Draw'!B74</f>
        <v>B2</v>
      </c>
      <c r="W75" s="3">
        <f>'Day3 Draw'!C74</f>
        <v>128</v>
      </c>
      <c r="X75" s="21" t="str">
        <f>'Day3 Draw'!D74</f>
        <v>Salisbury Boys XI Team 2</v>
      </c>
      <c r="Y75" s="10" t="s">
        <v>253</v>
      </c>
      <c r="Z75" s="3">
        <f>'Day3 Draw'!H74</f>
        <v>160</v>
      </c>
      <c r="AA75" s="3">
        <f>'Day3 Draw'!F74</f>
        <v>327</v>
      </c>
      <c r="AB75" s="21" t="str">
        <f>'Day3 Draw'!I74</f>
        <v>Weekend Wariyas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Dirty Dogs</v>
      </c>
      <c r="F76" s="1" t="str">
        <f>'Day1 Draw'!B75</f>
        <v>B2</v>
      </c>
      <c r="G76" s="3">
        <f>'Day1 Draw'!C75</f>
        <v>38</v>
      </c>
      <c r="H76" t="str">
        <f>'Day1 Draw'!D75</f>
        <v>Ballz Hangin</v>
      </c>
      <c r="I76" s="14" t="s">
        <v>253</v>
      </c>
      <c r="J76" s="3">
        <f>'Day1 Draw'!H75</f>
        <v>132</v>
      </c>
      <c r="K76" s="3">
        <f>'Day1 Draw'!F75</f>
        <v>72</v>
      </c>
      <c r="L76" t="str">
        <f>'Day1 Draw'!I75</f>
        <v>Smackedaround</v>
      </c>
      <c r="N76" s="1" t="str">
        <f>'Day2 Draw'!B75</f>
        <v>B2</v>
      </c>
      <c r="O76" s="3">
        <f>'Day2 Draw'!C75</f>
        <v>51</v>
      </c>
      <c r="P76" t="str">
        <f>'Day2 Draw'!D75</f>
        <v>Bloody Huge XI</v>
      </c>
      <c r="Q76" t="s">
        <v>253</v>
      </c>
      <c r="R76" s="3">
        <f>'Day2 Draw'!H75</f>
        <v>148</v>
      </c>
      <c r="S76" s="3">
        <f>'Day2 Draw'!F75</f>
        <v>200</v>
      </c>
      <c r="T76" t="str">
        <f>'Day2 Draw'!I75</f>
        <v>Total NHS</v>
      </c>
      <c r="V76" s="1" t="str">
        <f>'Day3 Draw'!B75</f>
        <v>B2</v>
      </c>
      <c r="W76" s="3">
        <f>'Day3 Draw'!C75</f>
        <v>63</v>
      </c>
      <c r="X76" s="21" t="str">
        <f>'Day3 Draw'!D75</f>
        <v>Chads Champs</v>
      </c>
      <c r="Y76" s="10" t="s">
        <v>253</v>
      </c>
      <c r="Z76" s="3">
        <f>'Day3 Draw'!H75</f>
        <v>83</v>
      </c>
      <c r="AA76" s="3">
        <f>'Day3 Draw'!F75</f>
        <v>328</v>
      </c>
      <c r="AB76" s="21" t="str">
        <f>'Day3 Draw'!I75</f>
        <v>Garbutt Magpies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Dreaded Creeping  Bumrashes</v>
      </c>
      <c r="F77" s="1" t="str">
        <f>'Day1 Draw'!B76</f>
        <v>B2</v>
      </c>
      <c r="G77" s="3">
        <f>'Day1 Draw'!C76</f>
        <v>66</v>
      </c>
      <c r="H77" t="str">
        <f>'Day1 Draw'!D76</f>
        <v>Coen Heroes</v>
      </c>
      <c r="I77" s="14" t="s">
        <v>253</v>
      </c>
      <c r="J77" s="3">
        <f>'Day1 Draw'!H76</f>
        <v>84</v>
      </c>
      <c r="K77" s="3">
        <f>'Day1 Draw'!F76</f>
        <v>73</v>
      </c>
      <c r="L77" t="str">
        <f>'Day1 Draw'!I76</f>
        <v>Garry's Mob</v>
      </c>
      <c r="N77" s="1" t="str">
        <f>'Day2 Draw'!B76</f>
        <v>B2</v>
      </c>
      <c r="O77" s="3">
        <f>'Day2 Draw'!C76</f>
        <v>63</v>
      </c>
      <c r="P77" t="str">
        <f>'Day2 Draw'!D76</f>
        <v>Chads Champs</v>
      </c>
      <c r="Q77" t="s">
        <v>253</v>
      </c>
      <c r="R77" s="3">
        <f>'Day2 Draw'!H76</f>
        <v>104</v>
      </c>
      <c r="S77" s="3">
        <f>'Day2 Draw'!F76</f>
        <v>201</v>
      </c>
      <c r="T77" t="str">
        <f>'Day2 Draw'!I76</f>
        <v>Mareeba</v>
      </c>
      <c r="V77" s="1" t="str">
        <f>'Day3 Draw'!B76</f>
        <v>B2</v>
      </c>
      <c r="W77" s="3">
        <f>'Day3 Draw'!C76</f>
        <v>90</v>
      </c>
      <c r="X77" s="21" t="str">
        <f>'Day3 Draw'!D76</f>
        <v>Grazed Anatomy</v>
      </c>
      <c r="Y77" s="10" t="s">
        <v>253</v>
      </c>
      <c r="Z77" s="3">
        <f>'Day3 Draw'!H76</f>
        <v>47</v>
      </c>
      <c r="AA77" s="3">
        <f>'Day3 Draw'!F76</f>
        <v>329</v>
      </c>
      <c r="AB77" s="21" t="str">
        <f>'Day3 Draw'!I76</f>
        <v>Bintang Boys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Ducken Useless</v>
      </c>
      <c r="F78" s="1" t="str">
        <f>'Day1 Draw'!B77</f>
        <v>B2</v>
      </c>
      <c r="G78" s="3">
        <f>'Day1 Draw'!C77</f>
        <v>103</v>
      </c>
      <c r="H78" t="str">
        <f>'Day1 Draw'!D77</f>
        <v>Logistic All Sorts</v>
      </c>
      <c r="I78" s="14" t="s">
        <v>253</v>
      </c>
      <c r="J78" s="3">
        <f>'Day1 Draw'!H77</f>
        <v>151</v>
      </c>
      <c r="K78" s="3">
        <f>'Day1 Draw'!F77</f>
        <v>74</v>
      </c>
      <c r="L78" t="str">
        <f>'Day1 Draw'!I77</f>
        <v>Tropix</v>
      </c>
      <c r="N78" s="1" t="str">
        <f>'Day2 Draw'!B77</f>
        <v>B2</v>
      </c>
      <c r="O78" s="3">
        <f>'Day2 Draw'!C77</f>
        <v>124</v>
      </c>
      <c r="P78" t="str">
        <f>'Day2 Draw'!D77</f>
        <v>Popatop XI</v>
      </c>
      <c r="Q78" t="s">
        <v>253</v>
      </c>
      <c r="R78" s="3">
        <f>'Day2 Draw'!H77</f>
        <v>61</v>
      </c>
      <c r="S78" s="3">
        <f>'Day2 Draw'!F77</f>
        <v>202</v>
      </c>
      <c r="T78" t="str">
        <f>'Day2 Draw'!I77</f>
        <v>Canefield Slashers</v>
      </c>
      <c r="V78" s="1" t="str">
        <f>'Day3 Draw'!B77</f>
        <v>B2</v>
      </c>
      <c r="W78" s="3">
        <f>'Day3 Draw'!C77</f>
        <v>123</v>
      </c>
      <c r="X78" s="21" t="str">
        <f>'Day3 Draw'!D77</f>
        <v>Popatop Mixups</v>
      </c>
      <c r="Y78" s="10" t="s">
        <v>253</v>
      </c>
      <c r="Z78" s="3">
        <f>'Day3 Draw'!H77</f>
        <v>145</v>
      </c>
      <c r="AA78" s="3">
        <f>'Day3 Draw'!F77</f>
        <v>330</v>
      </c>
      <c r="AB78" s="21" t="str">
        <f>'Day3 Draw'!I77</f>
        <v>Thorleys Troopers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Dufflebags</v>
      </c>
      <c r="F79" s="1" t="str">
        <f>'Day1 Draw'!B78</f>
        <v>B2</v>
      </c>
      <c r="G79" s="3">
        <f>'Day1 Draw'!C78</f>
        <v>126</v>
      </c>
      <c r="H79" t="str">
        <f>'Day1 Draw'!D78</f>
        <v>Retirees</v>
      </c>
      <c r="I79" s="14" t="s">
        <v>253</v>
      </c>
      <c r="J79" s="3">
        <f>'Day1 Draw'!H78</f>
        <v>143</v>
      </c>
      <c r="K79" s="3">
        <f>'Day1 Draw'!F78</f>
        <v>75</v>
      </c>
      <c r="L79" t="str">
        <f>'Day1 Draw'!I78</f>
        <v>The Wilderbeasts</v>
      </c>
      <c r="N79" s="1" t="str">
        <f>'Day2 Draw'!B78</f>
        <v>B2</v>
      </c>
      <c r="O79" s="3">
        <f>'Day2 Draw'!C78</f>
        <v>84</v>
      </c>
      <c r="P79" t="str">
        <f>'Day2 Draw'!D78</f>
        <v>Garry's Mob</v>
      </c>
      <c r="Q79" t="s">
        <v>253</v>
      </c>
      <c r="R79" s="3">
        <f>'Day2 Draw'!H78</f>
        <v>134</v>
      </c>
      <c r="S79" s="3">
        <f>'Day2 Draw'!F78</f>
        <v>203</v>
      </c>
      <c r="T79" t="str">
        <f>'Day2 Draw'!I78</f>
        <v>Stiff Members</v>
      </c>
      <c r="V79" s="1" t="str">
        <f>'Day3 Draw'!B78</f>
        <v>B2</v>
      </c>
      <c r="W79" s="3">
        <f>'Day3 Draw'!C78</f>
        <v>76</v>
      </c>
      <c r="X79" s="21" t="str">
        <f>'Day3 Draw'!D78</f>
        <v>England</v>
      </c>
      <c r="Y79" s="10" t="s">
        <v>253</v>
      </c>
      <c r="Z79" s="3">
        <f>'Day3 Draw'!H78</f>
        <v>98</v>
      </c>
      <c r="AA79" s="3">
        <f>'Day3 Draw'!F78</f>
        <v>331</v>
      </c>
      <c r="AB79" s="21" t="str">
        <f>'Day3 Draw'!I78</f>
        <v>Inghamvale Housos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England</v>
      </c>
      <c r="F80" s="1" t="str">
        <f>'Day1 Draw'!B79</f>
        <v>B2</v>
      </c>
      <c r="G80" s="3">
        <f>'Day1 Draw'!C79</f>
        <v>100</v>
      </c>
      <c r="H80" t="str">
        <f>'Day1 Draw'!D79</f>
        <v>Jungle Patrol One</v>
      </c>
      <c r="I80" s="14" t="s">
        <v>253</v>
      </c>
      <c r="J80" s="3">
        <f>'Day1 Draw'!H79</f>
        <v>213</v>
      </c>
      <c r="K80" s="3">
        <f>'Day1 Draw'!F79</f>
        <v>76</v>
      </c>
      <c r="L80" t="str">
        <f>'Day1 Draw'!I79</f>
        <v>It'll Do</v>
      </c>
      <c r="N80" s="1" t="str">
        <f>'Day2 Draw'!B79</f>
        <v>B2</v>
      </c>
      <c r="O80" s="3">
        <f>'Day2 Draw'!C79</f>
        <v>167</v>
      </c>
      <c r="P80" t="str">
        <f>'Day2 Draw'!D79</f>
        <v>Yabulu</v>
      </c>
      <c r="Q80" t="s">
        <v>253</v>
      </c>
      <c r="R80" s="3">
        <f>'Day2 Draw'!H79</f>
        <v>139</v>
      </c>
      <c r="S80" s="3">
        <f>'Day2 Draw'!F79</f>
        <v>204</v>
      </c>
      <c r="T80" t="str">
        <f>'Day2 Draw'!I79</f>
        <v>The Herd XI</v>
      </c>
      <c r="V80" s="1" t="str">
        <f>'Day3 Draw'!B79</f>
        <v>B2</v>
      </c>
      <c r="W80" s="3">
        <f>'Day3 Draw'!C79</f>
        <v>48</v>
      </c>
      <c r="X80" s="21" t="str">
        <f>'Day3 Draw'!D79</f>
        <v xml:space="preserve">Black Bream  </v>
      </c>
      <c r="Y80" s="10" t="s">
        <v>253</v>
      </c>
      <c r="Z80" s="3">
        <f>'Day3 Draw'!H79</f>
        <v>136</v>
      </c>
      <c r="AA80" s="3">
        <f>'Day3 Draw'!F79</f>
        <v>332</v>
      </c>
      <c r="AB80" s="21" t="str">
        <f>'Day3 Draw'!I79</f>
        <v>Swinging Outside Ya Crease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Erratic 11</v>
      </c>
      <c r="F81" s="1" t="str">
        <f>'Day1 Draw'!B80</f>
        <v>B2</v>
      </c>
      <c r="G81" s="3">
        <f>'Day1 Draw'!C80</f>
        <v>102</v>
      </c>
      <c r="H81" t="str">
        <f>'Day1 Draw'!D80</f>
        <v>Laidback 11</v>
      </c>
      <c r="I81" s="14" t="s">
        <v>253</v>
      </c>
      <c r="J81" s="3">
        <f>'Day1 Draw'!H80</f>
        <v>104</v>
      </c>
      <c r="K81" s="3">
        <f>'Day1 Draw'!F80</f>
        <v>77</v>
      </c>
      <c r="L81" t="str">
        <f>'Day1 Draw'!I80</f>
        <v>Mareeba</v>
      </c>
      <c r="N81" s="1" t="str">
        <f>'Day2 Draw'!B80</f>
        <v>B2</v>
      </c>
      <c r="O81" s="3">
        <f>'Day2 Draw'!C80</f>
        <v>92</v>
      </c>
      <c r="P81" t="str">
        <f>'Day2 Draw'!D80</f>
        <v>Grog Monsters</v>
      </c>
      <c r="Q81" t="s">
        <v>253</v>
      </c>
      <c r="R81" s="3">
        <f>'Day2 Draw'!H80</f>
        <v>50</v>
      </c>
      <c r="S81" s="3">
        <f>'Day2 Draw'!F80</f>
        <v>205</v>
      </c>
      <c r="T81" t="str">
        <f>'Day2 Draw'!I80</f>
        <v>Blood, Sweat 'N' Beers</v>
      </c>
      <c r="V81" s="1" t="str">
        <f>'Day3 Draw'!B80</f>
        <v>B2</v>
      </c>
      <c r="W81" s="3">
        <f>'Day3 Draw'!C80</f>
        <v>148</v>
      </c>
      <c r="X81" s="21" t="str">
        <f>'Day3 Draw'!D80</f>
        <v>Total NHS</v>
      </c>
      <c r="Y81" s="10" t="s">
        <v>253</v>
      </c>
      <c r="Z81" s="3">
        <f>'Day3 Draw'!H80</f>
        <v>85</v>
      </c>
      <c r="AA81" s="3">
        <f>'Day3 Draw'!F80</f>
        <v>333</v>
      </c>
      <c r="AB81" s="21" t="str">
        <f>'Day3 Draw'!I80</f>
        <v>Georgetown Joe's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Expendaballs</v>
      </c>
      <c r="F82" s="1" t="str">
        <f>'Day1 Draw'!B81</f>
        <v>B2</v>
      </c>
      <c r="G82" s="3">
        <f>'Day1 Draw'!C81</f>
        <v>92</v>
      </c>
      <c r="H82" t="str">
        <f>'Day1 Draw'!D81</f>
        <v>Grog Monsters</v>
      </c>
      <c r="I82" s="14" t="s">
        <v>253</v>
      </c>
      <c r="J82" s="3">
        <f>'Day1 Draw'!H81</f>
        <v>144</v>
      </c>
      <c r="K82" s="3">
        <f>'Day1 Draw'!F81</f>
        <v>78</v>
      </c>
      <c r="L82" t="str">
        <f>'Day1 Draw'!I81</f>
        <v>Thirsty Rhinos</v>
      </c>
      <c r="N82" s="1" t="str">
        <f>'Day2 Draw'!B81</f>
        <v>B2</v>
      </c>
      <c r="O82" s="3">
        <f>'Day2 Draw'!C81</f>
        <v>137</v>
      </c>
      <c r="P82" t="str">
        <f>'Day2 Draw'!D81</f>
        <v>Team Ramrod</v>
      </c>
      <c r="Q82" t="s">
        <v>253</v>
      </c>
      <c r="R82" s="3">
        <f>'Day2 Draw'!H81</f>
        <v>101</v>
      </c>
      <c r="S82" s="3">
        <f>'Day2 Draw'!F81</f>
        <v>206</v>
      </c>
      <c r="T82" t="str">
        <f>'Day2 Draw'!I81</f>
        <v>Lager Louts</v>
      </c>
      <c r="V82" s="1" t="str">
        <f>'Day3 Draw'!B81</f>
        <v>B2</v>
      </c>
      <c r="W82" s="3">
        <f>'Day3 Draw'!C81</f>
        <v>133</v>
      </c>
      <c r="X82" s="21" t="str">
        <f>'Day3 Draw'!D81</f>
        <v>Smelly Boxes</v>
      </c>
      <c r="Y82" s="10" t="s">
        <v>253</v>
      </c>
      <c r="Z82" s="3">
        <f>'Day3 Draw'!H81</f>
        <v>78</v>
      </c>
      <c r="AA82" s="3">
        <f>'Day3 Draw'!F81</f>
        <v>334</v>
      </c>
      <c r="AB82" s="21" t="str">
        <f>'Day3 Draw'!I81</f>
        <v>Expendaballs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Far Canals</v>
      </c>
      <c r="F83" s="1" t="str">
        <f>'Day1 Draw'!B82</f>
        <v>B2</v>
      </c>
      <c r="G83" s="3">
        <f>'Day1 Draw'!C82</f>
        <v>91</v>
      </c>
      <c r="H83" t="str">
        <f>'Day1 Draw'!D82</f>
        <v>Grog Boggers</v>
      </c>
      <c r="I83" s="14" t="s">
        <v>253</v>
      </c>
      <c r="J83" s="3">
        <f>'Day1 Draw'!H82</f>
        <v>46</v>
      </c>
      <c r="K83" s="3">
        <f>'Day1 Draw'!F82</f>
        <v>79</v>
      </c>
      <c r="L83" t="str">
        <f>'Day1 Draw'!I82</f>
        <v>Billbies 11</v>
      </c>
      <c r="N83" s="1" t="str">
        <f>'Day2 Draw'!B82</f>
        <v>B2</v>
      </c>
      <c r="O83" s="3">
        <f>'Day2 Draw'!C82</f>
        <v>132</v>
      </c>
      <c r="P83" t="str">
        <f>'Day2 Draw'!D82</f>
        <v>Smackedaround</v>
      </c>
      <c r="Q83" t="s">
        <v>253</v>
      </c>
      <c r="R83" s="3">
        <f>'Day2 Draw'!H82</f>
        <v>151</v>
      </c>
      <c r="S83" s="3">
        <f>'Day2 Draw'!F82</f>
        <v>207</v>
      </c>
      <c r="T83" t="str">
        <f>'Day2 Draw'!I82</f>
        <v>Tropix</v>
      </c>
      <c r="V83" s="1" t="str">
        <f>'Day3 Draw'!B82</f>
        <v>B2</v>
      </c>
      <c r="W83" s="3">
        <f>'Day3 Draw'!C82</f>
        <v>80</v>
      </c>
      <c r="X83" s="21" t="str">
        <f>'Day3 Draw'!D82</f>
        <v>Far-Kenworth-It</v>
      </c>
      <c r="Y83" s="10" t="s">
        <v>253</v>
      </c>
      <c r="Z83" s="3">
        <f>'Day3 Draw'!H82</f>
        <v>54</v>
      </c>
      <c r="AA83" s="3">
        <f>'Day3 Draw'!F82</f>
        <v>335</v>
      </c>
      <c r="AB83" s="21" t="str">
        <f>'Day3 Draw'!I82</f>
        <v>Brokebat Mountain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Far-Kenworth-It</v>
      </c>
      <c r="F84" s="1" t="str">
        <f>'Day1 Draw'!B83</f>
        <v>B2</v>
      </c>
      <c r="G84" s="3">
        <f>'Day1 Draw'!C83</f>
        <v>82</v>
      </c>
      <c r="H84" t="str">
        <f>'Day1 Draw'!D83</f>
        <v>Fruit Pies</v>
      </c>
      <c r="I84" s="14" t="s">
        <v>253</v>
      </c>
      <c r="J84" s="3">
        <f>'Day1 Draw'!H83</f>
        <v>69</v>
      </c>
      <c r="K84" s="3">
        <f>'Day1 Draw'!F83</f>
        <v>80</v>
      </c>
      <c r="L84" t="str">
        <f>'Day1 Draw'!I83</f>
        <v>Custards</v>
      </c>
      <c r="N84" s="1" t="str">
        <f>'Day2 Draw'!B83</f>
        <v>B2</v>
      </c>
      <c r="O84" s="3">
        <f>'Day2 Draw'!C83</f>
        <v>136</v>
      </c>
      <c r="P84" t="str">
        <f>'Day2 Draw'!D83</f>
        <v>Swinging Outside Ya Crease</v>
      </c>
      <c r="Q84" t="s">
        <v>253</v>
      </c>
      <c r="R84" s="3">
        <f>'Day2 Draw'!H83</f>
        <v>40</v>
      </c>
      <c r="S84" s="3">
        <f>'Day2 Draw'!F83</f>
        <v>208</v>
      </c>
      <c r="T84" t="str">
        <f>'Day2 Draw'!I83</f>
        <v>Barbwire</v>
      </c>
      <c r="V84" s="1" t="str">
        <f>'Day3 Draw'!B83</f>
        <v>B2</v>
      </c>
      <c r="W84" s="3">
        <f>'Day3 Draw'!C83</f>
        <v>82</v>
      </c>
      <c r="X84" s="21" t="str">
        <f>'Day3 Draw'!D83</f>
        <v>Fruit Pies</v>
      </c>
      <c r="Y84" s="10" t="s">
        <v>253</v>
      </c>
      <c r="Z84" s="3">
        <f>'Day3 Draw'!H83</f>
        <v>74</v>
      </c>
      <c r="AA84" s="3">
        <f>'Day3 Draw'!F83</f>
        <v>336</v>
      </c>
      <c r="AB84" s="21" t="str">
        <f>'Day3 Draw'!I83</f>
        <v>Ducken Useless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Farmer's XI</v>
      </c>
      <c r="F85" s="1" t="str">
        <f>'Day1 Draw'!B84</f>
        <v>B2</v>
      </c>
      <c r="G85" s="3">
        <f>'Day1 Draw'!C84</f>
        <v>160</v>
      </c>
      <c r="H85" t="str">
        <f>'Day1 Draw'!D84</f>
        <v>Weekend Wariyas</v>
      </c>
      <c r="I85" s="14" t="s">
        <v>253</v>
      </c>
      <c r="J85" s="3">
        <f>'Day1 Draw'!H84</f>
        <v>161</v>
      </c>
      <c r="K85" s="3">
        <f>'Day1 Draw'!F84</f>
        <v>81</v>
      </c>
      <c r="L85" t="str">
        <f>'Day1 Draw'!I84</f>
        <v>Weipa Croc's</v>
      </c>
      <c r="N85" s="1" t="str">
        <f>'Day2 Draw'!B84</f>
        <v>B2</v>
      </c>
      <c r="O85" s="3">
        <f>'Day2 Draw'!C84</f>
        <v>48</v>
      </c>
      <c r="P85" t="str">
        <f>'Day2 Draw'!D84</f>
        <v xml:space="preserve">Black Bream  </v>
      </c>
      <c r="Q85" t="s">
        <v>253</v>
      </c>
      <c r="R85" s="3">
        <f>'Day2 Draw'!H84</f>
        <v>144</v>
      </c>
      <c r="S85" s="3">
        <f>'Day2 Draw'!F84</f>
        <v>209</v>
      </c>
      <c r="T85" t="str">
        <f>'Day2 Draw'!I84</f>
        <v>Thirsty Rhinos</v>
      </c>
      <c r="V85" s="1" t="str">
        <f>'Day3 Draw'!B84</f>
        <v>B2</v>
      </c>
      <c r="W85" s="3">
        <f>'Day3 Draw'!C84</f>
        <v>147</v>
      </c>
      <c r="X85" s="21" t="str">
        <f>'Day3 Draw'!D84</f>
        <v>Tinned Up</v>
      </c>
      <c r="Y85" s="10" t="s">
        <v>253</v>
      </c>
      <c r="Z85" s="3">
        <f>'Day3 Draw'!H84</f>
        <v>95</v>
      </c>
      <c r="AA85" s="3">
        <f>'Day3 Draw'!F84</f>
        <v>337</v>
      </c>
      <c r="AB85" s="21" t="str">
        <f>'Day3 Draw'!I84</f>
        <v>Here for the Beer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Fruit Pies</v>
      </c>
      <c r="F86" s="1" t="str">
        <f>'Day1 Draw'!B85</f>
        <v>B2</v>
      </c>
      <c r="G86" s="3">
        <f>'Day1 Draw'!C85</f>
        <v>36</v>
      </c>
      <c r="H86" t="str">
        <f>'Day1 Draw'!D85</f>
        <v>Balfes Creek Boozers</v>
      </c>
      <c r="I86" s="14" t="s">
        <v>253</v>
      </c>
      <c r="J86" s="3">
        <f>'Day1 Draw'!H85</f>
        <v>114</v>
      </c>
      <c r="K86" s="3">
        <f>'Day1 Draw'!F85</f>
        <v>82</v>
      </c>
      <c r="L86" t="str">
        <f>'Day1 Draw'!I85</f>
        <v>Nick 'N' Balls</v>
      </c>
      <c r="N86" s="1" t="str">
        <f>'Day2 Draw'!B85</f>
        <v>B2</v>
      </c>
      <c r="O86" s="3">
        <f>'Day2 Draw'!C85</f>
        <v>122</v>
      </c>
      <c r="P86" t="str">
        <f>'Day2 Draw'!D85</f>
        <v>Politically Incorrect</v>
      </c>
      <c r="Q86" t="s">
        <v>253</v>
      </c>
      <c r="R86" s="3">
        <f>'Day2 Draw'!H85</f>
        <v>60</v>
      </c>
      <c r="S86" s="3">
        <f>'Day2 Draw'!F85</f>
        <v>210</v>
      </c>
      <c r="T86" t="str">
        <f>'Day2 Draw'!I85</f>
        <v>Bunch of Carn'ts</v>
      </c>
      <c r="V86" s="1" t="str">
        <f>'Day3 Draw'!B85</f>
        <v>B2</v>
      </c>
      <c r="W86" s="3">
        <f>'Day3 Draw'!C85</f>
        <v>104</v>
      </c>
      <c r="X86" s="21" t="str">
        <f>'Day3 Draw'!D85</f>
        <v>Mareeba</v>
      </c>
      <c r="Y86" s="10" t="s">
        <v>253</v>
      </c>
      <c r="Z86" s="3">
        <f>'Day3 Draw'!H85</f>
        <v>41</v>
      </c>
      <c r="AA86" s="3">
        <f>'Day3 Draw'!F85</f>
        <v>338</v>
      </c>
      <c r="AB86" s="21" t="str">
        <f>'Day3 Draw'!I85</f>
        <v>Barry's XI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Garbutt Magpies</v>
      </c>
      <c r="F87" s="1" t="str">
        <f>'Day1 Draw'!B86</f>
        <v>B2</v>
      </c>
      <c r="G87" s="3">
        <f>'Day1 Draw'!C86</f>
        <v>140</v>
      </c>
      <c r="H87" t="str">
        <f>'Day1 Draw'!D86</f>
        <v>The North Cleveland Steamers XI</v>
      </c>
      <c r="I87" s="14" t="s">
        <v>253</v>
      </c>
      <c r="J87" s="3">
        <f>'Day1 Draw'!H86</f>
        <v>50</v>
      </c>
      <c r="K87" s="3">
        <f>'Day1 Draw'!F86</f>
        <v>83</v>
      </c>
      <c r="L87" t="str">
        <f>'Day1 Draw'!I86</f>
        <v>Blood, Sweat 'N' Beers</v>
      </c>
      <c r="N87" s="1" t="str">
        <f>'Day2 Draw'!B86</f>
        <v>B2</v>
      </c>
      <c r="O87" s="3">
        <f>'Day2 Draw'!C86</f>
        <v>78</v>
      </c>
      <c r="P87" t="str">
        <f>'Day2 Draw'!D86</f>
        <v>Expendaballs</v>
      </c>
      <c r="Q87" t="s">
        <v>253</v>
      </c>
      <c r="R87" s="3">
        <f>'Day2 Draw'!H86</f>
        <v>143</v>
      </c>
      <c r="S87" s="3">
        <f>'Day2 Draw'!F86</f>
        <v>211</v>
      </c>
      <c r="T87" t="str">
        <f>'Day2 Draw'!I86</f>
        <v>The Wilderbeasts</v>
      </c>
      <c r="V87" s="1" t="str">
        <f>'Day3 Draw'!B86</f>
        <v>B2</v>
      </c>
      <c r="W87" s="3">
        <f>'Day3 Draw'!C86</f>
        <v>84</v>
      </c>
      <c r="X87" s="21" t="str">
        <f>'Day3 Draw'!D86</f>
        <v>Garry's Mob</v>
      </c>
      <c r="Y87" s="10" t="s">
        <v>253</v>
      </c>
      <c r="Z87" s="3">
        <f>'Day3 Draw'!H86</f>
        <v>57</v>
      </c>
      <c r="AA87" s="3">
        <f>'Day3 Draw'!F86</f>
        <v>339</v>
      </c>
      <c r="AB87" s="21" t="str">
        <f>'Day3 Draw'!I86</f>
        <v>Buffalo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Garry's Mob</v>
      </c>
      <c r="F88" s="1" t="str">
        <f>'Day1 Draw'!B87</f>
        <v>B2</v>
      </c>
      <c r="G88" s="3">
        <f>'Day1 Draw'!C87</f>
        <v>34</v>
      </c>
      <c r="H88" t="str">
        <f>'Day1 Draw'!D87</f>
        <v>All Blacks</v>
      </c>
      <c r="I88" s="14" t="s">
        <v>253</v>
      </c>
      <c r="J88" s="3">
        <f>'Day1 Draw'!H87</f>
        <v>109</v>
      </c>
      <c r="K88" s="3">
        <f>'Day1 Draw'!F87</f>
        <v>84</v>
      </c>
      <c r="L88" t="str">
        <f>'Day1 Draw'!I87</f>
        <v>Mongrels Mob</v>
      </c>
      <c r="N88" s="1" t="str">
        <f>'Day2 Draw'!B87</f>
        <v>B2</v>
      </c>
      <c r="O88" s="3">
        <f>'Day2 Draw'!C87</f>
        <v>115</v>
      </c>
      <c r="P88" t="str">
        <f>'Day2 Draw'!D87</f>
        <v>Normanton Rogues</v>
      </c>
      <c r="Q88" t="s">
        <v>253</v>
      </c>
      <c r="R88" s="3">
        <f>'Day2 Draw'!H87</f>
        <v>58</v>
      </c>
      <c r="S88" s="3">
        <f>'Day2 Draw'!F87</f>
        <v>212</v>
      </c>
      <c r="T88" t="str">
        <f>'Day2 Draw'!I87</f>
        <v>Bum Grubs</v>
      </c>
      <c r="V88" s="1" t="str">
        <f>'Day3 Draw'!B87</f>
        <v>B2</v>
      </c>
      <c r="W88" s="3">
        <f>'Day3 Draw'!C87</f>
        <v>132</v>
      </c>
      <c r="X88" s="21" t="str">
        <f>'Day3 Draw'!D87</f>
        <v>Smackedaround</v>
      </c>
      <c r="Y88" s="10" t="s">
        <v>253</v>
      </c>
      <c r="Z88" s="3">
        <f>'Day3 Draw'!H87</f>
        <v>169</v>
      </c>
      <c r="AA88" s="3">
        <f>'Day3 Draw'!F87</f>
        <v>340</v>
      </c>
      <c r="AB88" s="21" t="str">
        <f>'Day3 Draw'!I87</f>
        <v>Zarsoff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Georgetown Joe's</v>
      </c>
      <c r="F89" s="1" t="str">
        <f>'Day1 Draw'!B88</f>
        <v>B2</v>
      </c>
      <c r="G89" s="3">
        <f>'Day1 Draw'!C88</f>
        <v>154</v>
      </c>
      <c r="H89" t="str">
        <f>'Day1 Draw'!D88</f>
        <v>Victoria Mill</v>
      </c>
      <c r="I89" s="14" t="s">
        <v>253</v>
      </c>
      <c r="J89" s="3">
        <f>'Day1 Draw'!H88</f>
        <v>121</v>
      </c>
      <c r="K89" s="3">
        <f>'Day1 Draw'!F88</f>
        <v>85</v>
      </c>
      <c r="L89" t="str">
        <f>'Day1 Draw'!I88</f>
        <v>Poked United</v>
      </c>
      <c r="N89" s="1" t="str">
        <f>'Day2 Draw'!B88</f>
        <v>B2</v>
      </c>
      <c r="O89" s="3">
        <f>'Day2 Draw'!C88</f>
        <v>106</v>
      </c>
      <c r="P89" t="str">
        <f>'Day2 Draw'!D88</f>
        <v>Mendi's Mob</v>
      </c>
      <c r="Q89" t="s">
        <v>253</v>
      </c>
      <c r="R89" s="3">
        <f>'Day2 Draw'!H88</f>
        <v>114</v>
      </c>
      <c r="S89" s="3">
        <f>'Day2 Draw'!F88</f>
        <v>213</v>
      </c>
      <c r="T89" t="str">
        <f>'Day2 Draw'!I88</f>
        <v>Nick 'N' Balls</v>
      </c>
      <c r="V89" s="1" t="str">
        <f>'Day3 Draw'!B88</f>
        <v>B2</v>
      </c>
      <c r="W89" s="3">
        <f>'Day3 Draw'!C88</f>
        <v>159</v>
      </c>
      <c r="X89" s="21" t="str">
        <f>'Day3 Draw'!D88</f>
        <v>Wattle Boys</v>
      </c>
      <c r="Y89" s="10" t="s">
        <v>253</v>
      </c>
      <c r="Z89" s="3">
        <f>'Day3 Draw'!H88</f>
        <v>71</v>
      </c>
      <c r="AA89" s="3">
        <f>'Day3 Draw'!F88</f>
        <v>341</v>
      </c>
      <c r="AB89" s="21" t="str">
        <f>'Day3 Draw'!I88</f>
        <v>Dimbulah Rugby Club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Gibby's Greenants</v>
      </c>
      <c r="F90" s="1" t="str">
        <f>'Day1 Draw'!B89</f>
        <v>B2</v>
      </c>
      <c r="G90" s="3">
        <f>'Day1 Draw'!C89</f>
        <v>105</v>
      </c>
      <c r="H90" t="str">
        <f>'Day1 Draw'!D89</f>
        <v>Master Batters</v>
      </c>
      <c r="I90" s="14" t="s">
        <v>253</v>
      </c>
      <c r="J90" s="3">
        <f>'Day1 Draw'!H89</f>
        <v>80</v>
      </c>
      <c r="K90" s="3">
        <f>'Day1 Draw'!F89</f>
        <v>86</v>
      </c>
      <c r="L90" t="str">
        <f>'Day1 Draw'!I89</f>
        <v>Far-Kenworth-It</v>
      </c>
      <c r="N90" s="1" t="str">
        <f>'Day2 Draw'!B89</f>
        <v>B2</v>
      </c>
      <c r="O90" s="3">
        <f>'Day2 Draw'!C89</f>
        <v>160</v>
      </c>
      <c r="P90" t="str">
        <f>'Day2 Draw'!D89</f>
        <v>Weekend Wariyas</v>
      </c>
      <c r="Q90" t="s">
        <v>253</v>
      </c>
      <c r="R90" s="3">
        <f>'Day2 Draw'!H89</f>
        <v>73</v>
      </c>
      <c r="S90" s="3">
        <f>'Day2 Draw'!F89</f>
        <v>214</v>
      </c>
      <c r="T90" t="str">
        <f>'Day2 Draw'!I89</f>
        <v>Dreaded Creeping  Bumrashes</v>
      </c>
      <c r="V90" s="1" t="str">
        <f>'Day3 Draw'!B89</f>
        <v>B2</v>
      </c>
      <c r="W90" s="3">
        <f>'Day3 Draw'!C89</f>
        <v>86</v>
      </c>
      <c r="X90" s="21" t="str">
        <f>'Day3 Draw'!D89</f>
        <v>Gibby's Greenants</v>
      </c>
      <c r="Y90" s="10" t="s">
        <v>253</v>
      </c>
      <c r="Z90" s="3">
        <f>'Day3 Draw'!H89</f>
        <v>53</v>
      </c>
      <c r="AA90" s="3">
        <f>'Day3 Draw'!F89</f>
        <v>342</v>
      </c>
      <c r="AB90" s="21" t="str">
        <f>'Day3 Draw'!I89</f>
        <v>Boonies Disciples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Gone Fishin</v>
      </c>
      <c r="F91" s="1" t="str">
        <f>'Day1 Draw'!B90</f>
        <v>B2</v>
      </c>
      <c r="G91" s="3">
        <f>'Day1 Draw'!C90</f>
        <v>162</v>
      </c>
      <c r="H91" t="str">
        <f>'Day1 Draw'!D90</f>
        <v>West Indigies</v>
      </c>
      <c r="I91" s="14" t="s">
        <v>253</v>
      </c>
      <c r="J91" s="3">
        <f>'Day1 Draw'!H90</f>
        <v>57</v>
      </c>
      <c r="K91" s="3">
        <f>'Day1 Draw'!F90</f>
        <v>87</v>
      </c>
      <c r="L91" t="str">
        <f>'Day1 Draw'!I90</f>
        <v>Buffalo XI</v>
      </c>
      <c r="N91" s="1" t="str">
        <f>'Day2 Draw'!B90</f>
        <v>B2</v>
      </c>
      <c r="O91" s="3">
        <f>'Day2 Draw'!C90</f>
        <v>86</v>
      </c>
      <c r="P91" t="str">
        <f>'Day2 Draw'!D90</f>
        <v>Gibby's Greenants</v>
      </c>
      <c r="Q91" t="s">
        <v>253</v>
      </c>
      <c r="R91" s="3">
        <f>'Day2 Draw'!H90</f>
        <v>59</v>
      </c>
      <c r="S91" s="3">
        <f>'Day2 Draw'!F90</f>
        <v>215</v>
      </c>
      <c r="T91" t="str">
        <f>'Day2 Draw'!I90</f>
        <v>Bumbo's XI</v>
      </c>
      <c r="V91" s="1" t="str">
        <f>'Day3 Draw'!B90</f>
        <v>B2</v>
      </c>
      <c r="W91" s="3">
        <f>'Day3 Draw'!C90</f>
        <v>101</v>
      </c>
      <c r="X91" s="21" t="str">
        <f>'Day3 Draw'!D90</f>
        <v>Lager Louts</v>
      </c>
      <c r="Y91" s="10" t="s">
        <v>253</v>
      </c>
      <c r="Z91" s="3">
        <f>'Day3 Draw'!H90</f>
        <v>141</v>
      </c>
      <c r="AA91" s="3">
        <f>'Day3 Draw'!F90</f>
        <v>343</v>
      </c>
      <c r="AB91" s="21" t="str">
        <f>'Day3 Draw'!I90</f>
        <v>The Silver Chickens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74</v>
      </c>
      <c r="H92" t="str">
        <f>'Day1 Draw'!D91</f>
        <v>Ducken Useless</v>
      </c>
      <c r="I92" s="14" t="s">
        <v>253</v>
      </c>
      <c r="J92" s="3">
        <f>'Day1 Draw'!H91</f>
        <v>139</v>
      </c>
      <c r="K92" s="3">
        <f>'Day1 Draw'!F91</f>
        <v>88</v>
      </c>
      <c r="L92" t="str">
        <f>'Day1 Draw'!I91</f>
        <v>The Herd XI</v>
      </c>
      <c r="N92" s="1" t="str">
        <f>'Day2 Draw'!B91</f>
        <v>B2</v>
      </c>
      <c r="O92" s="3">
        <f>'Day2 Draw'!C91</f>
        <v>133</v>
      </c>
      <c r="P92" t="str">
        <f>'Day2 Draw'!D91</f>
        <v>Smelly Boxes</v>
      </c>
      <c r="Q92" t="s">
        <v>253</v>
      </c>
      <c r="R92" s="3">
        <f>'Day2 Draw'!H91</f>
        <v>247</v>
      </c>
      <c r="S92" s="3">
        <f>'Day2 Draw'!F91</f>
        <v>216</v>
      </c>
      <c r="T92" t="str">
        <f>'Day2 Draw'!I91</f>
        <v>The Sandpaper Bandits</v>
      </c>
      <c r="V92" s="1" t="str">
        <f>'Day3 Draw'!B91</f>
        <v>B2</v>
      </c>
      <c r="W92" s="3">
        <f>'Day3 Draw'!C91</f>
        <v>92</v>
      </c>
      <c r="X92" s="21" t="str">
        <f>'Day3 Draw'!D91</f>
        <v>Grog Monsters</v>
      </c>
      <c r="Y92" s="10" t="s">
        <v>253</v>
      </c>
      <c r="Z92" s="3">
        <f>'Day3 Draw'!H91</f>
        <v>137</v>
      </c>
      <c r="AA92" s="3">
        <f>'Day3 Draw'!F91</f>
        <v>344</v>
      </c>
      <c r="AB92" s="21" t="str">
        <f>'Day3 Draw'!I91</f>
        <v>Team Ramrod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Grandstanders II</v>
      </c>
      <c r="F93" s="1" t="str">
        <f>'Day1 Draw'!B92</f>
        <v>B2</v>
      </c>
      <c r="G93" s="3">
        <f>'Day1 Draw'!C92</f>
        <v>49</v>
      </c>
      <c r="H93" t="str">
        <f>'Day1 Draw'!D92</f>
        <v>Blind Mullets</v>
      </c>
      <c r="I93" s="14" t="s">
        <v>253</v>
      </c>
      <c r="J93" s="3">
        <f>'Day1 Draw'!H92</f>
        <v>247</v>
      </c>
      <c r="K93" s="3">
        <f>'Day1 Draw'!F92</f>
        <v>89</v>
      </c>
      <c r="L93" t="str">
        <f>'Day1 Draw'!I92</f>
        <v>The Sandpaper Bandits</v>
      </c>
      <c r="N93" s="1" t="str">
        <f>'Day2 Draw'!B92</f>
        <v>B2</v>
      </c>
      <c r="O93" s="3">
        <f>'Day2 Draw'!C92</f>
        <v>129</v>
      </c>
      <c r="P93" t="str">
        <f>'Day2 Draw'!D92</f>
        <v>Scuds 11</v>
      </c>
      <c r="Q93" t="s">
        <v>253</v>
      </c>
      <c r="R93" s="3">
        <f>'Day2 Draw'!H92</f>
        <v>81</v>
      </c>
      <c r="S93" s="3">
        <f>'Day2 Draw'!F92</f>
        <v>217</v>
      </c>
      <c r="T93" t="str">
        <f>'Day2 Draw'!I92</f>
        <v>Farmer's XI</v>
      </c>
      <c r="V93" s="1" t="str">
        <f>'Day3 Draw'!B92</f>
        <v>B2</v>
      </c>
      <c r="W93" s="3">
        <f>'Day3 Draw'!C92</f>
        <v>50</v>
      </c>
      <c r="X93" s="21" t="str">
        <f>'Day3 Draw'!D92</f>
        <v>Blood, Sweat 'N' Beers</v>
      </c>
      <c r="Y93" s="10" t="s">
        <v>253</v>
      </c>
      <c r="Z93" s="3">
        <f>'Day3 Draw'!H92</f>
        <v>247</v>
      </c>
      <c r="AA93" s="3">
        <f>'Day3 Draw'!F92</f>
        <v>345</v>
      </c>
      <c r="AB93" s="21" t="str">
        <f>'Day3 Draw'!I92</f>
        <v>The Sandpaper Bandits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Grazed Anatomy</v>
      </c>
      <c r="F94" s="1" t="str">
        <f>'Day1 Draw'!B93</f>
        <v>B2</v>
      </c>
      <c r="G94" s="3">
        <f>'Day1 Draw'!C93</f>
        <v>81</v>
      </c>
      <c r="H94" t="str">
        <f>'Day1 Draw'!D93</f>
        <v>Farmer's XI</v>
      </c>
      <c r="I94" s="14" t="s">
        <v>253</v>
      </c>
      <c r="J94" s="3">
        <f>'Day1 Draw'!H93</f>
        <v>118</v>
      </c>
      <c r="K94" s="3">
        <f>'Day1 Draw'!F93</f>
        <v>90</v>
      </c>
      <c r="L94" t="str">
        <f>'Day1 Draw'!I93</f>
        <v>Pentland</v>
      </c>
      <c r="N94" s="1" t="str">
        <f>'Day2 Draw'!B93</f>
        <v>Social</v>
      </c>
      <c r="O94" s="3">
        <f>'Day2 Draw'!C93</f>
        <v>222</v>
      </c>
      <c r="P94" t="str">
        <f>'Day2 Draw'!D93</f>
        <v>Riverside Boys</v>
      </c>
      <c r="Q94" t="s">
        <v>253</v>
      </c>
      <c r="R94" s="3">
        <f>'Day2 Draw'!H93</f>
        <v>234</v>
      </c>
      <c r="S94" s="3">
        <f>'Day2 Draw'!F93</f>
        <v>218</v>
      </c>
      <c r="T94" t="str">
        <f>'Day2 Draw'!I93</f>
        <v>Tinnies And Beer</v>
      </c>
      <c r="V94" s="1" t="str">
        <f>'Day3 Draw'!B93</f>
        <v>Social</v>
      </c>
      <c r="W94" s="3">
        <f>'Day3 Draw'!C93</f>
        <v>213</v>
      </c>
      <c r="X94" s="21" t="str">
        <f>'Day3 Draw'!D93</f>
        <v>It'll Do</v>
      </c>
      <c r="Y94" s="10" t="s">
        <v>253</v>
      </c>
      <c r="Z94" s="3">
        <f>'Day3 Draw'!H93</f>
        <v>228</v>
      </c>
      <c r="AA94" s="3">
        <f>'Day3 Draw'!F93</f>
        <v>346</v>
      </c>
      <c r="AB94" s="21" t="str">
        <f>'Day3 Draw'!I93</f>
        <v>Smack My Pitch Up!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Grog Boggers</v>
      </c>
      <c r="F95" s="1" t="str">
        <f>'Day1 Draw'!B94</f>
        <v>Social</v>
      </c>
      <c r="G95" s="3">
        <f>'Day1 Draw'!C94</f>
        <v>244</v>
      </c>
      <c r="H95" t="str">
        <f>'Day1 Draw'!D94</f>
        <v>Winey Pitches</v>
      </c>
      <c r="I95" s="14" t="s">
        <v>253</v>
      </c>
      <c r="J95" s="3">
        <f>'Day1 Draw'!H94</f>
        <v>206</v>
      </c>
      <c r="K95" s="3">
        <f>'Day1 Draw'!F94</f>
        <v>91</v>
      </c>
      <c r="L95" t="str">
        <f>'Day1 Draw'!I94</f>
        <v>Full Pelt</v>
      </c>
      <c r="N95" s="1" t="str">
        <f>'Day2 Draw'!B94</f>
        <v>Social</v>
      </c>
      <c r="O95" s="3">
        <f>'Day2 Draw'!C94</f>
        <v>244</v>
      </c>
      <c r="P95" t="str">
        <f>'Day2 Draw'!D94</f>
        <v>Winey Pitches</v>
      </c>
      <c r="Q95" t="s">
        <v>253</v>
      </c>
      <c r="R95" s="3">
        <f>'Day2 Draw'!H94</f>
        <v>226</v>
      </c>
      <c r="S95" s="3">
        <f>'Day2 Draw'!F94</f>
        <v>219</v>
      </c>
      <c r="T95" t="str">
        <f>'Day2 Draw'!I94</f>
        <v>Shamrock Schooner Scullers</v>
      </c>
      <c r="V95" s="1" t="str">
        <f>'Day3 Draw'!B94</f>
        <v>Social</v>
      </c>
      <c r="W95" s="3">
        <f>'Day3 Draw'!C94</f>
        <v>218</v>
      </c>
      <c r="X95" s="21" t="str">
        <f>'Day3 Draw'!D94</f>
        <v>McGovern XI</v>
      </c>
      <c r="Y95" s="10" t="s">
        <v>253</v>
      </c>
      <c r="Z95" s="3">
        <f>'Day3 Draw'!H94</f>
        <v>204</v>
      </c>
      <c r="AA95" s="3">
        <f>'Day3 Draw'!F94</f>
        <v>347</v>
      </c>
      <c r="AB95" s="21" t="str">
        <f>'Day3 Draw'!I94</f>
        <v>FatBats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Grog Monsters</v>
      </c>
      <c r="F96" s="1" t="str">
        <f>'Day1 Draw'!B95</f>
        <v>Social</v>
      </c>
      <c r="G96" s="3">
        <f>'Day1 Draw'!C95</f>
        <v>222</v>
      </c>
      <c r="H96" t="str">
        <f>'Day1 Draw'!D95</f>
        <v>Riverside Boys</v>
      </c>
      <c r="I96" s="14" t="s">
        <v>253</v>
      </c>
      <c r="J96" s="3">
        <f>'Day1 Draw'!H95</f>
        <v>220</v>
      </c>
      <c r="K96" s="3">
        <f>'Day1 Draw'!F95</f>
        <v>92</v>
      </c>
      <c r="L96" t="str">
        <f>'Day1 Draw'!I95</f>
        <v>Pub Grub Hooligans</v>
      </c>
      <c r="N96" s="1" t="str">
        <f>'Day2 Draw'!B95</f>
        <v>Social</v>
      </c>
      <c r="O96" s="3">
        <f>'Day2 Draw'!C95</f>
        <v>192</v>
      </c>
      <c r="P96" t="str">
        <f>'Day2 Draw'!D95</f>
        <v>Bivowackers</v>
      </c>
      <c r="Q96" t="s">
        <v>253</v>
      </c>
      <c r="R96" s="3">
        <f>'Day2 Draw'!H95</f>
        <v>227</v>
      </c>
      <c r="S96" s="3">
        <f>'Day2 Draw'!F95</f>
        <v>220</v>
      </c>
      <c r="T96" t="str">
        <f>'Day2 Draw'!I95</f>
        <v>Showuzya</v>
      </c>
      <c r="V96" s="1" t="str">
        <f>'Day3 Draw'!B95</f>
        <v>Social</v>
      </c>
      <c r="W96" s="3">
        <f>'Day3 Draw'!C95</f>
        <v>202</v>
      </c>
      <c r="X96" s="21" t="str">
        <f>'Day3 Draw'!D95</f>
        <v>Dot's Lot</v>
      </c>
      <c r="Y96" s="10" t="s">
        <v>253</v>
      </c>
      <c r="Z96" s="3">
        <f>'Day3 Draw'!H95</f>
        <v>220</v>
      </c>
      <c r="AA96" s="3">
        <f>'Day3 Draw'!F95</f>
        <v>348</v>
      </c>
      <c r="AB96" s="21" t="str">
        <f>'Day3 Draw'!I95</f>
        <v>Pub Grub Hooligans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HazBeanz</v>
      </c>
      <c r="F97" s="1" t="str">
        <f>'Day1 Draw'!B96</f>
        <v>Social</v>
      </c>
      <c r="G97" s="3">
        <f>'Day1 Draw'!C96</f>
        <v>240</v>
      </c>
      <c r="H97" t="str">
        <f>'Day1 Draw'!D96</f>
        <v>Uno (You Know)</v>
      </c>
      <c r="I97" s="14" t="s">
        <v>253</v>
      </c>
      <c r="J97" s="3">
        <f>'Day1 Draw'!H96</f>
        <v>217</v>
      </c>
      <c r="K97" s="3">
        <f>'Day1 Draw'!F96</f>
        <v>93</v>
      </c>
      <c r="L97" t="str">
        <f>'Day1 Draw'!I96</f>
        <v>Mad Hatta's</v>
      </c>
      <c r="N97" s="1" t="str">
        <f>'Day2 Draw'!B96</f>
        <v>Social</v>
      </c>
      <c r="O97" s="3">
        <f>'Day2 Draw'!C96</f>
        <v>202</v>
      </c>
      <c r="P97" t="str">
        <f>'Day2 Draw'!D96</f>
        <v>Dot's Lot</v>
      </c>
      <c r="Q97" t="s">
        <v>253</v>
      </c>
      <c r="R97" s="3">
        <f>'Day2 Draw'!H96</f>
        <v>207</v>
      </c>
      <c r="S97" s="3">
        <f>'Day2 Draw'!F96</f>
        <v>221</v>
      </c>
      <c r="T97" t="str">
        <f>'Day2 Draw'!I96</f>
        <v>Full Tossers</v>
      </c>
      <c r="V97" s="1" t="str">
        <f>'Day3 Draw'!B96</f>
        <v>Social</v>
      </c>
      <c r="W97" s="3">
        <f>'Day3 Draw'!C96</f>
        <v>196</v>
      </c>
      <c r="X97" s="21" t="str">
        <f>'Day3 Draw'!D96</f>
        <v>Carl's XI</v>
      </c>
      <c r="Y97" s="10" t="s">
        <v>253</v>
      </c>
      <c r="Z97" s="3">
        <f>'Day3 Draw'!H96</f>
        <v>206</v>
      </c>
      <c r="AA97" s="3">
        <f>'Day3 Draw'!F96</f>
        <v>349</v>
      </c>
      <c r="AB97" s="21" t="str">
        <f>'Day3 Draw'!I96</f>
        <v>Full Pelt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Health Hazards</v>
      </c>
      <c r="F98" s="1" t="str">
        <f>'Day1 Draw'!B97</f>
        <v>Social</v>
      </c>
      <c r="G98" s="3">
        <f>'Day1 Draw'!C97</f>
        <v>196</v>
      </c>
      <c r="H98" t="str">
        <f>'Day1 Draw'!D97</f>
        <v>Carl's XI</v>
      </c>
      <c r="I98" s="14" t="s">
        <v>253</v>
      </c>
      <c r="J98" s="3">
        <f>'Day1 Draw'!H97</f>
        <v>204</v>
      </c>
      <c r="K98" s="3">
        <f>'Day1 Draw'!F97</f>
        <v>94</v>
      </c>
      <c r="L98" t="str">
        <f>'Day1 Draw'!I97</f>
        <v>FatBats</v>
      </c>
      <c r="N98" s="1" t="str">
        <f>'Day2 Draw'!B97</f>
        <v>Social</v>
      </c>
      <c r="O98" s="3">
        <f>'Day2 Draw'!C97</f>
        <v>238</v>
      </c>
      <c r="P98" t="str">
        <f>'Day2 Draw'!D97</f>
        <v>Tuggers 2</v>
      </c>
      <c r="Q98" t="s">
        <v>253</v>
      </c>
      <c r="R98" s="3">
        <f>'Day2 Draw'!H97</f>
        <v>204</v>
      </c>
      <c r="S98" s="3">
        <f>'Day2 Draw'!F97</f>
        <v>222</v>
      </c>
      <c r="T98" t="str">
        <f>'Day2 Draw'!I97</f>
        <v>FatBats</v>
      </c>
      <c r="V98" s="1" t="str">
        <f>'Day3 Draw'!B97</f>
        <v>Social</v>
      </c>
      <c r="W98" s="3">
        <f>'Day3 Draw'!C97</f>
        <v>222</v>
      </c>
      <c r="X98" s="21" t="str">
        <f>'Day3 Draw'!D97</f>
        <v>Riverside Boys</v>
      </c>
      <c r="Y98" s="10" t="s">
        <v>253</v>
      </c>
      <c r="Z98" s="3">
        <f>'Day3 Draw'!H97</f>
        <v>189</v>
      </c>
      <c r="AA98" s="3">
        <f>'Day3 Draw'!F97</f>
        <v>350</v>
      </c>
      <c r="AB98" s="21" t="str">
        <f>'Day3 Draw'!I97</f>
        <v>Almaden Armadillos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Here for the Beer</v>
      </c>
      <c r="F99" s="1" t="str">
        <f>'Day1 Draw'!B98</f>
        <v>Social</v>
      </c>
      <c r="G99" s="3">
        <f>'Day1 Draw'!C98</f>
        <v>237</v>
      </c>
      <c r="H99" t="str">
        <f>'Day1 Draw'!D98</f>
        <v>Tuggers 1</v>
      </c>
      <c r="I99" s="14" t="s">
        <v>253</v>
      </c>
      <c r="J99" s="3">
        <f>'Day1 Draw'!H98</f>
        <v>223</v>
      </c>
      <c r="K99" s="3">
        <f>'Day1 Draw'!F98</f>
        <v>95</v>
      </c>
      <c r="L99" t="str">
        <f>'Day1 Draw'!I98</f>
        <v>Riverview Ruff Nutz</v>
      </c>
      <c r="N99" s="1" t="str">
        <f>'Day2 Draw'!B98</f>
        <v>Social</v>
      </c>
      <c r="O99" s="3">
        <f>'Day2 Draw'!C98</f>
        <v>218</v>
      </c>
      <c r="P99" t="str">
        <f>'Day2 Draw'!D98</f>
        <v>McGovern XI</v>
      </c>
      <c r="Q99" t="s">
        <v>253</v>
      </c>
      <c r="R99" s="3">
        <f>'Day2 Draw'!H98</f>
        <v>208</v>
      </c>
      <c r="S99" s="3">
        <f>'Day2 Draw'!F98</f>
        <v>223</v>
      </c>
      <c r="T99" t="str">
        <f>'Day2 Draw'!I98</f>
        <v>Got the Runs (2)</v>
      </c>
      <c r="V99" s="1" t="str">
        <f>'Day3 Draw'!B98</f>
        <v>Social</v>
      </c>
      <c r="W99" s="3">
        <f>'Day3 Draw'!C98</f>
        <v>240</v>
      </c>
      <c r="X99" s="21" t="str">
        <f>'Day3 Draw'!D98</f>
        <v>Uno (You Know)</v>
      </c>
      <c r="Y99" s="10" t="s">
        <v>253</v>
      </c>
      <c r="Z99" s="3">
        <f>'Day3 Draw'!H98</f>
        <v>241</v>
      </c>
      <c r="AA99" s="3">
        <f>'Day3 Draw'!F98</f>
        <v>351</v>
      </c>
      <c r="AB99" s="21" t="str">
        <f>'Day3 Draw'!I98</f>
        <v>Wattle Wackers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Hit 'N' Split</v>
      </c>
      <c r="F100" s="1" t="str">
        <f>'Day1 Draw'!B99</f>
        <v>Social</v>
      </c>
      <c r="G100" s="3">
        <f>'Day1 Draw'!C99</f>
        <v>218</v>
      </c>
      <c r="H100" t="str">
        <f>'Day1 Draw'!D99</f>
        <v>McGovern XI</v>
      </c>
      <c r="I100" s="14" t="s">
        <v>253</v>
      </c>
      <c r="J100" s="3">
        <f>'Day1 Draw'!H99</f>
        <v>224</v>
      </c>
      <c r="K100" s="3">
        <f>'Day1 Draw'!F99</f>
        <v>96</v>
      </c>
      <c r="L100" t="str">
        <f>'Day1 Draw'!I99</f>
        <v>Rum Runners</v>
      </c>
      <c r="N100" s="1" t="str">
        <f>'Day2 Draw'!B99</f>
        <v>Social</v>
      </c>
      <c r="O100" s="3">
        <f>'Day2 Draw'!C99</f>
        <v>229</v>
      </c>
      <c r="P100" t="str">
        <f>'Day2 Draw'!D99</f>
        <v>Sons of Pitches</v>
      </c>
      <c r="Q100" t="s">
        <v>253</v>
      </c>
      <c r="R100" s="3">
        <f>'Day2 Draw'!H99</f>
        <v>242</v>
      </c>
      <c r="S100" s="3">
        <f>'Day2 Draw'!F99</f>
        <v>224</v>
      </c>
      <c r="T100" t="str">
        <f>'Day2 Draw'!I99</f>
        <v>Whack em &amp; Crack em</v>
      </c>
      <c r="V100" s="1" t="str">
        <f>'Day3 Draw'!B99</f>
        <v>Social</v>
      </c>
      <c r="W100" s="3">
        <f>'Day3 Draw'!C99</f>
        <v>233</v>
      </c>
      <c r="X100" s="21" t="str">
        <f>'Day3 Draw'!D99</f>
        <v>Throbbing Gristles</v>
      </c>
      <c r="Y100" s="10" t="s">
        <v>253</v>
      </c>
      <c r="Z100" s="3">
        <f>'Day3 Draw'!H99</f>
        <v>207</v>
      </c>
      <c r="AA100" s="3">
        <f>'Day3 Draw'!F99</f>
        <v>352</v>
      </c>
      <c r="AB100" s="21" t="str">
        <f>'Day3 Draw'!I99</f>
        <v>Full Tossers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Hughenden Grog Monsters</v>
      </c>
      <c r="F101" s="1" t="str">
        <f>'Day1 Draw'!B100</f>
        <v>Social</v>
      </c>
      <c r="G101" s="3">
        <f>'Day1 Draw'!C100</f>
        <v>192</v>
      </c>
      <c r="H101" t="str">
        <f>'Day1 Draw'!D100</f>
        <v>Bivowackers</v>
      </c>
      <c r="I101" s="14" t="s">
        <v>253</v>
      </c>
      <c r="J101" s="3">
        <f>'Day1 Draw'!H100</f>
        <v>195</v>
      </c>
      <c r="K101" s="3">
        <f>'Day1 Draw'!F100</f>
        <v>97</v>
      </c>
      <c r="L101" t="str">
        <f>'Day1 Draw'!I100</f>
        <v>Burlo's XI</v>
      </c>
      <c r="N101" s="1" t="str">
        <f>'Day2 Draw'!B100</f>
        <v>Social</v>
      </c>
      <c r="O101" s="3">
        <f>'Day2 Draw'!C100</f>
        <v>197</v>
      </c>
      <c r="P101" t="str">
        <f>'Day2 Draw'!D100</f>
        <v>Charters Towers Country Club</v>
      </c>
      <c r="Q101" t="s">
        <v>253</v>
      </c>
      <c r="R101" s="3">
        <f>'Day2 Draw'!H100</f>
        <v>230</v>
      </c>
      <c r="S101" s="3">
        <f>'Day2 Draw'!F100</f>
        <v>225</v>
      </c>
      <c r="T101" t="str">
        <f>'Day2 Draw'!I100</f>
        <v>The  Bush Bashers</v>
      </c>
      <c r="V101" s="1" t="str">
        <f>'Day3 Draw'!B100</f>
        <v>Social</v>
      </c>
      <c r="W101" s="3">
        <f>'Day3 Draw'!C100</f>
        <v>227</v>
      </c>
      <c r="X101" s="21" t="str">
        <f>'Day3 Draw'!D100</f>
        <v>Showuzya</v>
      </c>
      <c r="Y101" s="10" t="s">
        <v>253</v>
      </c>
      <c r="Z101" s="3">
        <f>'Day3 Draw'!H100</f>
        <v>246</v>
      </c>
      <c r="AA101" s="3">
        <f>'Day3 Draw'!F100</f>
        <v>353</v>
      </c>
      <c r="AB101" s="21" t="str">
        <f>'Day3 Draw'!I100</f>
        <v>Wulguru Steel "Weekenders"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Inghamvale Housos</v>
      </c>
      <c r="F102" s="1" t="str">
        <f>'Day1 Draw'!B101</f>
        <v>Social</v>
      </c>
      <c r="G102" s="3">
        <f>'Day1 Draw'!C101</f>
        <v>230</v>
      </c>
      <c r="H102" t="str">
        <f>'Day1 Draw'!D101</f>
        <v>The  Bush Bashers</v>
      </c>
      <c r="I102" s="14" t="s">
        <v>253</v>
      </c>
      <c r="J102" s="3">
        <f>'Day1 Draw'!H101</f>
        <v>231</v>
      </c>
      <c r="K102" s="3">
        <f>'Day1 Draw'!F101</f>
        <v>98</v>
      </c>
      <c r="L102" t="str">
        <f>'Day1 Draw'!I101</f>
        <v>The Plumb Dingers</v>
      </c>
      <c r="N102" s="1" t="str">
        <f>'Day2 Draw'!B101</f>
        <v>Social</v>
      </c>
      <c r="O102" s="3">
        <f>'Day2 Draw'!C101</f>
        <v>220</v>
      </c>
      <c r="P102" t="str">
        <f>'Day2 Draw'!D101</f>
        <v>Pub Grub Hooligans</v>
      </c>
      <c r="Q102" t="s">
        <v>253</v>
      </c>
      <c r="R102" s="3">
        <f>'Day2 Draw'!H101</f>
        <v>196</v>
      </c>
      <c r="S102" s="3">
        <f>'Day2 Draw'!F101</f>
        <v>226</v>
      </c>
      <c r="T102" t="str">
        <f>'Day2 Draw'!I101</f>
        <v>Carl's XI</v>
      </c>
      <c r="V102" s="1" t="str">
        <f>'Day3 Draw'!B101</f>
        <v>Social</v>
      </c>
      <c r="W102" s="3">
        <f>'Day3 Draw'!C101</f>
        <v>244</v>
      </c>
      <c r="X102" s="21" t="str">
        <f>'Day3 Draw'!D101</f>
        <v>Winey Pitches</v>
      </c>
      <c r="Y102" s="10" t="s">
        <v>253</v>
      </c>
      <c r="Z102" s="3">
        <f>'Day3 Draw'!H101</f>
        <v>232</v>
      </c>
      <c r="AA102" s="3">
        <f>'Day3 Draw'!F101</f>
        <v>354</v>
      </c>
      <c r="AB102" s="21" t="str">
        <f>'Day3 Draw'!I101</f>
        <v>The Rellies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Jungle Patrol 2</v>
      </c>
      <c r="F103" s="1" t="str">
        <f>'Day1 Draw'!B102</f>
        <v>Social</v>
      </c>
      <c r="G103" s="3">
        <f>'Day1 Draw'!C102</f>
        <v>199</v>
      </c>
      <c r="H103" t="str">
        <f>'Day1 Draw'!D102</f>
        <v>CT 4 x 4 Club Muddy Ducks</v>
      </c>
      <c r="I103" s="14" t="s">
        <v>253</v>
      </c>
      <c r="J103" s="3">
        <f>'Day1 Draw'!H102</f>
        <v>198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213</v>
      </c>
      <c r="P103" t="str">
        <f>'Day2 Draw'!D102</f>
        <v>It'll Do</v>
      </c>
      <c r="Q103" t="s">
        <v>253</v>
      </c>
      <c r="R103" s="3">
        <f>'Day2 Draw'!H102</f>
        <v>195</v>
      </c>
      <c r="S103" s="3">
        <f>'Day2 Draw'!F102</f>
        <v>227</v>
      </c>
      <c r="T103" t="str">
        <f>'Day2 Draw'!I102</f>
        <v>Burlo's XI</v>
      </c>
      <c r="V103" s="1" t="str">
        <f>'Day3 Draw'!B102</f>
        <v>Social</v>
      </c>
      <c r="W103" s="3">
        <f>'Day3 Draw'!C102</f>
        <v>217</v>
      </c>
      <c r="X103" s="21" t="str">
        <f>'Day3 Draw'!D102</f>
        <v>Mad Hatta's</v>
      </c>
      <c r="Y103" s="10" t="s">
        <v>253</v>
      </c>
      <c r="Z103" s="3">
        <f>'Day3 Draw'!H102</f>
        <v>234</v>
      </c>
      <c r="AA103" s="3">
        <f>'Day3 Draw'!F102</f>
        <v>355</v>
      </c>
      <c r="AB103" s="21" t="str">
        <f>'Day3 Draw'!I102</f>
        <v>Tinnies And Beer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Jungle Patrol One</v>
      </c>
      <c r="F104" s="1" t="str">
        <f>'Day1 Draw'!B103</f>
        <v>Social</v>
      </c>
      <c r="G104" s="3">
        <f>'Day1 Draw'!C103</f>
        <v>229</v>
      </c>
      <c r="H104" t="str">
        <f>'Day1 Draw'!D103</f>
        <v>Sons of Pitches</v>
      </c>
      <c r="I104" s="14" t="s">
        <v>253</v>
      </c>
      <c r="J104" s="3">
        <f>'Day1 Draw'!H103</f>
        <v>228</v>
      </c>
      <c r="K104" s="3">
        <f>'Day1 Draw'!F103</f>
        <v>100</v>
      </c>
      <c r="L104" t="str">
        <f>'Day1 Draw'!I103</f>
        <v>Smack My Pitch Up!</v>
      </c>
      <c r="N104" s="1" t="str">
        <f>'Day2 Draw'!B103</f>
        <v>Social</v>
      </c>
      <c r="O104" s="3">
        <f>'Day2 Draw'!C103</f>
        <v>241</v>
      </c>
      <c r="P104" t="str">
        <f>'Day2 Draw'!D103</f>
        <v>Wattle Wackers</v>
      </c>
      <c r="Q104" t="s">
        <v>253</v>
      </c>
      <c r="R104" s="3">
        <f>'Day2 Draw'!H103</f>
        <v>233</v>
      </c>
      <c r="S104" s="3">
        <f>'Day2 Draw'!F103</f>
        <v>228</v>
      </c>
      <c r="T104" t="str">
        <f>'Day2 Draw'!I103</f>
        <v>Throbbing Gristles</v>
      </c>
      <c r="V104" s="1" t="str">
        <f>'Day3 Draw'!B103</f>
        <v>Social</v>
      </c>
      <c r="W104" s="3">
        <f>'Day3 Draw'!C103</f>
        <v>237</v>
      </c>
      <c r="X104" s="21" t="str">
        <f>'Day3 Draw'!D103</f>
        <v>Tuggers 1</v>
      </c>
      <c r="Y104" s="10" t="s">
        <v>253</v>
      </c>
      <c r="Z104" s="3">
        <f>'Day3 Draw'!H103</f>
        <v>191</v>
      </c>
      <c r="AA104" s="3">
        <f>'Day3 Draw'!F103</f>
        <v>356</v>
      </c>
      <c r="AB104" s="21" t="str">
        <f>'Day3 Draw'!I103</f>
        <v>Big Ballers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Lager Louts</v>
      </c>
      <c r="F105" s="1" t="str">
        <f>'Day1 Draw'!B104</f>
        <v>Social</v>
      </c>
      <c r="G105" s="3">
        <f>'Day1 Draw'!C104</f>
        <v>216</v>
      </c>
      <c r="H105" t="str">
        <f>'Day1 Draw'!D104</f>
        <v>Lamos 11</v>
      </c>
      <c r="I105" s="14" t="s">
        <v>253</v>
      </c>
      <c r="J105" s="3">
        <f>'Day1 Draw'!H104</f>
        <v>235</v>
      </c>
      <c r="K105" s="3">
        <f>'Day1 Draw'!F104</f>
        <v>101</v>
      </c>
      <c r="L105" t="str">
        <f>'Day1 Draw'!I104</f>
        <v>Too Pissed For This</v>
      </c>
      <c r="N105" s="1" t="str">
        <f>'Day2 Draw'!B104</f>
        <v>Social</v>
      </c>
      <c r="O105" s="3">
        <f>'Day2 Draw'!C104</f>
        <v>240</v>
      </c>
      <c r="P105" t="str">
        <f>'Day2 Draw'!D104</f>
        <v>Uno (You Know)</v>
      </c>
      <c r="Q105" t="s">
        <v>253</v>
      </c>
      <c r="R105" s="3">
        <f>'Day2 Draw'!H104</f>
        <v>212</v>
      </c>
      <c r="S105" s="3">
        <f>'Day2 Draw'!F104</f>
        <v>229</v>
      </c>
      <c r="T105" t="str">
        <f>'Day2 Draw'!I104</f>
        <v>Hitt and Miss</v>
      </c>
      <c r="V105" s="1" t="str">
        <f>'Day3 Draw'!B104</f>
        <v>Social</v>
      </c>
      <c r="W105" s="3">
        <f>'Day3 Draw'!C104</f>
        <v>197</v>
      </c>
      <c r="X105" s="21" t="str">
        <f>'Day3 Draw'!D104</f>
        <v>Charters Towers Country Club</v>
      </c>
      <c r="Y105" s="10" t="s">
        <v>253</v>
      </c>
      <c r="Z105" s="3">
        <f>'Day3 Draw'!H104</f>
        <v>219</v>
      </c>
      <c r="AA105" s="3">
        <f>'Day3 Draw'!F104</f>
        <v>357</v>
      </c>
      <c r="AB105" s="21" t="str">
        <f>'Day3 Draw'!I104</f>
        <v>Mt Coolon Micky's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Laidback 11</v>
      </c>
      <c r="F106" s="1" t="str">
        <f>'Day1 Draw'!B105</f>
        <v>Social</v>
      </c>
      <c r="G106" s="3">
        <f>'Day1 Draw'!C105</f>
        <v>205</v>
      </c>
      <c r="H106" t="str">
        <f>'Day1 Draw'!D105</f>
        <v>Filthy Animals</v>
      </c>
      <c r="I106" s="14" t="s">
        <v>253</v>
      </c>
      <c r="J106" s="3">
        <f>'Day1 Draw'!H105</f>
        <v>212</v>
      </c>
      <c r="K106" s="3">
        <f>'Day1 Draw'!F105</f>
        <v>102</v>
      </c>
      <c r="L106" t="str">
        <f>'Day1 Draw'!I105</f>
        <v>Hitt and Miss</v>
      </c>
      <c r="N106" s="1" t="str">
        <f>'Day2 Draw'!B105</f>
        <v>Social</v>
      </c>
      <c r="O106" s="3">
        <f>'Day2 Draw'!C105</f>
        <v>217</v>
      </c>
      <c r="P106" t="str">
        <f>'Day2 Draw'!D105</f>
        <v>Mad Hatta's</v>
      </c>
      <c r="Q106" t="s">
        <v>253</v>
      </c>
      <c r="R106" s="3">
        <f>'Day2 Draw'!H105</f>
        <v>231</v>
      </c>
      <c r="S106" s="3">
        <f>'Day2 Draw'!F105</f>
        <v>230</v>
      </c>
      <c r="T106" t="str">
        <f>'Day2 Draw'!I105</f>
        <v>The Plumb Dingers</v>
      </c>
      <c r="V106" s="1" t="str">
        <f>'Day3 Draw'!B105</f>
        <v>Social</v>
      </c>
      <c r="W106" s="3">
        <f>'Day3 Draw'!C105</f>
        <v>195</v>
      </c>
      <c r="X106" s="21" t="str">
        <f>'Day3 Draw'!D105</f>
        <v>Burlo's XI</v>
      </c>
      <c r="Y106" s="10" t="s">
        <v>253</v>
      </c>
      <c r="Z106" s="3">
        <f>'Day3 Draw'!H105</f>
        <v>225</v>
      </c>
      <c r="AA106" s="3">
        <f>'Day3 Draw'!F105</f>
        <v>358</v>
      </c>
      <c r="AB106" s="21" t="str">
        <f>'Day3 Draw'!I105</f>
        <v>Scorgasms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Logistic All Sorts</v>
      </c>
      <c r="F107" s="1" t="str">
        <f>'Day1 Draw'!B106</f>
        <v>Social</v>
      </c>
      <c r="G107" s="3">
        <f>'Day1 Draw'!C106</f>
        <v>239</v>
      </c>
      <c r="H107" t="str">
        <f>'Day1 Draw'!D106</f>
        <v>Unbeerlievable</v>
      </c>
      <c r="I107" s="14" t="s">
        <v>253</v>
      </c>
      <c r="J107" s="3">
        <f>'Day1 Draw'!H106</f>
        <v>245</v>
      </c>
      <c r="K107" s="3">
        <f>'Day1 Draw'!F106</f>
        <v>103</v>
      </c>
      <c r="L107" t="str">
        <f>'Day1 Draw'!I106</f>
        <v>Wokeyed Wombats</v>
      </c>
      <c r="N107" s="1" t="str">
        <f>'Day2 Draw'!B106</f>
        <v>Social</v>
      </c>
      <c r="O107" s="3">
        <f>'Day2 Draw'!C106</f>
        <v>206</v>
      </c>
      <c r="P107" t="str">
        <f>'Day2 Draw'!D106</f>
        <v>Full Pelt</v>
      </c>
      <c r="Q107" t="s">
        <v>253</v>
      </c>
      <c r="R107" s="3">
        <f>'Day2 Draw'!H106</f>
        <v>191</v>
      </c>
      <c r="S107" s="3">
        <f>'Day2 Draw'!F106</f>
        <v>231</v>
      </c>
      <c r="T107" t="str">
        <f>'Day2 Draw'!I106</f>
        <v>Big Ballers</v>
      </c>
      <c r="V107" s="1" t="str">
        <f>'Day3 Draw'!B106</f>
        <v>Social</v>
      </c>
      <c r="W107" s="3">
        <f>'Day3 Draw'!C106</f>
        <v>231</v>
      </c>
      <c r="X107" s="21" t="str">
        <f>'Day3 Draw'!D106</f>
        <v>The Plumb Dingers</v>
      </c>
      <c r="Y107" s="10" t="s">
        <v>253</v>
      </c>
      <c r="Z107" s="3">
        <f>'Day3 Draw'!H106</f>
        <v>224</v>
      </c>
      <c r="AA107" s="3">
        <f>'Day3 Draw'!F106</f>
        <v>359</v>
      </c>
      <c r="AB107" s="21" t="str">
        <f>'Day3 Draw'!I106</f>
        <v>Rum Runners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Mareeba</v>
      </c>
      <c r="F108" s="1" t="str">
        <f>'Day1 Draw'!B107</f>
        <v>Social</v>
      </c>
      <c r="G108" s="3">
        <f>'Day1 Draw'!C107</f>
        <v>221</v>
      </c>
      <c r="H108" t="str">
        <f>'Day1 Draw'!D107</f>
        <v>Reggies 11</v>
      </c>
      <c r="I108" s="14" t="s">
        <v>253</v>
      </c>
      <c r="J108" s="3">
        <f>'Day1 Draw'!H107</f>
        <v>233</v>
      </c>
      <c r="K108" s="3">
        <f>'Day1 Draw'!F107</f>
        <v>104</v>
      </c>
      <c r="L108" t="str">
        <f>'Day1 Draw'!I107</f>
        <v>Throbbing Gristles</v>
      </c>
      <c r="N108" s="1" t="str">
        <f>'Day2 Draw'!B107</f>
        <v>Social</v>
      </c>
      <c r="O108" s="3">
        <f>'Day2 Draw'!C107</f>
        <v>199</v>
      </c>
      <c r="P108" t="str">
        <f>'Day2 Draw'!D107</f>
        <v>CT 4 x 4 Club Muddy Ducks</v>
      </c>
      <c r="Q108" t="s">
        <v>253</v>
      </c>
      <c r="R108" s="3">
        <f>'Day2 Draw'!H107</f>
        <v>200</v>
      </c>
      <c r="S108" s="3">
        <f>'Day2 Draw'!F107</f>
        <v>232</v>
      </c>
      <c r="T108" t="str">
        <f>'Day2 Draw'!I107</f>
        <v>DCL Bulls</v>
      </c>
      <c r="V108" s="1" t="str">
        <f>'Day3 Draw'!B107</f>
        <v>Social</v>
      </c>
      <c r="W108" s="3">
        <f>'Day3 Draw'!C107</f>
        <v>238</v>
      </c>
      <c r="X108" s="21" t="str">
        <f>'Day3 Draw'!D107</f>
        <v>Tuggers 2</v>
      </c>
      <c r="Y108" s="10" t="s">
        <v>253</v>
      </c>
      <c r="Z108" s="3">
        <f>'Day3 Draw'!H107</f>
        <v>226</v>
      </c>
      <c r="AA108" s="3">
        <f>'Day3 Draw'!F107</f>
        <v>360</v>
      </c>
      <c r="AB108" s="21" t="str">
        <f>'Day3 Draw'!I107</f>
        <v>Shamrock Schooner Scullers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Master Batters</v>
      </c>
      <c r="F109" s="1" t="str">
        <f>'Day1 Draw'!B108</f>
        <v>Social</v>
      </c>
      <c r="G109" s="3">
        <f>'Day1 Draw'!C108</f>
        <v>214</v>
      </c>
      <c r="H109" t="str">
        <f>'Day1 Draw'!D108</f>
        <v>Joe</v>
      </c>
      <c r="I109" s="14" t="s">
        <v>253</v>
      </c>
      <c r="J109" s="3">
        <f>'Day1 Draw'!H108</f>
        <v>203</v>
      </c>
      <c r="K109" s="3">
        <f>'Day1 Draw'!F108</f>
        <v>105</v>
      </c>
      <c r="L109" t="str">
        <f>'Day1 Draw'!I108</f>
        <v>Duck Eyed</v>
      </c>
      <c r="N109" s="1" t="str">
        <f>'Day2 Draw'!B108</f>
        <v>Social</v>
      </c>
      <c r="O109" s="3">
        <f>'Day2 Draw'!C108</f>
        <v>221</v>
      </c>
      <c r="P109" t="str">
        <f>'Day2 Draw'!D108</f>
        <v>Reggies 11</v>
      </c>
      <c r="Q109" t="s">
        <v>253</v>
      </c>
      <c r="R109" s="3">
        <f>'Day2 Draw'!H108</f>
        <v>228</v>
      </c>
      <c r="S109" s="3">
        <f>'Day2 Draw'!F108</f>
        <v>233</v>
      </c>
      <c r="T109" t="str">
        <f>'Day2 Draw'!I108</f>
        <v>Smack My Pitch Up!</v>
      </c>
      <c r="V109" s="1" t="str">
        <f>'Day3 Draw'!B108</f>
        <v>Social</v>
      </c>
      <c r="W109" s="3">
        <f>'Day3 Draw'!C108</f>
        <v>192</v>
      </c>
      <c r="X109" s="21" t="str">
        <f>'Day3 Draw'!D108</f>
        <v>Bivowackers</v>
      </c>
      <c r="Y109" s="10" t="s">
        <v>253</v>
      </c>
      <c r="Z109" s="3">
        <f>'Day3 Draw'!H108</f>
        <v>203</v>
      </c>
      <c r="AA109" s="3">
        <f>'Day3 Draw'!F108</f>
        <v>361</v>
      </c>
      <c r="AB109" s="21" t="str">
        <f>'Day3 Draw'!I108</f>
        <v>Duck Eyed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Mendi's Mob</v>
      </c>
      <c r="F110" s="1" t="str">
        <f>'Day1 Draw'!B109</f>
        <v>Social</v>
      </c>
      <c r="G110" s="3">
        <f>'Day1 Draw'!C109</f>
        <v>227</v>
      </c>
      <c r="H110" t="str">
        <f>'Day1 Draw'!D109</f>
        <v>Showuzya</v>
      </c>
      <c r="I110" s="14" t="s">
        <v>253</v>
      </c>
      <c r="J110" s="3">
        <f>'Day1 Draw'!H109</f>
        <v>207</v>
      </c>
      <c r="K110" s="3">
        <f>'Day1 Draw'!F109</f>
        <v>106</v>
      </c>
      <c r="L110" t="str">
        <f>'Day1 Draw'!I109</f>
        <v>Full Tossers</v>
      </c>
      <c r="N110" s="1" t="str">
        <f>'Day2 Draw'!B109</f>
        <v>Social</v>
      </c>
      <c r="O110" s="3">
        <f>'Day2 Draw'!C109</f>
        <v>237</v>
      </c>
      <c r="P110" t="str">
        <f>'Day2 Draw'!D109</f>
        <v>Tuggers 1</v>
      </c>
      <c r="Q110" t="s">
        <v>253</v>
      </c>
      <c r="R110" s="3">
        <f>'Day2 Draw'!H109</f>
        <v>210</v>
      </c>
      <c r="S110" s="3">
        <f>'Day2 Draw'!F109</f>
        <v>234</v>
      </c>
      <c r="T110" t="str">
        <f>'Day2 Draw'!I109</f>
        <v>Here for the Beer</v>
      </c>
      <c r="V110" s="1" t="str">
        <f>'Day3 Draw'!B109</f>
        <v>Social</v>
      </c>
      <c r="W110" s="3">
        <f>'Day3 Draw'!C109</f>
        <v>215</v>
      </c>
      <c r="X110" s="21" t="str">
        <f>'Day3 Draw'!D109</f>
        <v xml:space="preserve">Johny Mac's XI          </v>
      </c>
      <c r="Y110" s="10" t="s">
        <v>253</v>
      </c>
      <c r="Z110" s="3">
        <f>'Day3 Draw'!H109</f>
        <v>201</v>
      </c>
      <c r="AA110" s="3">
        <f>'Day3 Draw'!F109</f>
        <v>362</v>
      </c>
      <c r="AB110" s="21" t="str">
        <f>'Day3 Draw'!I109</f>
        <v>Deadset Bull Tearers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Mick Downey's XI</v>
      </c>
      <c r="F111" s="1" t="str">
        <f>'Day1 Draw'!B110</f>
        <v>Social</v>
      </c>
      <c r="G111" s="3">
        <f>'Day1 Draw'!C110</f>
        <v>197</v>
      </c>
      <c r="H111" t="str">
        <f>'Day1 Draw'!D110</f>
        <v>Charters Towers Country Club</v>
      </c>
      <c r="I111" s="14" t="s">
        <v>253</v>
      </c>
      <c r="J111" s="3">
        <f>'Day1 Draw'!H110</f>
        <v>191</v>
      </c>
      <c r="K111" s="3">
        <f>'Day1 Draw'!F110</f>
        <v>107</v>
      </c>
      <c r="L111" t="str">
        <f>'Day1 Draw'!I110</f>
        <v>Big Ballers</v>
      </c>
      <c r="N111" s="1" t="str">
        <f>'Day2 Draw'!B110</f>
        <v>Social</v>
      </c>
      <c r="O111" s="3">
        <f>'Day2 Draw'!C110</f>
        <v>215</v>
      </c>
      <c r="P111" t="str">
        <f>'Day2 Draw'!D110</f>
        <v xml:space="preserve">Johny Mac's XI          </v>
      </c>
      <c r="Q111" t="s">
        <v>253</v>
      </c>
      <c r="R111" s="3">
        <f>'Day2 Draw'!H110</f>
        <v>216</v>
      </c>
      <c r="S111" s="3">
        <f>'Day2 Draw'!F110</f>
        <v>235</v>
      </c>
      <c r="T111" t="str">
        <f>'Day2 Draw'!I110</f>
        <v>Lamos 11</v>
      </c>
      <c r="V111" s="1" t="str">
        <f>'Day3 Draw'!B110</f>
        <v>Social</v>
      </c>
      <c r="W111" s="3">
        <f>'Day3 Draw'!C110</f>
        <v>199</v>
      </c>
      <c r="X111" s="21" t="str">
        <f>'Day3 Draw'!D110</f>
        <v>CT 4 x 4 Club Muddy Ducks</v>
      </c>
      <c r="Y111" s="10" t="s">
        <v>253</v>
      </c>
      <c r="Z111" s="3">
        <f>'Day3 Draw'!H110</f>
        <v>212</v>
      </c>
      <c r="AA111" s="3">
        <f>'Day3 Draw'!F110</f>
        <v>363</v>
      </c>
      <c r="AB111" s="21" t="str">
        <f>'Day3 Draw'!I110</f>
        <v>Hitt and Miss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Mingela</v>
      </c>
      <c r="F112" s="1" t="str">
        <f>'Day1 Draw'!B111</f>
        <v>Social</v>
      </c>
      <c r="G112" s="3">
        <f>'Day1 Draw'!C111</f>
        <v>194</v>
      </c>
      <c r="H112" t="str">
        <f>'Day1 Draw'!D111</f>
        <v>Broughton River Brewers</v>
      </c>
      <c r="I112" s="14" t="s">
        <v>253</v>
      </c>
      <c r="J112" s="3">
        <f>'Day1 Draw'!H111</f>
        <v>219</v>
      </c>
      <c r="K112" s="3">
        <f>'Day1 Draw'!F111</f>
        <v>108</v>
      </c>
      <c r="L112" t="str">
        <f>'Day1 Draw'!I111</f>
        <v>Mt Coolon Micky's</v>
      </c>
      <c r="N112" s="1" t="str">
        <f>'Day2 Draw'!B111</f>
        <v>Social</v>
      </c>
      <c r="O112" s="3">
        <f>'Day2 Draw'!C111</f>
        <v>236</v>
      </c>
      <c r="P112" t="str">
        <f>'Day2 Draw'!D111</f>
        <v>Tridanjy Troglodytes</v>
      </c>
      <c r="Q112" t="s">
        <v>253</v>
      </c>
      <c r="R112" s="3">
        <f>'Day2 Draw'!H111</f>
        <v>235</v>
      </c>
      <c r="S112" s="3">
        <f>'Day2 Draw'!F111</f>
        <v>236</v>
      </c>
      <c r="T112" t="str">
        <f>'Day2 Draw'!I111</f>
        <v>Too Pissed For This</v>
      </c>
      <c r="V112" s="1" t="str">
        <f>'Day3 Draw'!B111</f>
        <v>Social</v>
      </c>
      <c r="W112" s="3">
        <f>'Day3 Draw'!C111</f>
        <v>214</v>
      </c>
      <c r="X112" s="21" t="str">
        <f>'Day3 Draw'!D111</f>
        <v>Joe</v>
      </c>
      <c r="Y112" s="10" t="s">
        <v>253</v>
      </c>
      <c r="Z112" s="3">
        <f>'Day3 Draw'!H111</f>
        <v>243</v>
      </c>
      <c r="AA112" s="3">
        <f>'Day3 Draw'!F111</f>
        <v>364</v>
      </c>
      <c r="AB112" s="21" t="str">
        <f>'Day3 Draw'!I111</f>
        <v>Will Run 4 Beers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Mongrels Mob</v>
      </c>
      <c r="F113" s="1" t="str">
        <f>'Day1 Draw'!B112</f>
        <v>Social</v>
      </c>
      <c r="G113" s="3">
        <f>'Day1 Draw'!C112</f>
        <v>238</v>
      </c>
      <c r="H113" t="str">
        <f>'Day1 Draw'!D112</f>
        <v>Tuggers 2</v>
      </c>
      <c r="I113" s="14" t="s">
        <v>253</v>
      </c>
      <c r="J113" s="3">
        <f>'Day1 Draw'!H112</f>
        <v>209</v>
      </c>
      <c r="K113" s="3">
        <f>'Day1 Draw'!F112</f>
        <v>109</v>
      </c>
      <c r="L113" t="str">
        <f>'Day1 Draw'!I112</f>
        <v>Here 4 A Beer</v>
      </c>
      <c r="N113" s="1" t="str">
        <f>'Day2 Draw'!B112</f>
        <v>Social</v>
      </c>
      <c r="O113" s="3">
        <f>'Day2 Draw'!C112</f>
        <v>194</v>
      </c>
      <c r="P113" t="str">
        <f>'Day2 Draw'!D112</f>
        <v>Broughton River Brewers</v>
      </c>
      <c r="Q113" t="s">
        <v>253</v>
      </c>
      <c r="R113" s="3">
        <f>'Day2 Draw'!H112</f>
        <v>209</v>
      </c>
      <c r="S113" s="3">
        <f>'Day2 Draw'!F112</f>
        <v>237</v>
      </c>
      <c r="T113" t="str">
        <f>'Day2 Draw'!I112</f>
        <v>Here 4 A Beer</v>
      </c>
      <c r="V113" s="1" t="str">
        <f>'Day3 Draw'!B112</f>
        <v>Social</v>
      </c>
      <c r="W113" s="3">
        <f>'Day3 Draw'!C112</f>
        <v>236</v>
      </c>
      <c r="X113" s="21" t="str">
        <f>'Day3 Draw'!D112</f>
        <v>Tridanjy Troglodytes</v>
      </c>
      <c r="Y113" s="10" t="s">
        <v>253</v>
      </c>
      <c r="Z113" s="3">
        <f>'Day3 Draw'!H112</f>
        <v>242</v>
      </c>
      <c r="AA113" s="3">
        <f>'Day3 Draw'!F112</f>
        <v>365</v>
      </c>
      <c r="AB113" s="21" t="str">
        <f>'Day3 Draw'!I112</f>
        <v>Whack em &amp; Crack em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Mosman Mangoes</v>
      </c>
      <c r="F114" s="1" t="str">
        <f>'Day1 Draw'!B113</f>
        <v>Social</v>
      </c>
      <c r="G114" s="3">
        <f>'Day1 Draw'!C113</f>
        <v>236</v>
      </c>
      <c r="H114" t="str">
        <f>'Day1 Draw'!D113</f>
        <v>Tridanjy Troglodytes</v>
      </c>
      <c r="I114" s="14" t="s">
        <v>253</v>
      </c>
      <c r="J114" s="3">
        <f>'Day1 Draw'!H113</f>
        <v>189</v>
      </c>
      <c r="K114" s="3">
        <f>'Day1 Draw'!F113</f>
        <v>110</v>
      </c>
      <c r="L114" t="str">
        <f>'Day1 Draw'!I113</f>
        <v>Almaden Armadillos</v>
      </c>
      <c r="N114" s="1" t="str">
        <f>'Day2 Draw'!B113</f>
        <v>Social</v>
      </c>
      <c r="O114" s="3">
        <f>'Day2 Draw'!C113</f>
        <v>214</v>
      </c>
      <c r="P114" t="str">
        <f>'Day2 Draw'!D113</f>
        <v>Joe</v>
      </c>
      <c r="Q114" t="s">
        <v>253</v>
      </c>
      <c r="R114" s="3">
        <f>'Day2 Draw'!H113</f>
        <v>246</v>
      </c>
      <c r="S114" s="3">
        <f>'Day2 Draw'!F113</f>
        <v>238</v>
      </c>
      <c r="T114" t="str">
        <f>'Day2 Draw'!I113</f>
        <v>Wulguru Steel "Weekenders"</v>
      </c>
      <c r="V114" s="1" t="str">
        <f>'Day3 Draw'!B113</f>
        <v>Social</v>
      </c>
      <c r="W114" s="3">
        <f>'Day3 Draw'!C113</f>
        <v>194</v>
      </c>
      <c r="X114" s="21" t="str">
        <f>'Day3 Draw'!D113</f>
        <v>Broughton River Brewers</v>
      </c>
      <c r="Y114" s="10" t="s">
        <v>253</v>
      </c>
      <c r="Z114" s="3">
        <f>'Day3 Draw'!H113</f>
        <v>208</v>
      </c>
      <c r="AA114" s="3">
        <f>'Day3 Draw'!F113</f>
        <v>366</v>
      </c>
      <c r="AB114" s="21" t="str">
        <f>'Day3 Draw'!I113</f>
        <v>Got the Runs (2)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Mt Coolon</v>
      </c>
      <c r="F115" s="1" t="str">
        <f>'Day1 Draw'!B114</f>
        <v>Social</v>
      </c>
      <c r="G115" s="3">
        <f>'Day1 Draw'!C114</f>
        <v>200</v>
      </c>
      <c r="H115" t="str">
        <f>'Day1 Draw'!D114</f>
        <v>DCL Bulls</v>
      </c>
      <c r="I115" s="14" t="s">
        <v>253</v>
      </c>
      <c r="J115" s="3">
        <f>'Day1 Draw'!H114</f>
        <v>210</v>
      </c>
      <c r="K115" s="3">
        <f>'Day1 Draw'!F114</f>
        <v>111</v>
      </c>
      <c r="L115" t="str">
        <f>'Day1 Draw'!I114</f>
        <v>Here for the Beer</v>
      </c>
      <c r="N115" s="1" t="e">
        <f>'Day2 Draw'!#REF!</f>
        <v>#REF!</v>
      </c>
      <c r="O115" s="3" t="e">
        <f>'Day2 Draw'!#REF!</f>
        <v>#REF!</v>
      </c>
      <c r="P115" t="e">
        <f>'Day2 Draw'!#REF!</f>
        <v>#REF!</v>
      </c>
      <c r="Q115" t="s">
        <v>253</v>
      </c>
      <c r="R115" s="3" t="e">
        <f>'Day2 Draw'!#REF!</f>
        <v>#REF!</v>
      </c>
      <c r="S115" s="3" t="e">
        <f>'Day2 Draw'!#REF!</f>
        <v>#REF!</v>
      </c>
      <c r="T115" t="e">
        <f>'Day2 Draw'!#REF!</f>
        <v>#REF!</v>
      </c>
      <c r="V115" s="1" t="str">
        <f>'Day3 Draw'!B114</f>
        <v>Social</v>
      </c>
      <c r="W115" s="3">
        <f>'Day3 Draw'!C114</f>
        <v>221</v>
      </c>
      <c r="X115" s="21" t="str">
        <f>'Day3 Draw'!D114</f>
        <v>Reggies 11</v>
      </c>
      <c r="Y115" s="10" t="s">
        <v>253</v>
      </c>
      <c r="Z115" s="3">
        <f>'Day3 Draw'!H114</f>
        <v>245</v>
      </c>
      <c r="AA115" s="3">
        <f>'Day3 Draw'!F114</f>
        <v>367</v>
      </c>
      <c r="AB115" s="21" t="str">
        <f>'Day3 Draw'!I114</f>
        <v>Wokeyed Wombats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Nanna Meryl's XI</v>
      </c>
      <c r="F116" s="1" t="str">
        <f>'Day1 Draw'!B115</f>
        <v>Social</v>
      </c>
      <c r="G116" s="3">
        <f>'Day1 Draw'!C115</f>
        <v>202</v>
      </c>
      <c r="H116" t="str">
        <f>'Day1 Draw'!D115</f>
        <v>Dot's Lot</v>
      </c>
      <c r="I116" s="14" t="s">
        <v>253</v>
      </c>
      <c r="J116" s="3">
        <f>'Day1 Draw'!H115</f>
        <v>232</v>
      </c>
      <c r="K116" s="3">
        <f>'Day1 Draw'!F115</f>
        <v>112</v>
      </c>
      <c r="L116" t="str">
        <f>'Day1 Draw'!I115</f>
        <v>The Rellies</v>
      </c>
      <c r="N116" s="1" t="str">
        <f>'Day2 Draw'!B114</f>
        <v>Social</v>
      </c>
      <c r="O116" s="3">
        <f>'Day2 Draw'!C114</f>
        <v>211</v>
      </c>
      <c r="P116" t="str">
        <f>'Day2 Draw'!D114</f>
        <v>Hits &amp; Missus</v>
      </c>
      <c r="Q116" t="s">
        <v>253</v>
      </c>
      <c r="R116" s="3">
        <f>'Day2 Draw'!H114</f>
        <v>243</v>
      </c>
      <c r="S116" s="3">
        <f>'Day2 Draw'!F114</f>
        <v>240</v>
      </c>
      <c r="T116" t="str">
        <f>'Day2 Draw'!I114</f>
        <v>Will Run 4 Beers</v>
      </c>
      <c r="V116" s="1" t="str">
        <f>'Day3 Draw'!B115</f>
        <v>Social</v>
      </c>
      <c r="W116" s="3">
        <f>'Day3 Draw'!C115</f>
        <v>229</v>
      </c>
      <c r="X116" s="21" t="str">
        <f>'Day3 Draw'!D115</f>
        <v>Sons of Pitches</v>
      </c>
      <c r="Y116" s="10" t="s">
        <v>253</v>
      </c>
      <c r="Z116" s="3">
        <f>'Day3 Draw'!H115</f>
        <v>210</v>
      </c>
      <c r="AA116" s="3">
        <f>'Day3 Draw'!F115</f>
        <v>368</v>
      </c>
      <c r="AB116" s="21" t="str">
        <f>'Day3 Draw'!I115</f>
        <v>Here for the Beer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Neville's Nomads</v>
      </c>
      <c r="F117" s="1" t="str">
        <f>'Day1 Draw'!B116</f>
        <v>Social</v>
      </c>
      <c r="G117" s="3">
        <f>'Day1 Draw'!C116</f>
        <v>241</v>
      </c>
      <c r="H117" t="str">
        <f>'Day1 Draw'!D116</f>
        <v>Wattle Wackers</v>
      </c>
      <c r="I117" s="14" t="s">
        <v>253</v>
      </c>
      <c r="J117" s="3">
        <f>'Day1 Draw'!H116</f>
        <v>242</v>
      </c>
      <c r="K117" s="3">
        <f>'Day1 Draw'!F116</f>
        <v>113</v>
      </c>
      <c r="L117" t="str">
        <f>'Day1 Draw'!I116</f>
        <v>Whack em &amp; Crack em</v>
      </c>
      <c r="N117" s="1" t="str">
        <f>'Day2 Draw'!B115</f>
        <v>Social</v>
      </c>
      <c r="O117" s="3">
        <f>'Day2 Draw'!C115</f>
        <v>223</v>
      </c>
      <c r="P117" t="str">
        <f>'Day2 Draw'!D115</f>
        <v>Riverview Ruff Nutz</v>
      </c>
      <c r="Q117" t="s">
        <v>253</v>
      </c>
      <c r="R117" s="3">
        <f>'Day2 Draw'!H115</f>
        <v>224</v>
      </c>
      <c r="S117" s="3">
        <f>'Day2 Draw'!F115</f>
        <v>241</v>
      </c>
      <c r="T117" t="str">
        <f>'Day2 Draw'!I115</f>
        <v>Rum Runners</v>
      </c>
      <c r="V117" s="1" t="str">
        <f>'Day3 Draw'!B116</f>
        <v>Social</v>
      </c>
      <c r="W117" s="3">
        <f>'Day3 Draw'!C116</f>
        <v>230</v>
      </c>
      <c r="X117" s="21" t="str">
        <f>'Day3 Draw'!D116</f>
        <v>The  Bush Bashers</v>
      </c>
      <c r="Y117" s="10" t="s">
        <v>253</v>
      </c>
      <c r="Z117" s="3">
        <f>'Day3 Draw'!H116</f>
        <v>235</v>
      </c>
      <c r="AA117" s="3">
        <f>'Day3 Draw'!F116</f>
        <v>369</v>
      </c>
      <c r="AB117" s="21" t="str">
        <f>'Day3 Draw'!I116</f>
        <v>Too Pissed For This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Nick 'N' Balls</v>
      </c>
      <c r="F118" s="1" t="str">
        <f>'Day1 Draw'!B117</f>
        <v>Social</v>
      </c>
      <c r="G118" s="3">
        <f>'Day1 Draw'!C117</f>
        <v>243</v>
      </c>
      <c r="H118" t="str">
        <f>'Day1 Draw'!D117</f>
        <v>Will Run 4 Beers</v>
      </c>
      <c r="I118" s="14" t="s">
        <v>253</v>
      </c>
      <c r="J118" s="3">
        <f>'Day1 Draw'!H117</f>
        <v>201</v>
      </c>
      <c r="K118" s="3">
        <f>'Day1 Draw'!F117</f>
        <v>114</v>
      </c>
      <c r="L118" t="str">
        <f>'Day1 Draw'!I117</f>
        <v>Deadset Bull Tearers</v>
      </c>
      <c r="N118" s="1" t="str">
        <f>'Day2 Draw'!B116</f>
        <v>Social</v>
      </c>
      <c r="O118" s="3">
        <f>'Day2 Draw'!C116</f>
        <v>189</v>
      </c>
      <c r="P118" t="str">
        <f>'Day2 Draw'!D116</f>
        <v>Almaden Armadillos</v>
      </c>
      <c r="Q118" t="s">
        <v>253</v>
      </c>
      <c r="R118" s="3">
        <f>'Day2 Draw'!H116</f>
        <v>239</v>
      </c>
      <c r="S118" s="3">
        <f>'Day2 Draw'!F116</f>
        <v>242</v>
      </c>
      <c r="T118" t="str">
        <f>'Day2 Draw'!I116</f>
        <v>Unbeerlievable</v>
      </c>
      <c r="V118" s="1" t="e">
        <f>'Day3 Draw'!#REF!</f>
        <v>#REF!</v>
      </c>
      <c r="W118" s="3" t="e">
        <f>'Day3 Draw'!#REF!</f>
        <v>#REF!</v>
      </c>
      <c r="X118" s="21" t="e">
        <f>'Day3 Draw'!#REF!</f>
        <v>#REF!</v>
      </c>
      <c r="Y118" s="10" t="s">
        <v>253</v>
      </c>
      <c r="Z118" s="3" t="e">
        <f>'Day3 Draw'!#REF!</f>
        <v>#REF!</v>
      </c>
      <c r="AA118" s="3" t="e">
        <f>'Day3 Draw'!#REF!</f>
        <v>#REF!</v>
      </c>
      <c r="AB118" s="21" t="e">
        <f>'Day3 Draw'!#REF!</f>
        <v>#REF!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Normanton Rogues</v>
      </c>
      <c r="F119" s="1" t="e">
        <f>'Day1 Draw'!#REF!</f>
        <v>#REF!</v>
      </c>
      <c r="G119" s="3" t="e">
        <f>'Day1 Draw'!#REF!</f>
        <v>#REF!</v>
      </c>
      <c r="H119" t="e">
        <f>'Day1 Draw'!#REF!</f>
        <v>#REF!</v>
      </c>
      <c r="I119" s="14" t="s">
        <v>253</v>
      </c>
      <c r="J119" s="3" t="e">
        <f>'Day1 Draw'!#REF!</f>
        <v>#REF!</v>
      </c>
      <c r="K119" s="3" t="e">
        <f>'Day1 Draw'!#REF!</f>
        <v>#REF!</v>
      </c>
      <c r="L119" t="e">
        <f>'Day1 Draw'!#REF!</f>
        <v>#REF!</v>
      </c>
      <c r="N119" s="1" t="str">
        <f>'Day2 Draw'!B117</f>
        <v>Social</v>
      </c>
      <c r="O119" s="3">
        <f>'Day2 Draw'!C117</f>
        <v>245</v>
      </c>
      <c r="P119" t="str">
        <f>'Day2 Draw'!D117</f>
        <v>Wokeyed Wombats</v>
      </c>
      <c r="Q119" t="s">
        <v>253</v>
      </c>
      <c r="R119" s="3">
        <f>'Day2 Draw'!H117</f>
        <v>225</v>
      </c>
      <c r="S119" s="3">
        <f>'Day2 Draw'!F117</f>
        <v>243</v>
      </c>
      <c r="T119" t="str">
        <f>'Day2 Draw'!I117</f>
        <v>Scorgasms</v>
      </c>
      <c r="V119" s="1" t="str">
        <f>'Day3 Draw'!B117</f>
        <v>Social</v>
      </c>
      <c r="W119" s="3">
        <f>'Day3 Draw'!C117</f>
        <v>209</v>
      </c>
      <c r="X119" s="21" t="str">
        <f>'Day3 Draw'!D117</f>
        <v>Here 4 A Beer</v>
      </c>
      <c r="Y119" s="10" t="s">
        <v>253</v>
      </c>
      <c r="Z119" s="3">
        <f>'Day3 Draw'!H117</f>
        <v>198</v>
      </c>
      <c r="AA119" s="3">
        <f>'Day3 Draw'!F117</f>
        <v>371</v>
      </c>
      <c r="AB119" s="21" t="str">
        <f>'Day3 Draw'!I117</f>
        <v>Cold Rums and Nice Bums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Nudeballers</v>
      </c>
      <c r="F120" s="1" t="str">
        <f>'Day1 Draw'!B118</f>
        <v>Social</v>
      </c>
      <c r="G120" s="3">
        <f>'Day1 Draw'!C118</f>
        <v>208</v>
      </c>
      <c r="H120" t="str">
        <f>'Day1 Draw'!D118</f>
        <v>Got the Runs (2)</v>
      </c>
      <c r="I120" s="14" t="s">
        <v>253</v>
      </c>
      <c r="J120" s="3">
        <f>'Day1 Draw'!H118</f>
        <v>225</v>
      </c>
      <c r="K120" s="3">
        <f>'Day1 Draw'!F118</f>
        <v>116</v>
      </c>
      <c r="L120" t="str">
        <f>'Day1 Draw'!I118</f>
        <v>Scorgasms</v>
      </c>
      <c r="N120" s="1" t="str">
        <f>'Day2 Draw'!B118</f>
        <v>Social</v>
      </c>
      <c r="O120" s="3">
        <f>'Day2 Draw'!C118</f>
        <v>203</v>
      </c>
      <c r="P120" t="str">
        <f>'Day2 Draw'!D118</f>
        <v>Duck Eyed</v>
      </c>
      <c r="Q120" t="s">
        <v>253</v>
      </c>
      <c r="R120" s="3">
        <f>'Day2 Draw'!H118</f>
        <v>205</v>
      </c>
      <c r="S120" s="3">
        <f>'Day2 Draw'!F118</f>
        <v>244</v>
      </c>
      <c r="T120" t="str">
        <f>'Day2 Draw'!I118</f>
        <v>Filthy Animals</v>
      </c>
      <c r="V120" s="1" t="str">
        <f>'Day3 Draw'!B118</f>
        <v>Social</v>
      </c>
      <c r="W120" s="3">
        <f>'Day3 Draw'!C118</f>
        <v>205</v>
      </c>
      <c r="X120" s="21" t="str">
        <f>'Day3 Draw'!D118</f>
        <v>Filthy Animals</v>
      </c>
      <c r="Y120" s="10" t="s">
        <v>253</v>
      </c>
      <c r="Z120" s="3">
        <f>'Day3 Draw'!H118</f>
        <v>211</v>
      </c>
      <c r="AA120" s="3">
        <f>'Day3 Draw'!F118</f>
        <v>372</v>
      </c>
      <c r="AB120" s="21" t="str">
        <f>'Day3 Draw'!I118</f>
        <v>Hits &amp; Missus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Parmy Army</v>
      </c>
      <c r="F121" s="1" t="str">
        <f>'Day1 Draw'!B119</f>
        <v>Social</v>
      </c>
      <c r="G121" s="3">
        <f>'Day1 Draw'!C119</f>
        <v>211</v>
      </c>
      <c r="H121" t="str">
        <f>'Day1 Draw'!D119</f>
        <v>Hits &amp; Missus</v>
      </c>
      <c r="I121" s="14" t="s">
        <v>253</v>
      </c>
      <c r="J121" s="3">
        <f>'Day1 Draw'!H119</f>
        <v>246</v>
      </c>
      <c r="K121" s="3">
        <f>'Day1 Draw'!F119</f>
        <v>117</v>
      </c>
      <c r="L121" t="str">
        <f>'Day1 Draw'!I119</f>
        <v>Wulguru Steel "Weekenders"</v>
      </c>
      <c r="N121" s="1" t="str">
        <f>'Day2 Draw'!B119</f>
        <v>Social</v>
      </c>
      <c r="O121" s="3">
        <f>'Day2 Draw'!C119</f>
        <v>219</v>
      </c>
      <c r="P121" t="str">
        <f>'Day2 Draw'!D119</f>
        <v>Mt Coolon Micky's</v>
      </c>
      <c r="Q121" t="s">
        <v>253</v>
      </c>
      <c r="R121" s="3">
        <f>'Day2 Draw'!H119</f>
        <v>201</v>
      </c>
      <c r="S121" s="3">
        <f>'Day2 Draw'!F119</f>
        <v>245</v>
      </c>
      <c r="T121" t="str">
        <f>'Day2 Draw'!I119</f>
        <v>Deadset Bull Tearers</v>
      </c>
      <c r="V121" s="1" t="str">
        <f>'Day3 Draw'!B119</f>
        <v>Social</v>
      </c>
      <c r="W121" s="3">
        <f>'Day3 Draw'!C119</f>
        <v>239</v>
      </c>
      <c r="X121" s="21" t="str">
        <f>'Day3 Draw'!D119</f>
        <v>Unbeerlievable</v>
      </c>
      <c r="Y121" s="10" t="s">
        <v>253</v>
      </c>
      <c r="Z121" s="3">
        <f>'Day3 Draw'!H119</f>
        <v>223</v>
      </c>
      <c r="AA121" s="3">
        <f>'Day3 Draw'!F119</f>
        <v>373</v>
      </c>
      <c r="AB121" s="21" t="str">
        <f>'Day3 Draw'!I119</f>
        <v>Riverview Ruff Nutz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Pentland</v>
      </c>
      <c r="F122" s="1" t="str">
        <f>'Day1 Draw'!B120</f>
        <v>Social</v>
      </c>
      <c r="G122" s="3">
        <f>'Day1 Draw'!C120</f>
        <v>226</v>
      </c>
      <c r="H122" t="str">
        <f>'Day1 Draw'!D120</f>
        <v>Shamrock Schooner Scullers</v>
      </c>
      <c r="I122" s="14" t="s">
        <v>253</v>
      </c>
      <c r="J122" s="3">
        <f>'Day1 Draw'!H120</f>
        <v>234</v>
      </c>
      <c r="K122" s="3">
        <f>'Day1 Draw'!F120</f>
        <v>118</v>
      </c>
      <c r="L122" t="str">
        <f>'Day1 Draw'!I120</f>
        <v>Tinnies And Beer</v>
      </c>
      <c r="N122" s="1" t="str">
        <f>'Day2 Draw'!B120</f>
        <v>Social</v>
      </c>
      <c r="O122" s="3">
        <f>'Day2 Draw'!C120</f>
        <v>198</v>
      </c>
      <c r="P122" t="str">
        <f>'Day2 Draw'!D120</f>
        <v>Cold Rums and Nice Bums</v>
      </c>
      <c r="Q122" t="s">
        <v>253</v>
      </c>
      <c r="R122" s="3">
        <f>'Day2 Draw'!H120</f>
        <v>232</v>
      </c>
      <c r="S122" s="3">
        <f>'Day2 Draw'!F120</f>
        <v>246</v>
      </c>
      <c r="T122" t="str">
        <f>'Day2 Draw'!I120</f>
        <v>The Rellies</v>
      </c>
      <c r="V122" s="1" t="str">
        <f>'Day3 Draw'!B120</f>
        <v>Social</v>
      </c>
      <c r="W122" s="3">
        <f>'Day3 Draw'!C120</f>
        <v>216</v>
      </c>
      <c r="X122" s="21" t="str">
        <f>'Day3 Draw'!D120</f>
        <v>Lamos 11</v>
      </c>
      <c r="Y122" s="10" t="s">
        <v>253</v>
      </c>
      <c r="Z122" s="3">
        <f>'Day3 Draw'!H120</f>
        <v>200</v>
      </c>
      <c r="AA122" s="3">
        <f>'Day3 Draw'!F120</f>
        <v>374</v>
      </c>
      <c r="AB122" s="21" t="str">
        <f>'Day3 Draw'!I120</f>
        <v>DCL Bulls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Pilz &amp; Bills</v>
      </c>
      <c r="F123" s="1" t="str">
        <f>'Day1 Draw'!B121</f>
        <v>Ladies</v>
      </c>
      <c r="G123" s="3">
        <f>'Day1 Draw'!C121</f>
        <v>181</v>
      </c>
      <c r="H123" t="str">
        <f>'Day1 Draw'!D121</f>
        <v>Pitches Be Crazy</v>
      </c>
      <c r="I123" s="14" t="s">
        <v>253</v>
      </c>
      <c r="J123" s="3">
        <f>'Day1 Draw'!H121</f>
        <v>170</v>
      </c>
      <c r="K123" s="3">
        <f>'Day1 Draw'!F121</f>
        <v>119</v>
      </c>
      <c r="L123" t="str">
        <f>'Day1 Draw'!I121</f>
        <v>Bad Pitches</v>
      </c>
      <c r="N123" s="1" t="str">
        <f>'Day2 Draw'!B121</f>
        <v>Ladies</v>
      </c>
      <c r="O123" s="3">
        <f>'Day2 Draw'!C121</f>
        <v>183</v>
      </c>
      <c r="P123" t="str">
        <f>'Day2 Draw'!D121</f>
        <v>Scared Hitless</v>
      </c>
      <c r="Q123" t="s">
        <v>253</v>
      </c>
      <c r="R123" s="3">
        <f>'Day2 Draw'!H121</f>
        <v>174</v>
      </c>
      <c r="S123" s="3">
        <f>'Day2 Draw'!F121</f>
        <v>247</v>
      </c>
      <c r="T123" t="str">
        <f>'Day2 Draw'!I121</f>
        <v>Custard Tarts</v>
      </c>
      <c r="V123" s="1" t="str">
        <f>'Day3 Draw'!B121</f>
        <v>Ladies</v>
      </c>
      <c r="W123" s="3">
        <f>'Day3 Draw'!C121</f>
        <v>183</v>
      </c>
      <c r="X123" s="21" t="str">
        <f>'Day3 Draw'!D121</f>
        <v>Scared Hitless</v>
      </c>
      <c r="Y123" s="10" t="s">
        <v>253</v>
      </c>
      <c r="Z123" s="3">
        <f>'Day3 Draw'!H121</f>
        <v>184</v>
      </c>
      <c r="AA123" s="3">
        <f>'Day3 Draw'!F121</f>
        <v>375</v>
      </c>
      <c r="AB123" s="21" t="str">
        <f>'Day3 Draw'!I121</f>
        <v>Travelbugs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Piston Broke</v>
      </c>
      <c r="F124" s="1" t="str">
        <f>'Day1 Draw'!B122</f>
        <v>Ladies</v>
      </c>
      <c r="G124" s="3">
        <f>'Day1 Draw'!C122</f>
        <v>183</v>
      </c>
      <c r="H124" t="str">
        <f>'Day1 Draw'!D122</f>
        <v>Scared Hitless</v>
      </c>
      <c r="I124" s="14" t="s">
        <v>253</v>
      </c>
      <c r="J124" s="3">
        <f>'Day1 Draw'!H122</f>
        <v>178</v>
      </c>
      <c r="K124" s="3">
        <f>'Day1 Draw'!F122</f>
        <v>120</v>
      </c>
      <c r="L124" t="str">
        <f>'Day1 Draw'!I122</f>
        <v>More Ass than Class</v>
      </c>
      <c r="N124" s="1" t="str">
        <f>'Day2 Draw'!B122</f>
        <v>Ladies</v>
      </c>
      <c r="O124" s="3">
        <f>'Day2 Draw'!C122</f>
        <v>171</v>
      </c>
      <c r="P124" t="str">
        <f>'Day2 Draw'!D122</f>
        <v xml:space="preserve">Black Bream  </v>
      </c>
      <c r="Q124" t="s">
        <v>253</v>
      </c>
      <c r="R124" s="3">
        <f>'Day2 Draw'!H122</f>
        <v>178</v>
      </c>
      <c r="S124" s="3">
        <f>'Day2 Draw'!F122</f>
        <v>248</v>
      </c>
      <c r="T124" t="str">
        <f>'Day2 Draw'!I122</f>
        <v>More Ass than Class</v>
      </c>
      <c r="V124" s="1" t="str">
        <f>'Day3 Draw'!B122</f>
        <v>Ladies</v>
      </c>
      <c r="W124" s="3">
        <f>'Day3 Draw'!C122</f>
        <v>174</v>
      </c>
      <c r="X124" s="21" t="str">
        <f>'Day3 Draw'!D122</f>
        <v>Custard Tarts</v>
      </c>
      <c r="Y124" s="10" t="s">
        <v>253</v>
      </c>
      <c r="Z124" s="3">
        <f>'Day3 Draw'!H122</f>
        <v>170</v>
      </c>
      <c r="AA124" s="3">
        <f>'Day3 Draw'!F122</f>
        <v>376</v>
      </c>
      <c r="AB124" s="21" t="str">
        <f>'Day3 Draw'!I122</f>
        <v>Bad Pitches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Poked United</v>
      </c>
      <c r="F125" s="1" t="str">
        <f>'Day1 Draw'!B123</f>
        <v>Ladies</v>
      </c>
      <c r="G125" s="3">
        <f>'Day1 Draw'!C123</f>
        <v>171</v>
      </c>
      <c r="H125" t="str">
        <f>'Day1 Draw'!D123</f>
        <v xml:space="preserve">Black Bream  </v>
      </c>
      <c r="I125" s="14" t="s">
        <v>253</v>
      </c>
      <c r="J125" s="3">
        <f>'Day1 Draw'!H123</f>
        <v>182</v>
      </c>
      <c r="K125" s="3">
        <f>'Day1 Draw'!F123</f>
        <v>121</v>
      </c>
      <c r="L125" t="str">
        <f>'Day1 Draw'!I123</f>
        <v>Ringers From The Wrong End</v>
      </c>
      <c r="N125" s="1" t="str">
        <f>'Day2 Draw'!B123</f>
        <v>Ladies</v>
      </c>
      <c r="O125" s="3">
        <f>'Day2 Draw'!C123</f>
        <v>186</v>
      </c>
      <c r="P125" t="str">
        <f>'Day2 Draw'!D123</f>
        <v>West Indigies Ladies Team</v>
      </c>
      <c r="Q125" t="s">
        <v>253</v>
      </c>
      <c r="R125" s="3">
        <f>'Day2 Draw'!H123</f>
        <v>182</v>
      </c>
      <c r="S125" s="3">
        <f>'Day2 Draw'!F123</f>
        <v>249</v>
      </c>
      <c r="T125" t="str">
        <f>'Day2 Draw'!I123</f>
        <v>Ringers From The Wrong End</v>
      </c>
      <c r="V125" s="1" t="str">
        <f>'Day3 Draw'!B123</f>
        <v>Ladies</v>
      </c>
      <c r="W125" s="3">
        <f>'Day3 Draw'!C123</f>
        <v>188</v>
      </c>
      <c r="X125" s="21" t="str">
        <f>'Day3 Draw'!D123</f>
        <v>Wild Flowers</v>
      </c>
      <c r="Y125" s="10" t="s">
        <v>253</v>
      </c>
      <c r="Z125" s="3">
        <f>'Day3 Draw'!H123</f>
        <v>182</v>
      </c>
      <c r="AA125" s="3">
        <f>'Day3 Draw'!F123</f>
        <v>377</v>
      </c>
      <c r="AB125" s="21" t="str">
        <f>'Day3 Draw'!I123</f>
        <v>Ringers From The Wrong End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Politically Incorrect</v>
      </c>
      <c r="F126" s="1" t="str">
        <f>'Day1 Draw'!B124</f>
        <v>Ladies</v>
      </c>
      <c r="G126" s="3">
        <f>'Day1 Draw'!C124</f>
        <v>185</v>
      </c>
      <c r="H126" t="str">
        <f>'Day1 Draw'!D124</f>
        <v>TSV Dingoes</v>
      </c>
      <c r="I126" s="14" t="s">
        <v>253</v>
      </c>
      <c r="J126" s="3">
        <f>'Day1 Draw'!H124</f>
        <v>179</v>
      </c>
      <c r="K126" s="3">
        <f>'Day1 Draw'!F124</f>
        <v>122</v>
      </c>
      <c r="L126" t="str">
        <f>'Day1 Draw'!I124</f>
        <v>Nailed It</v>
      </c>
      <c r="N126" s="1" t="str">
        <f>'Day2 Draw'!B124</f>
        <v>Ladies</v>
      </c>
      <c r="O126" s="3">
        <f>'Day2 Draw'!C124</f>
        <v>175</v>
      </c>
      <c r="P126" t="str">
        <f>'Day2 Draw'!D124</f>
        <v>FBI</v>
      </c>
      <c r="Q126" t="s">
        <v>253</v>
      </c>
      <c r="R126" s="3">
        <f>'Day2 Draw'!H124</f>
        <v>187</v>
      </c>
      <c r="S126" s="3">
        <f>'Day2 Draw'!F124</f>
        <v>250</v>
      </c>
      <c r="T126" t="str">
        <f>'Day2 Draw'!I124</f>
        <v>Whipper Snippers</v>
      </c>
      <c r="V126" s="1" t="str">
        <f>'Day3 Draw'!B124</f>
        <v>Ladies</v>
      </c>
      <c r="W126" s="3">
        <f>'Day3 Draw'!C124</f>
        <v>172</v>
      </c>
      <c r="X126" s="21" t="str">
        <f>'Day3 Draw'!D124</f>
        <v>Bowled and Beautiful</v>
      </c>
      <c r="Y126" s="10" t="s">
        <v>253</v>
      </c>
      <c r="Z126" s="3">
        <f>'Day3 Draw'!H124</f>
        <v>179</v>
      </c>
      <c r="AA126" s="3">
        <f>'Day3 Draw'!F124</f>
        <v>378</v>
      </c>
      <c r="AB126" s="21" t="str">
        <f>'Day3 Draw'!I124</f>
        <v>Nailed It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Popatop Mixups</v>
      </c>
      <c r="F127" s="1" t="str">
        <f>'Day1 Draw'!B125</f>
        <v>Ladies</v>
      </c>
      <c r="G127" s="3">
        <f>'Day1 Draw'!C125</f>
        <v>176</v>
      </c>
      <c r="H127" t="str">
        <f>'Day1 Draw'!D125</f>
        <v>Got the Runs</v>
      </c>
      <c r="I127" s="14" t="s">
        <v>253</v>
      </c>
      <c r="J127" s="3">
        <f>'Day1 Draw'!H125</f>
        <v>172</v>
      </c>
      <c r="K127" s="3">
        <f>'Day1 Draw'!F125</f>
        <v>123</v>
      </c>
      <c r="L127" t="str">
        <f>'Day1 Draw'!I125</f>
        <v>Bowled and Beautiful</v>
      </c>
      <c r="N127" s="1" t="str">
        <f>'Day2 Draw'!B125</f>
        <v>Ladies</v>
      </c>
      <c r="O127" s="3">
        <f>'Day2 Draw'!C125</f>
        <v>173</v>
      </c>
      <c r="P127" t="str">
        <f>'Day2 Draw'!D125</f>
        <v>Bro's Ho's</v>
      </c>
      <c r="Q127" t="s">
        <v>253</v>
      </c>
      <c r="R127" s="3">
        <f>'Day2 Draw'!H125</f>
        <v>179</v>
      </c>
      <c r="S127" s="3">
        <f>'Day2 Draw'!F125</f>
        <v>251</v>
      </c>
      <c r="T127" t="str">
        <f>'Day2 Draw'!I125</f>
        <v>Nailed It</v>
      </c>
      <c r="V127" s="1" t="str">
        <f>'Day3 Draw'!B125</f>
        <v>Ladies</v>
      </c>
      <c r="W127" s="3">
        <f>'Day3 Draw'!C125</f>
        <v>171</v>
      </c>
      <c r="X127" s="21" t="str">
        <f>'Day3 Draw'!D125</f>
        <v xml:space="preserve">Black Bream  </v>
      </c>
      <c r="Y127" s="10" t="s">
        <v>253</v>
      </c>
      <c r="Z127" s="3">
        <f>'Day3 Draw'!H125</f>
        <v>176</v>
      </c>
      <c r="AA127" s="3">
        <f>'Day3 Draw'!F125</f>
        <v>379</v>
      </c>
      <c r="AB127" s="21" t="str">
        <f>'Day3 Draw'!I125</f>
        <v>Got the Runs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Popatop XI</v>
      </c>
      <c r="F128" s="1" t="str">
        <f>'Day1 Draw'!B126</f>
        <v>Ladies</v>
      </c>
      <c r="G128" s="3">
        <f>'Day1 Draw'!C126</f>
        <v>186</v>
      </c>
      <c r="H128" t="str">
        <f>'Day1 Draw'!D126</f>
        <v>West Indigies Ladies Team</v>
      </c>
      <c r="I128" s="14" t="s">
        <v>253</v>
      </c>
      <c r="J128" s="3">
        <f>'Day1 Draw'!H126</f>
        <v>187</v>
      </c>
      <c r="K128" s="3">
        <f>'Day1 Draw'!F126</f>
        <v>124</v>
      </c>
      <c r="L128" t="str">
        <f>'Day1 Draw'!I126</f>
        <v>Whipper Snippers</v>
      </c>
      <c r="N128" s="1" t="str">
        <f>'Day2 Draw'!B126</f>
        <v>Ladies</v>
      </c>
      <c r="O128" s="3">
        <f>'Day2 Draw'!C126</f>
        <v>172</v>
      </c>
      <c r="P128" t="str">
        <f>'Day2 Draw'!D126</f>
        <v>Bowled and Beautiful</v>
      </c>
      <c r="Q128" t="s">
        <v>253</v>
      </c>
      <c r="R128" s="3">
        <f>'Day2 Draw'!H126</f>
        <v>188</v>
      </c>
      <c r="S128" s="3">
        <f>'Day2 Draw'!F126</f>
        <v>252</v>
      </c>
      <c r="T128" t="str">
        <f>'Day2 Draw'!I126</f>
        <v>Wild Flowers</v>
      </c>
      <c r="V128" s="1" t="str">
        <f>'Day3 Draw'!B126</f>
        <v>Ladies</v>
      </c>
      <c r="W128" s="3">
        <f>'Day3 Draw'!C126</f>
        <v>175</v>
      </c>
      <c r="X128" s="21" t="str">
        <f>'Day3 Draw'!D126</f>
        <v>FBI</v>
      </c>
      <c r="Y128" s="10" t="s">
        <v>253</v>
      </c>
      <c r="Z128" s="3">
        <f>'Day3 Draw'!H126</f>
        <v>185</v>
      </c>
      <c r="AA128" s="3">
        <f>'Day3 Draw'!F126</f>
        <v>380</v>
      </c>
      <c r="AB128" s="21" t="str">
        <f>'Day3 Draw'!I126</f>
        <v>TSV Dingoes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Ravenswood Gold Nuggets</v>
      </c>
      <c r="F129" s="1" t="str">
        <f>'Day1 Draw'!B127</f>
        <v>Ladies</v>
      </c>
      <c r="G129" s="3">
        <f>'Day1 Draw'!C127</f>
        <v>188</v>
      </c>
      <c r="H129" t="str">
        <f>'Day1 Draw'!D127</f>
        <v>Wild Flowers</v>
      </c>
      <c r="I129" s="14" t="s">
        <v>253</v>
      </c>
      <c r="J129" s="3">
        <f>'Day1 Draw'!H127</f>
        <v>173</v>
      </c>
      <c r="K129" s="3">
        <f>'Day1 Draw'!F127</f>
        <v>125</v>
      </c>
      <c r="L129" t="str">
        <f>'Day1 Draw'!I127</f>
        <v>Bro's Ho's</v>
      </c>
      <c r="N129" s="1" t="str">
        <f>'Day2 Draw'!B127</f>
        <v>Ladies</v>
      </c>
      <c r="O129" s="3">
        <f>'Day2 Draw'!C127</f>
        <v>181</v>
      </c>
      <c r="P129" t="str">
        <f>'Day2 Draw'!D127</f>
        <v>Pitches Be Crazy</v>
      </c>
      <c r="Q129" t="s">
        <v>253</v>
      </c>
      <c r="R129" s="3">
        <f>'Day2 Draw'!H127</f>
        <v>185</v>
      </c>
      <c r="S129" s="3">
        <f>'Day2 Draw'!F127</f>
        <v>253</v>
      </c>
      <c r="T129" t="str">
        <f>'Day2 Draw'!I127</f>
        <v>TSV Dingoes</v>
      </c>
      <c r="V129" s="1" t="str">
        <f>'Day3 Draw'!B127</f>
        <v>Ladies</v>
      </c>
      <c r="W129" s="3">
        <f>'Day3 Draw'!C127</f>
        <v>177</v>
      </c>
      <c r="X129" s="21" t="str">
        <f>'Day3 Draw'!D127</f>
        <v>Hormoans</v>
      </c>
      <c r="Y129" s="10" t="s">
        <v>253</v>
      </c>
      <c r="Z129" s="3">
        <f>'Day3 Draw'!H127</f>
        <v>173</v>
      </c>
      <c r="AA129" s="3">
        <f>'Day3 Draw'!F127</f>
        <v>381</v>
      </c>
      <c r="AB129" s="21" t="str">
        <f>'Day3 Draw'!I127</f>
        <v>Bro's Ho's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Retirees</v>
      </c>
      <c r="F130" s="1" t="str">
        <f>'Day1 Draw'!B128</f>
        <v>Ladies</v>
      </c>
      <c r="G130" s="3">
        <f>'Day1 Draw'!C128</f>
        <v>177</v>
      </c>
      <c r="H130" t="str">
        <f>'Day1 Draw'!D128</f>
        <v>Hormoans</v>
      </c>
      <c r="I130" s="14" t="s">
        <v>253</v>
      </c>
      <c r="J130" s="3">
        <f>'Day1 Draw'!H128</f>
        <v>175</v>
      </c>
      <c r="K130" s="3">
        <f>'Day1 Draw'!F128</f>
        <v>126</v>
      </c>
      <c r="L130" t="str">
        <f>'Day1 Draw'!I128</f>
        <v>FBI</v>
      </c>
      <c r="N130" s="1" t="str">
        <f>'Day2 Draw'!B128</f>
        <v>Ladies</v>
      </c>
      <c r="O130" s="3">
        <f>'Day2 Draw'!C128</f>
        <v>177</v>
      </c>
      <c r="P130" t="str">
        <f>'Day2 Draw'!D128</f>
        <v>Hormoans</v>
      </c>
      <c r="Q130" t="s">
        <v>253</v>
      </c>
      <c r="R130" s="3">
        <f>'Day2 Draw'!H128</f>
        <v>184</v>
      </c>
      <c r="S130" s="3">
        <f>'Day2 Draw'!F128</f>
        <v>254</v>
      </c>
      <c r="T130" t="str">
        <f>'Day2 Draw'!I128</f>
        <v>Travelbugs</v>
      </c>
      <c r="V130" s="1" t="str">
        <f>'Day3 Draw'!B128</f>
        <v>Ladies</v>
      </c>
      <c r="W130" s="3">
        <f>'Day3 Draw'!C128</f>
        <v>181</v>
      </c>
      <c r="X130" s="21" t="str">
        <f>'Day3 Draw'!D128</f>
        <v>Pitches Be Crazy</v>
      </c>
      <c r="Y130" s="10" t="s">
        <v>253</v>
      </c>
      <c r="Z130" s="3">
        <f>'Day3 Draw'!H128</f>
        <v>186</v>
      </c>
      <c r="AA130" s="3">
        <f>'Day3 Draw'!F128</f>
        <v>382</v>
      </c>
      <c r="AB130" s="21" t="str">
        <f>'Day3 Draw'!I128</f>
        <v>West Indigies Ladies Team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Salisbury Boys XI Team 1</v>
      </c>
      <c r="F131" s="1" t="str">
        <f>'Day1 Draw'!B129</f>
        <v>Ladies</v>
      </c>
      <c r="G131" s="3">
        <f>'Day1 Draw'!C129</f>
        <v>174</v>
      </c>
      <c r="H131" t="str">
        <f>'Day1 Draw'!D129</f>
        <v>Custard Tarts</v>
      </c>
      <c r="I131" s="14" t="s">
        <v>253</v>
      </c>
      <c r="J131" s="3">
        <f>'Day1 Draw'!H129</f>
        <v>184</v>
      </c>
      <c r="K131" s="3">
        <f>'Day1 Draw'!F129</f>
        <v>127</v>
      </c>
      <c r="L131" t="str">
        <f>'Day1 Draw'!I129</f>
        <v>Travelbugs</v>
      </c>
      <c r="N131" s="1" t="str">
        <f>'Day2 Draw'!B129</f>
        <v>Ladies</v>
      </c>
      <c r="O131" s="3">
        <f>'Day2 Draw'!C129</f>
        <v>176</v>
      </c>
      <c r="P131" t="str">
        <f>'Day2 Draw'!D129</f>
        <v>Got the Runs</v>
      </c>
      <c r="Q131" t="s">
        <v>253</v>
      </c>
      <c r="R131" s="3">
        <f>'Day2 Draw'!H129</f>
        <v>170</v>
      </c>
      <c r="S131" s="3">
        <f>'Day2 Draw'!F129</f>
        <v>255</v>
      </c>
      <c r="T131" t="str">
        <f>'Day2 Draw'!I129</f>
        <v>Bad Pitches</v>
      </c>
      <c r="V131" s="1" t="str">
        <f>'Day3 Draw'!B129</f>
        <v>Ladies</v>
      </c>
      <c r="W131" s="3">
        <f>'Day3 Draw'!C129</f>
        <v>187</v>
      </c>
      <c r="X131" s="21" t="str">
        <f>'Day3 Draw'!D129</f>
        <v>Whipper Snippers</v>
      </c>
      <c r="Y131" s="10" t="s">
        <v>253</v>
      </c>
      <c r="Z131" s="3">
        <f>'Day3 Draw'!H129</f>
        <v>178</v>
      </c>
      <c r="AA131" s="3">
        <f>'Day3 Draw'!F129</f>
        <v>383</v>
      </c>
      <c r="AB131" s="21" t="str">
        <f>'Day3 Draw'!I129</f>
        <v>More Ass than Class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Salisbury Boys XI Team 2</v>
      </c>
      <c r="F132" s="1" t="e">
        <f>'Day1 Draw'!B130</f>
        <v>#N/A</v>
      </c>
      <c r="G132" s="3">
        <f>'Day1 Draw'!C130</f>
        <v>0</v>
      </c>
      <c r="H132" t="e">
        <f>'Day1 Draw'!D130</f>
        <v>#N/A</v>
      </c>
      <c r="I132" s="14" t="s">
        <v>253</v>
      </c>
      <c r="J132" s="3">
        <f>'Day1 Draw'!H130</f>
        <v>0</v>
      </c>
      <c r="K132" s="3">
        <f>'Day1 Draw'!F130</f>
        <v>128</v>
      </c>
      <c r="L132" t="e">
        <f>'Day1 Draw'!I130</f>
        <v>#N/A</v>
      </c>
      <c r="N132" s="1" t="e">
        <f>'Day2 Draw'!B130</f>
        <v>#N/A</v>
      </c>
      <c r="O132" s="3">
        <f>'Day2 Draw'!C130</f>
        <v>0</v>
      </c>
      <c r="P132" t="e">
        <f>'Day2 Draw'!D130</f>
        <v>#N/A</v>
      </c>
      <c r="Q132" t="s">
        <v>253</v>
      </c>
      <c r="R132" s="3">
        <f>'Day2 Draw'!H130</f>
        <v>0</v>
      </c>
      <c r="S132" s="3">
        <f>'Day2 Draw'!F130</f>
        <v>256</v>
      </c>
      <c r="T132" t="e">
        <f>'Day2 Draw'!I130</f>
        <v>#N/A</v>
      </c>
      <c r="V132" s="1" t="e">
        <f>'Day3 Draw'!B130</f>
        <v>#N/A</v>
      </c>
      <c r="W132" s="3">
        <f>'Day3 Draw'!C130</f>
        <v>0</v>
      </c>
      <c r="X132" s="21" t="e">
        <f>'Day3 Draw'!D130</f>
        <v>#N/A</v>
      </c>
      <c r="Y132" s="10" t="s">
        <v>253</v>
      </c>
      <c r="Z132" s="3">
        <f>'Day3 Draw'!H130</f>
        <v>0</v>
      </c>
      <c r="AA132" s="3">
        <f>'Day3 Draw'!F130</f>
        <v>0</v>
      </c>
      <c r="AB132" s="21" t="e">
        <f>'Day3 Draw'!I130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Scuds 11</v>
      </c>
      <c r="F133" s="1"/>
      <c r="G133" s="3"/>
      <c r="I133" s="14"/>
      <c r="J133" s="3"/>
      <c r="K133" s="3"/>
      <c r="O133" s="3"/>
      <c r="R133" s="3"/>
      <c r="S133" s="3"/>
      <c r="V133" s="1"/>
      <c r="W133" s="3"/>
      <c r="X133" s="21"/>
      <c r="Y133" s="10"/>
      <c r="Z133" s="3"/>
      <c r="AA133" s="3"/>
      <c r="AB133" s="21"/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Shaggers XI</v>
      </c>
      <c r="F134" s="1"/>
      <c r="G134" s="3"/>
      <c r="I134" s="14"/>
      <c r="J134" s="3"/>
      <c r="K134" s="3"/>
      <c r="O134" s="3"/>
      <c r="R134" s="3"/>
      <c r="S134" s="3"/>
      <c r="V134" s="1"/>
      <c r="W134" s="3"/>
      <c r="X134" s="21"/>
      <c r="Y134" s="10"/>
      <c r="Z134" s="3"/>
      <c r="AA134" s="3"/>
      <c r="AB134" s="21"/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Sharks</v>
      </c>
      <c r="F135" s="1"/>
      <c r="G135" s="3"/>
      <c r="I135" s="14"/>
      <c r="J135" s="3"/>
      <c r="K135" s="3"/>
      <c r="O135" s="3"/>
      <c r="R135" s="3"/>
      <c r="S135" s="3"/>
      <c r="V135" s="1"/>
      <c r="W135" s="3"/>
      <c r="X135" s="21"/>
      <c r="Y135" s="10"/>
      <c r="Z135" s="3"/>
      <c r="AA135" s="3"/>
      <c r="AB135" s="21"/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Smackedaround</v>
      </c>
      <c r="F136" s="1"/>
      <c r="G136" s="3"/>
      <c r="I136" s="14"/>
      <c r="J136" s="3"/>
      <c r="K136" s="3"/>
      <c r="O136" s="3"/>
      <c r="R136" s="3"/>
      <c r="S136" s="3"/>
      <c r="V136" s="1"/>
      <c r="W136" s="3"/>
      <c r="X136" s="21"/>
      <c r="Y136" s="10"/>
      <c r="Z136" s="3"/>
      <c r="AA136" s="3"/>
      <c r="AB136" s="21"/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/>
      <c r="G137" s="3"/>
      <c r="I137" s="14"/>
      <c r="J137" s="3"/>
      <c r="K137" s="3"/>
      <c r="O137" s="3"/>
      <c r="R137" s="3"/>
      <c r="S137" s="3"/>
      <c r="V137" s="1"/>
      <c r="W137" s="3"/>
      <c r="X137" s="21"/>
      <c r="Y137" s="10"/>
      <c r="Z137" s="3"/>
      <c r="AA137" s="3"/>
      <c r="AB137" s="21"/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Stiff Members</v>
      </c>
      <c r="F138" s="1"/>
      <c r="G138" s="3"/>
      <c r="I138" s="14"/>
      <c r="J138" s="3"/>
      <c r="K138" s="3"/>
      <c r="O138" s="3"/>
      <c r="R138" s="3"/>
      <c r="S138" s="3"/>
      <c r="V138" s="1"/>
      <c r="W138" s="3"/>
      <c r="X138" s="21"/>
      <c r="Y138" s="10"/>
      <c r="Z138" s="3"/>
      <c r="AA138" s="3"/>
      <c r="AB138" s="21"/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Sugar Daddies</v>
      </c>
      <c r="F139" s="1"/>
      <c r="G139" s="3"/>
      <c r="I139" s="14"/>
      <c r="J139" s="3"/>
      <c r="K139" s="3"/>
      <c r="O139" s="3"/>
      <c r="R139" s="3"/>
      <c r="S139" s="3"/>
      <c r="V139" s="1"/>
      <c r="W139" s="3"/>
      <c r="X139" s="21"/>
      <c r="Y139" s="10"/>
      <c r="Z139" s="3"/>
      <c r="AA139" s="3"/>
      <c r="AB139" s="21"/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Swinging Outside Ya Crease</v>
      </c>
      <c r="F140" s="1"/>
      <c r="G140" s="3"/>
      <c r="I140" s="14"/>
      <c r="J140" s="3"/>
      <c r="K140" s="3"/>
      <c r="O140" s="3"/>
      <c r="R140" s="3"/>
      <c r="S140" s="3"/>
      <c r="V140" s="1"/>
      <c r="W140" s="3"/>
      <c r="X140" s="21"/>
      <c r="Y140" s="10"/>
      <c r="Z140" s="3"/>
      <c r="AA140" s="3"/>
      <c r="AB140" s="21"/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Team Ramrod</v>
      </c>
      <c r="F141" s="1"/>
      <c r="G141" s="3"/>
      <c r="I141" s="14"/>
      <c r="J141" s="3"/>
      <c r="K141" s="3"/>
      <c r="O141" s="3"/>
      <c r="R141" s="3"/>
      <c r="S141" s="3"/>
      <c r="V141" s="1"/>
      <c r="W141" s="3"/>
      <c r="X141" s="21"/>
      <c r="Y141" s="10"/>
      <c r="Z141" s="3"/>
      <c r="AA141" s="3"/>
      <c r="AB141" s="21"/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The Dirty Rats</v>
      </c>
      <c r="F142" s="1"/>
      <c r="G142" s="3"/>
      <c r="I142" s="14"/>
      <c r="J142" s="3"/>
      <c r="K142" s="3"/>
      <c r="O142" s="3"/>
      <c r="R142" s="3"/>
      <c r="S142" s="3"/>
      <c r="V142" s="1"/>
      <c r="W142" s="3"/>
      <c r="X142" s="21"/>
      <c r="Y142" s="10"/>
      <c r="Z142" s="3"/>
      <c r="AA142" s="3"/>
      <c r="AB142" s="21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The Herd XI</v>
      </c>
      <c r="F143" s="1"/>
      <c r="G143" s="3"/>
      <c r="I143" s="14"/>
      <c r="J143" s="3"/>
      <c r="K143" s="3"/>
      <c r="O143" s="3"/>
      <c r="R143" s="3"/>
      <c r="S143" s="3"/>
      <c r="V143" s="1"/>
      <c r="W143" s="3"/>
      <c r="X143" s="21"/>
      <c r="Y143" s="10"/>
      <c r="Z143" s="3"/>
      <c r="AA143" s="3"/>
      <c r="AB143" s="21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The North Cleveland Steamers XI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The Silver Chickens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The Smashed Crabs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>The Wilderbeasts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Thirsty Rhinos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Thorleys Troopers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Thuringowa Bulldogs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Tinned Up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Total NHS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Treasury Cricket Club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Trev's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Tropix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U12's PCYC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Urkel's XI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Victoria Mill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Walker's Wides</v>
      </c>
    </row>
    <row r="160" spans="1:3" x14ac:dyDescent="0.2">
      <c r="A160" s="1">
        <f>'Team Listing'!A157</f>
        <v>156</v>
      </c>
      <c r="B160" s="1" t="str">
        <f>'Team Listing'!C157</f>
        <v>B2</v>
      </c>
      <c r="C160" t="str">
        <f>'Team Listing'!B157</f>
        <v>Wallabies</v>
      </c>
    </row>
    <row r="161" spans="1:3" x14ac:dyDescent="0.2">
      <c r="A161" s="1">
        <f>'Team Listing'!A158</f>
        <v>157</v>
      </c>
      <c r="B161" s="1" t="str">
        <f>'Team Listing'!C158</f>
        <v>B2</v>
      </c>
      <c r="C161" t="str">
        <f>'Team Listing'!B158</f>
        <v>Wanderers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Wannabie's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Wattle Boys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Weekend Wariyas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Weipa Croc's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West Indigies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Western Star Pickets 1</v>
      </c>
    </row>
    <row r="168" spans="1:3" x14ac:dyDescent="0.2">
      <c r="A168" s="1">
        <f>'Team Listing'!A165</f>
        <v>164</v>
      </c>
      <c r="B168" s="1" t="str">
        <f>'Team Listing'!C165</f>
        <v>B2</v>
      </c>
      <c r="C168" t="str">
        <f>'Team Listing'!B165</f>
        <v>Western Star Pickets 2</v>
      </c>
    </row>
    <row r="169" spans="1:3" x14ac:dyDescent="0.2">
      <c r="A169" s="1">
        <f>'Team Listing'!A166</f>
        <v>165</v>
      </c>
      <c r="B169" s="1" t="str">
        <f>'Team Listing'!C166</f>
        <v>B2</v>
      </c>
      <c r="C169" t="str">
        <f>'Team Listing'!B166</f>
        <v>Wreck Em XI</v>
      </c>
    </row>
    <row r="170" spans="1:3" x14ac:dyDescent="0.2">
      <c r="A170" s="1">
        <f>'Team Listing'!A167</f>
        <v>166</v>
      </c>
      <c r="B170" s="1" t="str">
        <f>'Team Listing'!C167</f>
        <v>B2</v>
      </c>
      <c r="C170" t="str">
        <f>'Team Listing'!B167</f>
        <v>XXXX Floor Beers</v>
      </c>
    </row>
    <row r="171" spans="1:3" x14ac:dyDescent="0.2">
      <c r="A171" s="1">
        <f>'Team Listing'!A168</f>
        <v>167</v>
      </c>
      <c r="B171" s="1" t="str">
        <f>'Team Listing'!C168</f>
        <v>B2</v>
      </c>
      <c r="C171" t="str">
        <f>'Team Listing'!B168</f>
        <v>Yabulu</v>
      </c>
    </row>
    <row r="172" spans="1:3" x14ac:dyDescent="0.2">
      <c r="A172" s="1">
        <f>'Team Listing'!A169</f>
        <v>168</v>
      </c>
      <c r="B172" s="1" t="str">
        <f>'Team Listing'!C169</f>
        <v>B2</v>
      </c>
      <c r="C172" t="str">
        <f>'Team Listing'!B169</f>
        <v>Yogi's Eleven</v>
      </c>
    </row>
    <row r="173" spans="1:3" x14ac:dyDescent="0.2">
      <c r="A173" s="1">
        <f>'Team Listing'!A170</f>
        <v>169</v>
      </c>
      <c r="B173" s="1" t="str">
        <f>'Team Listing'!C170</f>
        <v>B2</v>
      </c>
      <c r="C173" t="str">
        <f>'Team Listing'!B170</f>
        <v>Zarsoff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Bad Pitches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 xml:space="preserve">Black Bream  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Bowled and Beautiful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Bro's Ho's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Custard Tarts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FBI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Got the Runs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Hormoans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>More Ass than Class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Nailed It</v>
      </c>
    </row>
    <row r="184" spans="1:3" x14ac:dyDescent="0.2">
      <c r="A184" s="1">
        <f>'Team Listing'!A181</f>
        <v>180</v>
      </c>
      <c r="B184" s="1" t="str">
        <f>'Team Listing'!C181</f>
        <v>Ladies</v>
      </c>
      <c r="C184" t="str">
        <f>'Team Listing'!B181</f>
        <v>Pilbara Sisters</v>
      </c>
    </row>
    <row r="185" spans="1:3" x14ac:dyDescent="0.2">
      <c r="A185" s="1">
        <f>'Team Listing'!A182</f>
        <v>181</v>
      </c>
      <c r="B185" s="1" t="str">
        <f>'Team Listing'!C182</f>
        <v>Ladies</v>
      </c>
      <c r="C185" t="str">
        <f>'Team Listing'!B182</f>
        <v>Pitches Be Crazy</v>
      </c>
    </row>
    <row r="186" spans="1:3" x14ac:dyDescent="0.2">
      <c r="A186" s="1">
        <f>'Team Listing'!A183</f>
        <v>182</v>
      </c>
      <c r="B186" s="1" t="str">
        <f>'Team Listing'!C183</f>
        <v>Ladies</v>
      </c>
      <c r="C186" t="str">
        <f>'Team Listing'!B183</f>
        <v>Ringers From The Wrong End</v>
      </c>
    </row>
    <row r="187" spans="1:3" x14ac:dyDescent="0.2">
      <c r="A187" s="1">
        <f>'Team Listing'!A184</f>
        <v>183</v>
      </c>
      <c r="B187" s="1" t="str">
        <f>'Team Listing'!C184</f>
        <v>Ladies</v>
      </c>
      <c r="C187" t="str">
        <f>'Team Listing'!B184</f>
        <v>Scared Hitless</v>
      </c>
    </row>
    <row r="188" spans="1:3" x14ac:dyDescent="0.2">
      <c r="A188" s="1">
        <f>'Team Listing'!A185</f>
        <v>184</v>
      </c>
      <c r="B188" s="1" t="str">
        <f>'Team Listing'!C185</f>
        <v>Ladies</v>
      </c>
      <c r="C188" t="str">
        <f>'Team Listing'!B185</f>
        <v>Travelbugs</v>
      </c>
    </row>
    <row r="189" spans="1:3" x14ac:dyDescent="0.2">
      <c r="A189" s="1">
        <f>'Team Listing'!A186</f>
        <v>185</v>
      </c>
      <c r="B189" s="1" t="str">
        <f>'Team Listing'!C186</f>
        <v>Ladies</v>
      </c>
      <c r="C189" t="str">
        <f>'Team Listing'!B186</f>
        <v>TSV Dingoes</v>
      </c>
    </row>
    <row r="190" spans="1:3" x14ac:dyDescent="0.2">
      <c r="A190" s="1">
        <f>'Team Listing'!A187</f>
        <v>186</v>
      </c>
      <c r="B190" s="1" t="str">
        <f>'Team Listing'!C187</f>
        <v>Ladies</v>
      </c>
      <c r="C190" t="str">
        <f>'Team Listing'!B187</f>
        <v>West Indigies Ladies Team</v>
      </c>
    </row>
    <row r="191" spans="1:3" x14ac:dyDescent="0.2">
      <c r="A191" s="1">
        <f>'Team Listing'!A188</f>
        <v>187</v>
      </c>
      <c r="B191" s="1" t="str">
        <f>'Team Listing'!C188</f>
        <v>Ladies</v>
      </c>
      <c r="C191" t="str">
        <f>'Team Listing'!B188</f>
        <v>Whipper Snippers</v>
      </c>
    </row>
    <row r="192" spans="1:3" x14ac:dyDescent="0.2">
      <c r="A192" s="1">
        <f>'Team Listing'!A189</f>
        <v>188</v>
      </c>
      <c r="B192" s="1" t="str">
        <f>'Team Listing'!C189</f>
        <v>Ladies</v>
      </c>
      <c r="C192" t="str">
        <f>'Team Listing'!B189</f>
        <v>Wild Flowers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Almaden Armadillos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Bangers &amp; Smash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Big Ballers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Bivowackers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Boonies Disciples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Broughton River Brewers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Burlo's XI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Carl's XI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Cold Rums and Nice Bums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CT 4 x 4 Club Muddy Ducks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DCL Bulls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Deadset Bull Tearers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Dot's Lot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Duck Eyed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FatBats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Filthy Animals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Full Pelt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Full Tossers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Got the Runs (2)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Here 4 A Beer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Here for the Beer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Hits &amp; Missus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Hitt and Miss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It'll Do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Joe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 xml:space="preserve">Johny Mac's XI          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Lamos 11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Mad Hatta's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McGovern XI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Mt Coolon Micky's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Pub Grub Hooligans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Reggies 11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Riverside Boys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Riverview Ruff Nutz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Rum Runners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Scorgasms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Shamrock Schooner Scullers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Showuzya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Smack My Pitch Up!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Sons of Pitches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The  Bush Bashers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The Plumb Dingers</v>
      </c>
    </row>
    <row r="236" spans="1:3" x14ac:dyDescent="0.2">
      <c r="A236" s="1">
        <f>'Team Listing'!A233</f>
        <v>232</v>
      </c>
      <c r="B236" s="1" t="str">
        <f>'Team Listing'!C233</f>
        <v>Social</v>
      </c>
      <c r="C236" t="str">
        <f>'Team Listing'!B233</f>
        <v>The Rellies</v>
      </c>
    </row>
    <row r="237" spans="1:3" x14ac:dyDescent="0.2">
      <c r="A237" s="1">
        <f>'Team Listing'!A234</f>
        <v>233</v>
      </c>
      <c r="B237" s="1" t="str">
        <f>'Team Listing'!C234</f>
        <v>Social</v>
      </c>
      <c r="C237" t="str">
        <f>'Team Listing'!B234</f>
        <v>Throbbing Gristles</v>
      </c>
    </row>
    <row r="238" spans="1:3" x14ac:dyDescent="0.2">
      <c r="A238" s="1">
        <f>'Team Listing'!A235</f>
        <v>234</v>
      </c>
      <c r="B238" s="1" t="str">
        <f>'Team Listing'!C235</f>
        <v>Social</v>
      </c>
      <c r="C238" t="str">
        <f>'Team Listing'!B235</f>
        <v>Tinnies And Beer</v>
      </c>
    </row>
    <row r="239" spans="1:3" x14ac:dyDescent="0.2">
      <c r="A239" s="1">
        <f>'Team Listing'!A236</f>
        <v>235</v>
      </c>
      <c r="B239" s="1" t="str">
        <f>'Team Listing'!C236</f>
        <v>Social</v>
      </c>
      <c r="C239" t="str">
        <f>'Team Listing'!B236</f>
        <v>Too Pissed For This</v>
      </c>
    </row>
    <row r="240" spans="1:3" x14ac:dyDescent="0.2">
      <c r="A240" s="1">
        <f>'Team Listing'!A237</f>
        <v>236</v>
      </c>
      <c r="B240" s="1" t="str">
        <f>'Team Listing'!C237</f>
        <v>Social</v>
      </c>
      <c r="C240" t="str">
        <f>'Team Listing'!B237</f>
        <v>Tridanjy Troglodytes</v>
      </c>
    </row>
    <row r="241" spans="1:3" x14ac:dyDescent="0.2">
      <c r="A241" s="1">
        <f>'Team Listing'!A238</f>
        <v>237</v>
      </c>
      <c r="B241" s="1" t="str">
        <f>'Team Listing'!C238</f>
        <v>Social</v>
      </c>
      <c r="C241" t="str">
        <f>'Team Listing'!B238</f>
        <v>Tuggers 1</v>
      </c>
    </row>
    <row r="242" spans="1:3" x14ac:dyDescent="0.2">
      <c r="A242" s="1">
        <f>'Team Listing'!A239</f>
        <v>238</v>
      </c>
      <c r="B242" s="1" t="str">
        <f>'Team Listing'!C239</f>
        <v>Social</v>
      </c>
      <c r="C242" t="str">
        <f>'Team Listing'!B239</f>
        <v>Tuggers 2</v>
      </c>
    </row>
    <row r="243" spans="1:3" x14ac:dyDescent="0.2">
      <c r="A243" s="1">
        <f>'Team Listing'!A240</f>
        <v>239</v>
      </c>
      <c r="B243" s="1" t="str">
        <f>'Team Listing'!C240</f>
        <v>Social</v>
      </c>
      <c r="C243" t="str">
        <f>'Team Listing'!B240</f>
        <v>Unbeerlievable</v>
      </c>
    </row>
    <row r="244" spans="1:3" x14ac:dyDescent="0.2">
      <c r="A244" s="1">
        <f>'Team Listing'!A241</f>
        <v>240</v>
      </c>
      <c r="B244" s="1" t="str">
        <f>'Team Listing'!C241</f>
        <v>Social</v>
      </c>
      <c r="C244" t="str">
        <f>'Team Listing'!B241</f>
        <v>Uno (You Know)</v>
      </c>
    </row>
    <row r="245" spans="1:3" x14ac:dyDescent="0.2">
      <c r="A245" s="1">
        <f>'Team Listing'!A242</f>
        <v>241</v>
      </c>
      <c r="B245" s="1" t="str">
        <f>'Team Listing'!C242</f>
        <v>Social</v>
      </c>
      <c r="C245" t="str">
        <f>'Team Listing'!B242</f>
        <v>Wattle Wackers</v>
      </c>
    </row>
    <row r="246" spans="1:3" x14ac:dyDescent="0.2">
      <c r="A246" s="1">
        <f>'Team Listing'!A243</f>
        <v>242</v>
      </c>
      <c r="B246" s="1" t="str">
        <f>'Team Listing'!C243</f>
        <v>Social</v>
      </c>
      <c r="C246" t="str">
        <f>'Team Listing'!B243</f>
        <v>Whack em &amp; Crack em</v>
      </c>
    </row>
    <row r="247" spans="1:3" x14ac:dyDescent="0.2">
      <c r="A247" s="1">
        <f>'Team Listing'!A244</f>
        <v>243</v>
      </c>
      <c r="B247" s="1" t="str">
        <f>'Team Listing'!C244</f>
        <v>Social</v>
      </c>
      <c r="C247" t="str">
        <f>'Team Listing'!B244</f>
        <v>Will Run 4 Beers</v>
      </c>
    </row>
    <row r="248" spans="1:3" x14ac:dyDescent="0.2">
      <c r="A248" s="1">
        <f>'Team Listing'!A245</f>
        <v>244</v>
      </c>
      <c r="B248" s="1" t="str">
        <f>'Team Listing'!C245</f>
        <v>Social</v>
      </c>
      <c r="C248" t="str">
        <f>'Team Listing'!B245</f>
        <v>Winey Pitches</v>
      </c>
    </row>
    <row r="249" spans="1:3" x14ac:dyDescent="0.2">
      <c r="A249" s="1">
        <f>'Team Listing'!A246</f>
        <v>245</v>
      </c>
      <c r="B249" s="1" t="str">
        <f>'Team Listing'!C246</f>
        <v>Social</v>
      </c>
      <c r="C249" t="str">
        <f>'Team Listing'!B246</f>
        <v>Wokeyed Wombats</v>
      </c>
    </row>
    <row r="250" spans="1:3" x14ac:dyDescent="0.2">
      <c r="A250" s="1">
        <f>'Team Listing'!A247</f>
        <v>246</v>
      </c>
      <c r="B250" s="1" t="str">
        <f>'Team Listing'!C247</f>
        <v>Social</v>
      </c>
      <c r="C250" t="str">
        <f>'Team Listing'!B247</f>
        <v>Wulguru Steel "Weekenders"</v>
      </c>
    </row>
    <row r="251" spans="1:3" x14ac:dyDescent="0.2">
      <c r="A251" s="1">
        <f>'Team Listing'!A248</f>
        <v>247</v>
      </c>
      <c r="B251" s="1" t="str">
        <f>'Team Listing'!C248</f>
        <v>B2</v>
      </c>
      <c r="C251" t="str">
        <f>'Team Listing'!B248</f>
        <v>The Sandpaper Bandits</v>
      </c>
    </row>
    <row r="252" spans="1:3" x14ac:dyDescent="0.2">
      <c r="A252" s="1"/>
      <c r="B252" s="1"/>
    </row>
    <row r="253" spans="1:3" x14ac:dyDescent="0.2">
      <c r="A253" s="1"/>
      <c r="B25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7"/>
  <sheetViews>
    <sheetView workbookViewId="0">
      <pane ySplit="1" topLeftCell="A2" activePane="bottomLeft" state="frozen"/>
      <selection pane="bottomLeft" activeCell="A52" sqref="A52:XFD52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2" t="s">
        <v>234</v>
      </c>
      <c r="B1" s="12" t="s">
        <v>1337</v>
      </c>
      <c r="C1" s="12" t="s">
        <v>233</v>
      </c>
      <c r="D1" s="12" t="s">
        <v>236</v>
      </c>
      <c r="E1" s="12" t="s">
        <v>237</v>
      </c>
      <c r="F1" s="12" t="s">
        <v>238</v>
      </c>
      <c r="G1" s="12" t="s">
        <v>239</v>
      </c>
      <c r="H1" s="12" t="s">
        <v>240</v>
      </c>
      <c r="I1" s="12" t="s">
        <v>241</v>
      </c>
      <c r="J1" s="12" t="s">
        <v>242</v>
      </c>
      <c r="K1" s="12" t="s">
        <v>243</v>
      </c>
      <c r="L1" s="12" t="s">
        <v>244</v>
      </c>
      <c r="M1" s="12" t="s">
        <v>245</v>
      </c>
      <c r="N1" s="12" t="s">
        <v>246</v>
      </c>
      <c r="O1" s="12" t="s">
        <v>247</v>
      </c>
      <c r="P1" s="12" t="s">
        <v>248</v>
      </c>
      <c r="Q1" s="12" t="s">
        <v>249</v>
      </c>
      <c r="R1" s="12" t="s">
        <v>346</v>
      </c>
    </row>
    <row r="2" spans="1:18" x14ac:dyDescent="0.2">
      <c r="A2">
        <v>1</v>
      </c>
      <c r="B2" s="14" t="s">
        <v>1063</v>
      </c>
      <c r="C2" s="15" t="s">
        <v>306</v>
      </c>
      <c r="D2" t="s">
        <v>1064</v>
      </c>
      <c r="E2" t="s">
        <v>1065</v>
      </c>
      <c r="F2" t="s">
        <v>1234</v>
      </c>
      <c r="G2" t="s">
        <v>1050</v>
      </c>
      <c r="H2" t="s">
        <v>273</v>
      </c>
      <c r="I2" t="s">
        <v>265</v>
      </c>
      <c r="J2">
        <v>4818</v>
      </c>
      <c r="L2" t="s">
        <v>1066</v>
      </c>
      <c r="M2" t="s">
        <v>1420</v>
      </c>
      <c r="N2" s="14">
        <v>679695</v>
      </c>
      <c r="O2" s="25">
        <v>550</v>
      </c>
      <c r="P2" s="23">
        <v>43445</v>
      </c>
      <c r="R2" t="s">
        <v>1067</v>
      </c>
    </row>
    <row r="3" spans="1:18" x14ac:dyDescent="0.2">
      <c r="A3">
        <v>2</v>
      </c>
      <c r="B3" s="14" t="s">
        <v>20</v>
      </c>
      <c r="C3" s="15" t="s">
        <v>308</v>
      </c>
      <c r="D3" t="s">
        <v>597</v>
      </c>
      <c r="E3" t="s">
        <v>21</v>
      </c>
      <c r="F3" t="s">
        <v>1575</v>
      </c>
      <c r="G3">
        <v>0</v>
      </c>
      <c r="H3" t="s">
        <v>1576</v>
      </c>
      <c r="I3" t="s">
        <v>265</v>
      </c>
      <c r="J3">
        <v>4744</v>
      </c>
      <c r="K3">
        <v>0</v>
      </c>
      <c r="L3" t="s">
        <v>830</v>
      </c>
      <c r="M3" t="s">
        <v>556</v>
      </c>
      <c r="N3" s="14">
        <v>679638</v>
      </c>
      <c r="O3" s="25">
        <v>550</v>
      </c>
      <c r="P3" s="23">
        <v>43445</v>
      </c>
      <c r="Q3">
        <v>0</v>
      </c>
      <c r="R3" s="24" t="s">
        <v>1577</v>
      </c>
    </row>
    <row r="4" spans="1:18" x14ac:dyDescent="0.2">
      <c r="A4">
        <v>3</v>
      </c>
      <c r="B4" s="14" t="s">
        <v>1113</v>
      </c>
      <c r="C4" s="15" t="s">
        <v>280</v>
      </c>
      <c r="D4" t="s">
        <v>579</v>
      </c>
      <c r="E4" t="s">
        <v>222</v>
      </c>
      <c r="F4" s="69" t="s">
        <v>1840</v>
      </c>
      <c r="G4" t="s">
        <v>1841</v>
      </c>
      <c r="H4" t="s">
        <v>298</v>
      </c>
      <c r="I4" t="s">
        <v>265</v>
      </c>
      <c r="J4">
        <v>4816</v>
      </c>
      <c r="K4" t="s">
        <v>1842</v>
      </c>
      <c r="L4" t="s">
        <v>1843</v>
      </c>
      <c r="M4" t="s">
        <v>556</v>
      </c>
      <c r="N4" s="14"/>
      <c r="O4" s="25" t="s">
        <v>1733</v>
      </c>
      <c r="P4" s="23">
        <v>43445</v>
      </c>
      <c r="Q4" t="s">
        <v>1281</v>
      </c>
      <c r="R4">
        <v>0</v>
      </c>
    </row>
    <row r="5" spans="1:18" x14ac:dyDescent="0.2">
      <c r="A5">
        <v>4</v>
      </c>
      <c r="B5" s="14" t="s">
        <v>1328</v>
      </c>
      <c r="C5" s="15" t="s">
        <v>280</v>
      </c>
      <c r="D5" t="s">
        <v>1751</v>
      </c>
      <c r="E5" t="s">
        <v>183</v>
      </c>
      <c r="F5" t="s">
        <v>1752</v>
      </c>
      <c r="G5">
        <v>0</v>
      </c>
      <c r="H5" t="s">
        <v>264</v>
      </c>
      <c r="I5" t="s">
        <v>265</v>
      </c>
      <c r="J5">
        <v>4820</v>
      </c>
      <c r="K5">
        <v>0</v>
      </c>
      <c r="L5" t="s">
        <v>1753</v>
      </c>
      <c r="M5" t="s">
        <v>556</v>
      </c>
      <c r="N5" s="14"/>
      <c r="O5" s="25" t="s">
        <v>1733</v>
      </c>
      <c r="P5" s="23">
        <v>43445</v>
      </c>
      <c r="Q5">
        <v>0</v>
      </c>
      <c r="R5">
        <v>0</v>
      </c>
    </row>
    <row r="6" spans="1:18" x14ac:dyDescent="0.2">
      <c r="A6">
        <v>5</v>
      </c>
      <c r="B6" s="14" t="s">
        <v>765</v>
      </c>
      <c r="C6" s="15" t="s">
        <v>280</v>
      </c>
      <c r="D6" t="s">
        <v>766</v>
      </c>
      <c r="E6" t="s">
        <v>767</v>
      </c>
      <c r="F6" t="s">
        <v>768</v>
      </c>
      <c r="G6">
        <v>0</v>
      </c>
      <c r="H6" t="s">
        <v>267</v>
      </c>
      <c r="I6" t="s">
        <v>265</v>
      </c>
      <c r="J6">
        <v>4817</v>
      </c>
      <c r="K6">
        <v>0</v>
      </c>
      <c r="L6" t="s">
        <v>769</v>
      </c>
      <c r="M6" t="s">
        <v>556</v>
      </c>
      <c r="N6" s="14">
        <v>679588</v>
      </c>
      <c r="O6" s="25">
        <v>550</v>
      </c>
      <c r="P6" s="23">
        <v>43444</v>
      </c>
      <c r="Q6">
        <v>0</v>
      </c>
      <c r="R6" s="24" t="s">
        <v>1460</v>
      </c>
    </row>
    <row r="7" spans="1:18" x14ac:dyDescent="0.2">
      <c r="A7">
        <v>6</v>
      </c>
      <c r="B7" s="14" t="s">
        <v>1213</v>
      </c>
      <c r="C7" s="15" t="s">
        <v>308</v>
      </c>
      <c r="D7" t="s">
        <v>1214</v>
      </c>
      <c r="E7" t="s">
        <v>1215</v>
      </c>
      <c r="F7" t="s">
        <v>1216</v>
      </c>
      <c r="H7" t="s">
        <v>264</v>
      </c>
      <c r="I7" t="s">
        <v>265</v>
      </c>
      <c r="J7">
        <v>4820</v>
      </c>
      <c r="L7" t="s">
        <v>1217</v>
      </c>
      <c r="N7" s="14">
        <v>679715</v>
      </c>
      <c r="O7" s="25">
        <v>550</v>
      </c>
      <c r="P7" s="23">
        <v>43445</v>
      </c>
      <c r="R7" s="24" t="s">
        <v>1218</v>
      </c>
    </row>
    <row r="8" spans="1:18" x14ac:dyDescent="0.2">
      <c r="A8">
        <v>7</v>
      </c>
      <c r="B8" s="14" t="s">
        <v>274</v>
      </c>
      <c r="C8" s="15" t="s">
        <v>250</v>
      </c>
      <c r="D8" t="s">
        <v>75</v>
      </c>
      <c r="E8" t="s">
        <v>76</v>
      </c>
      <c r="F8" t="s">
        <v>1385</v>
      </c>
      <c r="G8">
        <v>0</v>
      </c>
      <c r="H8" t="s">
        <v>360</v>
      </c>
      <c r="I8" t="s">
        <v>265</v>
      </c>
      <c r="J8">
        <v>4814</v>
      </c>
      <c r="K8">
        <v>0</v>
      </c>
      <c r="L8" t="s">
        <v>824</v>
      </c>
      <c r="M8" t="s">
        <v>487</v>
      </c>
      <c r="N8" s="39">
        <v>679676</v>
      </c>
      <c r="O8" s="25">
        <v>660</v>
      </c>
      <c r="P8" s="23">
        <v>43443</v>
      </c>
      <c r="Q8">
        <v>0</v>
      </c>
      <c r="R8" t="s">
        <v>77</v>
      </c>
    </row>
    <row r="9" spans="1:18" x14ac:dyDescent="0.2">
      <c r="A9">
        <v>8</v>
      </c>
      <c r="B9" s="14" t="s">
        <v>1235</v>
      </c>
      <c r="C9" s="15" t="s">
        <v>306</v>
      </c>
      <c r="D9" t="s">
        <v>1236</v>
      </c>
      <c r="E9" t="s">
        <v>1237</v>
      </c>
      <c r="F9" t="s">
        <v>1238</v>
      </c>
      <c r="G9">
        <v>0</v>
      </c>
      <c r="H9" t="s">
        <v>271</v>
      </c>
      <c r="I9" t="s">
        <v>265</v>
      </c>
      <c r="J9">
        <v>4880</v>
      </c>
      <c r="K9" t="s">
        <v>1239</v>
      </c>
      <c r="L9" t="s">
        <v>1240</v>
      </c>
      <c r="M9" t="s">
        <v>1241</v>
      </c>
      <c r="N9" s="14">
        <v>679595</v>
      </c>
      <c r="O9" s="25">
        <v>550</v>
      </c>
      <c r="P9" s="23">
        <v>43445</v>
      </c>
      <c r="R9" t="s">
        <v>1242</v>
      </c>
    </row>
    <row r="10" spans="1:18" x14ac:dyDescent="0.2">
      <c r="A10">
        <v>9</v>
      </c>
      <c r="B10" s="14" t="s">
        <v>281</v>
      </c>
      <c r="C10" s="15" t="s">
        <v>280</v>
      </c>
      <c r="D10" t="s">
        <v>716</v>
      </c>
      <c r="E10" t="s">
        <v>172</v>
      </c>
      <c r="F10" t="s">
        <v>173</v>
      </c>
      <c r="G10">
        <v>0</v>
      </c>
      <c r="H10" t="s">
        <v>174</v>
      </c>
      <c r="I10" t="s">
        <v>265</v>
      </c>
      <c r="J10">
        <v>4816</v>
      </c>
      <c r="K10" t="s">
        <v>175</v>
      </c>
      <c r="L10" t="s">
        <v>404</v>
      </c>
      <c r="M10" t="s">
        <v>556</v>
      </c>
      <c r="N10" s="14">
        <v>679556</v>
      </c>
      <c r="O10" s="25">
        <v>550</v>
      </c>
      <c r="P10" s="23">
        <v>43444</v>
      </c>
      <c r="Q10">
        <v>0</v>
      </c>
      <c r="R10" t="s">
        <v>1173</v>
      </c>
    </row>
    <row r="11" spans="1:18" x14ac:dyDescent="0.2">
      <c r="A11">
        <v>10</v>
      </c>
      <c r="B11" s="14" t="s">
        <v>3</v>
      </c>
      <c r="C11" s="15" t="s">
        <v>280</v>
      </c>
      <c r="D11" t="s">
        <v>571</v>
      </c>
      <c r="E11" t="s">
        <v>794</v>
      </c>
      <c r="F11" t="s">
        <v>795</v>
      </c>
      <c r="G11" t="s">
        <v>267</v>
      </c>
      <c r="H11" t="s">
        <v>273</v>
      </c>
      <c r="I11" t="s">
        <v>265</v>
      </c>
      <c r="J11">
        <v>4817</v>
      </c>
      <c r="K11">
        <v>0</v>
      </c>
      <c r="L11" t="s">
        <v>1745</v>
      </c>
      <c r="M11" t="s">
        <v>556</v>
      </c>
      <c r="N11" s="14" t="s">
        <v>1822</v>
      </c>
      <c r="O11" s="25"/>
      <c r="P11" s="23">
        <v>43445</v>
      </c>
      <c r="Q11" t="s">
        <v>1746</v>
      </c>
      <c r="R11" s="24" t="s">
        <v>1747</v>
      </c>
    </row>
    <row r="12" spans="1:18" x14ac:dyDescent="0.2">
      <c r="A12">
        <v>11</v>
      </c>
      <c r="B12" s="14" t="s">
        <v>484</v>
      </c>
      <c r="C12" s="15" t="s">
        <v>280</v>
      </c>
      <c r="D12" t="s">
        <v>670</v>
      </c>
      <c r="E12" t="s">
        <v>1156</v>
      </c>
      <c r="F12" t="s">
        <v>1157</v>
      </c>
      <c r="G12">
        <v>0</v>
      </c>
      <c r="H12" t="s">
        <v>1050</v>
      </c>
      <c r="I12" t="s">
        <v>265</v>
      </c>
      <c r="J12">
        <v>4818</v>
      </c>
      <c r="K12">
        <v>0</v>
      </c>
      <c r="L12" t="s">
        <v>1158</v>
      </c>
      <c r="M12" t="s">
        <v>457</v>
      </c>
      <c r="N12" s="14">
        <v>679697</v>
      </c>
      <c r="O12" s="25">
        <v>550</v>
      </c>
      <c r="P12" s="23">
        <v>43444</v>
      </c>
      <c r="Q12" t="s">
        <v>1484</v>
      </c>
      <c r="R12" s="24" t="s">
        <v>1485</v>
      </c>
    </row>
    <row r="13" spans="1:18" x14ac:dyDescent="0.2">
      <c r="A13">
        <v>12</v>
      </c>
      <c r="B13" s="14" t="s">
        <v>1666</v>
      </c>
      <c r="C13" s="15" t="s">
        <v>308</v>
      </c>
      <c r="D13" t="s">
        <v>1667</v>
      </c>
      <c r="E13" t="s">
        <v>1668</v>
      </c>
      <c r="F13" t="s">
        <v>1669</v>
      </c>
      <c r="H13" t="s">
        <v>1670</v>
      </c>
      <c r="I13" t="s">
        <v>265</v>
      </c>
      <c r="J13">
        <v>4709</v>
      </c>
      <c r="L13" t="s">
        <v>1671</v>
      </c>
      <c r="M13" t="s">
        <v>1672</v>
      </c>
      <c r="N13" s="14">
        <v>679612</v>
      </c>
      <c r="O13" s="25">
        <v>550</v>
      </c>
      <c r="P13" s="23">
        <v>43445</v>
      </c>
      <c r="Q13" t="e">
        <v>#N/A</v>
      </c>
      <c r="R13" s="24" t="s">
        <v>1673</v>
      </c>
    </row>
    <row r="14" spans="1:18" x14ac:dyDescent="0.2">
      <c r="A14">
        <v>13</v>
      </c>
      <c r="B14" s="14" t="s">
        <v>485</v>
      </c>
      <c r="C14" s="15" t="s">
        <v>280</v>
      </c>
      <c r="D14" t="s">
        <v>781</v>
      </c>
      <c r="E14" t="s">
        <v>782</v>
      </c>
      <c r="F14" t="s">
        <v>783</v>
      </c>
      <c r="G14" t="s">
        <v>267</v>
      </c>
      <c r="H14" t="s">
        <v>273</v>
      </c>
      <c r="I14" t="s">
        <v>265</v>
      </c>
      <c r="J14">
        <v>4817</v>
      </c>
      <c r="L14" t="s">
        <v>784</v>
      </c>
      <c r="N14" s="14">
        <v>679712</v>
      </c>
      <c r="O14" s="25">
        <v>550</v>
      </c>
      <c r="P14" s="23">
        <v>43445</v>
      </c>
      <c r="R14" s="24" t="s">
        <v>1814</v>
      </c>
    </row>
    <row r="15" spans="1:18" x14ac:dyDescent="0.2">
      <c r="A15">
        <v>14</v>
      </c>
      <c r="B15" s="14" t="s">
        <v>703</v>
      </c>
      <c r="C15" s="15" t="s">
        <v>280</v>
      </c>
      <c r="D15" t="s">
        <v>1243</v>
      </c>
      <c r="E15" t="s">
        <v>1244</v>
      </c>
      <c r="F15" t="s">
        <v>1245</v>
      </c>
      <c r="G15">
        <v>0</v>
      </c>
      <c r="H15" t="s">
        <v>264</v>
      </c>
      <c r="I15" t="s">
        <v>265</v>
      </c>
      <c r="J15">
        <v>4820</v>
      </c>
      <c r="K15">
        <v>0</v>
      </c>
      <c r="L15" t="s">
        <v>1549</v>
      </c>
      <c r="M15" t="s">
        <v>556</v>
      </c>
      <c r="N15" s="14">
        <v>679562</v>
      </c>
      <c r="O15" s="25">
        <v>550</v>
      </c>
      <c r="P15" s="23">
        <v>43445</v>
      </c>
      <c r="R15" s="24" t="s">
        <v>1550</v>
      </c>
    </row>
    <row r="16" spans="1:18" x14ac:dyDescent="0.2">
      <c r="A16">
        <v>15</v>
      </c>
      <c r="B16" s="14" t="s">
        <v>1730</v>
      </c>
      <c r="C16" s="15" t="s">
        <v>280</v>
      </c>
      <c r="D16" t="s">
        <v>1809</v>
      </c>
      <c r="E16" t="s">
        <v>1810</v>
      </c>
      <c r="F16" t="s">
        <v>1811</v>
      </c>
      <c r="H16" t="s">
        <v>895</v>
      </c>
      <c r="I16" t="s">
        <v>265</v>
      </c>
      <c r="J16">
        <v>4812</v>
      </c>
      <c r="L16" t="s">
        <v>1812</v>
      </c>
      <c r="N16" s="14">
        <v>679714</v>
      </c>
      <c r="O16" s="25">
        <v>550</v>
      </c>
      <c r="P16" s="23">
        <v>43445</v>
      </c>
      <c r="R16" s="24" t="s">
        <v>1813</v>
      </c>
    </row>
    <row r="17" spans="1:18" x14ac:dyDescent="0.2">
      <c r="A17">
        <v>16</v>
      </c>
      <c r="B17" s="14" t="s">
        <v>720</v>
      </c>
      <c r="C17" s="15" t="s">
        <v>308</v>
      </c>
      <c r="D17" t="s">
        <v>1827</v>
      </c>
      <c r="E17" t="s">
        <v>1828</v>
      </c>
      <c r="F17" t="s">
        <v>1105</v>
      </c>
      <c r="H17" t="s">
        <v>708</v>
      </c>
      <c r="I17" t="s">
        <v>265</v>
      </c>
      <c r="J17">
        <v>4812</v>
      </c>
      <c r="L17" t="s">
        <v>987</v>
      </c>
      <c r="M17" t="s">
        <v>556</v>
      </c>
      <c r="N17" s="14">
        <v>679735</v>
      </c>
      <c r="O17" s="25">
        <v>550</v>
      </c>
      <c r="P17" s="23">
        <v>43445</v>
      </c>
      <c r="Q17">
        <v>0</v>
      </c>
      <c r="R17" s="24" t="s">
        <v>1829</v>
      </c>
    </row>
    <row r="18" spans="1:18" x14ac:dyDescent="0.2">
      <c r="A18">
        <v>17</v>
      </c>
      <c r="B18" s="14" t="s">
        <v>699</v>
      </c>
      <c r="C18" s="15" t="s">
        <v>280</v>
      </c>
      <c r="D18" t="s">
        <v>1251</v>
      </c>
      <c r="E18" t="s">
        <v>1252</v>
      </c>
      <c r="F18" t="s">
        <v>1253</v>
      </c>
      <c r="H18" t="s">
        <v>273</v>
      </c>
      <c r="I18" t="s">
        <v>265</v>
      </c>
      <c r="J18">
        <v>4816</v>
      </c>
      <c r="L18" t="s">
        <v>1254</v>
      </c>
      <c r="M18" t="s">
        <v>556</v>
      </c>
      <c r="N18" s="14">
        <v>679719</v>
      </c>
      <c r="O18" s="25">
        <v>550</v>
      </c>
      <c r="P18" s="23">
        <v>43445</v>
      </c>
      <c r="Q18" t="s">
        <v>1278</v>
      </c>
    </row>
    <row r="19" spans="1:18" x14ac:dyDescent="0.2">
      <c r="A19">
        <v>18</v>
      </c>
      <c r="B19" s="14" t="s">
        <v>1475</v>
      </c>
      <c r="C19" s="15" t="s">
        <v>280</v>
      </c>
      <c r="D19" t="s">
        <v>494</v>
      </c>
      <c r="E19" t="s">
        <v>180</v>
      </c>
      <c r="F19" t="s">
        <v>1476</v>
      </c>
      <c r="G19" t="s">
        <v>453</v>
      </c>
      <c r="H19" t="s">
        <v>273</v>
      </c>
      <c r="I19" t="s">
        <v>265</v>
      </c>
      <c r="J19">
        <v>4815</v>
      </c>
      <c r="L19" t="s">
        <v>572</v>
      </c>
      <c r="M19" t="s">
        <v>556</v>
      </c>
      <c r="N19" s="14">
        <v>679599</v>
      </c>
      <c r="O19" s="25">
        <v>550</v>
      </c>
      <c r="P19" s="23">
        <v>43444</v>
      </c>
      <c r="Q19" t="s">
        <v>1477</v>
      </c>
      <c r="R19" s="24" t="s">
        <v>1478</v>
      </c>
    </row>
    <row r="20" spans="1:18" x14ac:dyDescent="0.2">
      <c r="A20">
        <v>19</v>
      </c>
      <c r="B20" s="14" t="s">
        <v>11</v>
      </c>
      <c r="C20" s="15" t="s">
        <v>280</v>
      </c>
      <c r="D20" t="s">
        <v>23</v>
      </c>
      <c r="E20" t="s">
        <v>1168</v>
      </c>
      <c r="F20" t="s">
        <v>1169</v>
      </c>
      <c r="G20">
        <v>0</v>
      </c>
      <c r="H20" t="s">
        <v>1170</v>
      </c>
      <c r="I20" t="s">
        <v>265</v>
      </c>
      <c r="J20">
        <v>4816</v>
      </c>
      <c r="K20">
        <v>0</v>
      </c>
      <c r="L20" t="s">
        <v>1171</v>
      </c>
      <c r="M20" t="s">
        <v>556</v>
      </c>
      <c r="N20" s="14">
        <v>679587</v>
      </c>
      <c r="O20" s="25">
        <v>550</v>
      </c>
      <c r="P20" s="23">
        <v>43444</v>
      </c>
      <c r="Q20" t="s">
        <v>1461</v>
      </c>
      <c r="R20" t="s">
        <v>1172</v>
      </c>
    </row>
    <row r="21" spans="1:18" x14ac:dyDescent="0.2">
      <c r="A21">
        <v>20</v>
      </c>
      <c r="B21" s="14" t="s">
        <v>696</v>
      </c>
      <c r="C21" s="15" t="s">
        <v>280</v>
      </c>
      <c r="D21" t="s">
        <v>179</v>
      </c>
      <c r="E21" t="s">
        <v>294</v>
      </c>
      <c r="F21" t="s">
        <v>841</v>
      </c>
      <c r="G21" t="s">
        <v>267</v>
      </c>
      <c r="H21" t="s">
        <v>273</v>
      </c>
      <c r="I21" t="s">
        <v>265</v>
      </c>
      <c r="J21">
        <v>4817</v>
      </c>
      <c r="K21">
        <v>0</v>
      </c>
      <c r="L21" t="s">
        <v>998</v>
      </c>
      <c r="M21" t="s">
        <v>641</v>
      </c>
      <c r="N21" s="14">
        <v>679560</v>
      </c>
      <c r="O21" s="25">
        <v>550</v>
      </c>
      <c r="P21" s="23">
        <v>43445</v>
      </c>
      <c r="Q21" t="s">
        <v>1551</v>
      </c>
      <c r="R21" s="24" t="s">
        <v>496</v>
      </c>
    </row>
    <row r="22" spans="1:18" x14ac:dyDescent="0.2">
      <c r="A22">
        <v>21</v>
      </c>
      <c r="B22" s="14" t="s">
        <v>533</v>
      </c>
      <c r="C22" s="15" t="s">
        <v>280</v>
      </c>
      <c r="D22" t="s">
        <v>10</v>
      </c>
      <c r="E22" t="s">
        <v>947</v>
      </c>
      <c r="F22" t="s">
        <v>1376</v>
      </c>
      <c r="G22">
        <v>0</v>
      </c>
      <c r="H22" t="s">
        <v>1377</v>
      </c>
      <c r="I22" t="s">
        <v>265</v>
      </c>
      <c r="J22">
        <v>4816</v>
      </c>
      <c r="K22" t="s">
        <v>1378</v>
      </c>
      <c r="L22" t="s">
        <v>1428</v>
      </c>
      <c r="N22" s="14">
        <v>679557</v>
      </c>
      <c r="O22" s="25">
        <v>550</v>
      </c>
      <c r="P22" s="23">
        <v>43444</v>
      </c>
      <c r="Q22">
        <v>0</v>
      </c>
      <c r="R22" t="s">
        <v>1379</v>
      </c>
    </row>
    <row r="23" spans="1:18" x14ac:dyDescent="0.2">
      <c r="A23">
        <v>22</v>
      </c>
      <c r="B23" s="14" t="s">
        <v>734</v>
      </c>
      <c r="C23" s="15" t="s">
        <v>308</v>
      </c>
      <c r="D23" t="s">
        <v>1024</v>
      </c>
      <c r="E23" t="s">
        <v>1025</v>
      </c>
      <c r="K23">
        <v>0</v>
      </c>
      <c r="M23" t="s">
        <v>704</v>
      </c>
      <c r="N23" s="14">
        <v>679668</v>
      </c>
      <c r="O23" s="25">
        <v>550</v>
      </c>
      <c r="P23" s="23">
        <v>43445</v>
      </c>
      <c r="Q23" t="s">
        <v>588</v>
      </c>
    </row>
    <row r="24" spans="1:18" x14ac:dyDescent="0.2">
      <c r="A24">
        <v>23</v>
      </c>
      <c r="B24" s="14" t="s">
        <v>759</v>
      </c>
      <c r="C24" s="15" t="s">
        <v>280</v>
      </c>
      <c r="D24" t="s">
        <v>1301</v>
      </c>
      <c r="E24" t="s">
        <v>761</v>
      </c>
      <c r="F24" t="s">
        <v>835</v>
      </c>
      <c r="G24">
        <v>0</v>
      </c>
      <c r="H24" t="s">
        <v>264</v>
      </c>
      <c r="I24" t="s">
        <v>265</v>
      </c>
      <c r="J24">
        <v>4820</v>
      </c>
      <c r="K24">
        <v>0</v>
      </c>
      <c r="L24" t="s">
        <v>1094</v>
      </c>
      <c r="M24" t="s">
        <v>556</v>
      </c>
      <c r="N24" s="14"/>
      <c r="O24" s="25" t="s">
        <v>1733</v>
      </c>
      <c r="P24" s="23">
        <v>43445</v>
      </c>
      <c r="Q24">
        <v>0</v>
      </c>
      <c r="R24" t="s">
        <v>836</v>
      </c>
    </row>
    <row r="25" spans="1:18" x14ac:dyDescent="0.2">
      <c r="A25">
        <v>24</v>
      </c>
      <c r="B25" s="14" t="s">
        <v>759</v>
      </c>
      <c r="C25" s="15" t="s">
        <v>306</v>
      </c>
      <c r="D25" t="s">
        <v>1301</v>
      </c>
      <c r="E25" t="s">
        <v>761</v>
      </c>
      <c r="F25" t="s">
        <v>835</v>
      </c>
      <c r="G25">
        <v>0</v>
      </c>
      <c r="H25" t="s">
        <v>264</v>
      </c>
      <c r="I25" t="s">
        <v>265</v>
      </c>
      <c r="J25">
        <v>4820</v>
      </c>
      <c r="K25">
        <v>0</v>
      </c>
      <c r="L25" t="s">
        <v>1094</v>
      </c>
      <c r="M25" t="s">
        <v>556</v>
      </c>
      <c r="N25" s="14"/>
      <c r="O25" s="25" t="s">
        <v>1733</v>
      </c>
      <c r="P25" s="23">
        <v>43445</v>
      </c>
      <c r="Q25">
        <v>0</v>
      </c>
      <c r="R25" t="s">
        <v>836</v>
      </c>
    </row>
    <row r="26" spans="1:18" x14ac:dyDescent="0.2">
      <c r="A26">
        <v>25</v>
      </c>
      <c r="B26" s="14" t="s">
        <v>1725</v>
      </c>
      <c r="C26" s="15" t="s">
        <v>280</v>
      </c>
      <c r="D26" t="s">
        <v>1335</v>
      </c>
      <c r="E26" t="s">
        <v>797</v>
      </c>
      <c r="F26" t="s">
        <v>1336</v>
      </c>
      <c r="H26" t="s">
        <v>905</v>
      </c>
      <c r="I26" t="s">
        <v>265</v>
      </c>
      <c r="J26">
        <v>4751</v>
      </c>
      <c r="L26" t="s">
        <v>906</v>
      </c>
      <c r="M26" t="s">
        <v>356</v>
      </c>
      <c r="N26" s="14">
        <v>679580</v>
      </c>
      <c r="O26" s="25">
        <v>550</v>
      </c>
      <c r="P26" s="23">
        <v>43445</v>
      </c>
      <c r="Q26" t="s">
        <v>1726</v>
      </c>
      <c r="R26" s="24" t="s">
        <v>907</v>
      </c>
    </row>
    <row r="27" spans="1:18" x14ac:dyDescent="0.2">
      <c r="A27">
        <v>26</v>
      </c>
      <c r="B27" s="14" t="s">
        <v>1174</v>
      </c>
      <c r="C27" s="15" t="s">
        <v>280</v>
      </c>
      <c r="D27" t="s">
        <v>1175</v>
      </c>
      <c r="E27" t="s">
        <v>25</v>
      </c>
      <c r="F27" t="s">
        <v>1176</v>
      </c>
      <c r="H27" t="s">
        <v>264</v>
      </c>
      <c r="I27" t="s">
        <v>265</v>
      </c>
      <c r="J27">
        <v>4820</v>
      </c>
      <c r="L27" t="s">
        <v>1495</v>
      </c>
      <c r="M27" t="s">
        <v>556</v>
      </c>
      <c r="N27" s="14">
        <v>679605</v>
      </c>
      <c r="O27" s="25">
        <v>550</v>
      </c>
      <c r="P27" s="23">
        <v>43444</v>
      </c>
      <c r="R27" s="24" t="s">
        <v>1496</v>
      </c>
    </row>
    <row r="28" spans="1:18" x14ac:dyDescent="0.2">
      <c r="A28">
        <v>27</v>
      </c>
      <c r="B28" s="14" t="s">
        <v>1447</v>
      </c>
      <c r="C28" s="15" t="s">
        <v>280</v>
      </c>
      <c r="D28" t="s">
        <v>599</v>
      </c>
      <c r="E28" t="s">
        <v>1193</v>
      </c>
      <c r="F28" t="s">
        <v>1448</v>
      </c>
      <c r="G28" t="s">
        <v>1449</v>
      </c>
      <c r="H28" t="s">
        <v>264</v>
      </c>
      <c r="I28" t="s">
        <v>265</v>
      </c>
      <c r="J28">
        <v>4820</v>
      </c>
      <c r="L28" t="s">
        <v>1194</v>
      </c>
      <c r="M28" t="s">
        <v>556</v>
      </c>
      <c r="N28" s="14">
        <v>679583</v>
      </c>
      <c r="O28" s="25">
        <v>550</v>
      </c>
      <c r="P28" s="23">
        <v>43444</v>
      </c>
      <c r="R28" s="24" t="s">
        <v>1450</v>
      </c>
    </row>
    <row r="29" spans="1:18" x14ac:dyDescent="0.2">
      <c r="A29">
        <v>28</v>
      </c>
      <c r="B29" s="14" t="s">
        <v>283</v>
      </c>
      <c r="C29" s="15" t="s">
        <v>280</v>
      </c>
      <c r="D29" t="s">
        <v>210</v>
      </c>
      <c r="E29" t="s">
        <v>211</v>
      </c>
      <c r="F29" t="s">
        <v>212</v>
      </c>
      <c r="G29">
        <v>0</v>
      </c>
      <c r="H29" t="s">
        <v>153</v>
      </c>
      <c r="I29" t="s">
        <v>265</v>
      </c>
      <c r="J29">
        <v>4806</v>
      </c>
      <c r="K29" t="s">
        <v>213</v>
      </c>
      <c r="L29" t="s">
        <v>214</v>
      </c>
      <c r="M29" t="s">
        <v>649</v>
      </c>
      <c r="N29" s="14">
        <v>679540</v>
      </c>
      <c r="O29" s="25">
        <v>550</v>
      </c>
      <c r="P29" s="23">
        <v>43445</v>
      </c>
      <c r="Q29" t="s">
        <v>1545</v>
      </c>
      <c r="R29" t="s">
        <v>486</v>
      </c>
    </row>
    <row r="30" spans="1:18" x14ac:dyDescent="0.2">
      <c r="A30">
        <v>29</v>
      </c>
      <c r="B30" s="14" t="s">
        <v>1107</v>
      </c>
      <c r="C30" s="15" t="s">
        <v>280</v>
      </c>
      <c r="D30" t="s">
        <v>1108</v>
      </c>
      <c r="E30" t="s">
        <v>858</v>
      </c>
      <c r="F30" t="s">
        <v>1109</v>
      </c>
      <c r="G30" t="e">
        <v>#N/A</v>
      </c>
      <c r="H30" t="s">
        <v>264</v>
      </c>
      <c r="I30" t="s">
        <v>265</v>
      </c>
      <c r="J30">
        <v>4820</v>
      </c>
      <c r="L30" t="s">
        <v>1110</v>
      </c>
      <c r="M30" t="s">
        <v>556</v>
      </c>
      <c r="N30" s="14">
        <v>679671</v>
      </c>
      <c r="O30" s="25">
        <v>550</v>
      </c>
      <c r="P30" s="23">
        <v>43444</v>
      </c>
      <c r="Q30" t="s">
        <v>588</v>
      </c>
      <c r="R30" s="24" t="s">
        <v>1510</v>
      </c>
    </row>
    <row r="31" spans="1:18" x14ac:dyDescent="0.2">
      <c r="A31">
        <v>30</v>
      </c>
      <c r="B31" s="14" t="s">
        <v>357</v>
      </c>
      <c r="C31" s="15" t="s">
        <v>308</v>
      </c>
      <c r="D31" t="s">
        <v>952</v>
      </c>
      <c r="E31" t="s">
        <v>858</v>
      </c>
      <c r="F31" t="s">
        <v>859</v>
      </c>
      <c r="H31" t="s">
        <v>264</v>
      </c>
      <c r="I31" t="s">
        <v>265</v>
      </c>
      <c r="J31">
        <v>4820</v>
      </c>
      <c r="K31">
        <v>0</v>
      </c>
      <c r="L31" t="s">
        <v>860</v>
      </c>
      <c r="M31">
        <v>0</v>
      </c>
      <c r="N31" s="14">
        <v>679716</v>
      </c>
      <c r="O31" s="25">
        <v>550</v>
      </c>
      <c r="P31" s="23">
        <v>43445</v>
      </c>
      <c r="Q31">
        <v>0</v>
      </c>
      <c r="R31" s="24" t="s">
        <v>861</v>
      </c>
    </row>
    <row r="32" spans="1:18" x14ac:dyDescent="0.2">
      <c r="A32">
        <v>31</v>
      </c>
      <c r="B32" s="14" t="s">
        <v>1852</v>
      </c>
      <c r="C32" s="15" t="s">
        <v>308</v>
      </c>
      <c r="D32" t="s">
        <v>1335</v>
      </c>
      <c r="E32" t="s">
        <v>674</v>
      </c>
      <c r="H32" t="e">
        <v>#N/A</v>
      </c>
      <c r="I32" t="e">
        <v>#N/A</v>
      </c>
      <c r="J32" t="e">
        <v>#N/A</v>
      </c>
      <c r="M32" t="s">
        <v>683</v>
      </c>
      <c r="N32" s="14"/>
      <c r="O32" s="25"/>
      <c r="P32" s="23"/>
      <c r="R32" s="24"/>
    </row>
    <row r="33" spans="1:18" x14ac:dyDescent="0.2">
      <c r="A33">
        <v>32</v>
      </c>
      <c r="B33" s="14" t="s">
        <v>1674</v>
      </c>
      <c r="C33" s="15" t="s">
        <v>308</v>
      </c>
      <c r="D33" t="s">
        <v>1675</v>
      </c>
      <c r="E33" t="s">
        <v>1676</v>
      </c>
      <c r="F33" t="s">
        <v>1677</v>
      </c>
      <c r="H33" t="s">
        <v>272</v>
      </c>
      <c r="I33" t="s">
        <v>265</v>
      </c>
      <c r="J33">
        <v>4870</v>
      </c>
      <c r="L33" t="s">
        <v>1678</v>
      </c>
      <c r="M33" t="s">
        <v>642</v>
      </c>
      <c r="N33" s="14">
        <v>679613</v>
      </c>
      <c r="O33" s="25">
        <v>550</v>
      </c>
      <c r="P33" s="23">
        <v>43445</v>
      </c>
      <c r="R33" s="24" t="s">
        <v>1679</v>
      </c>
    </row>
    <row r="34" spans="1:18" x14ac:dyDescent="0.2">
      <c r="A34">
        <v>33</v>
      </c>
      <c r="B34" s="14" t="s">
        <v>1462</v>
      </c>
      <c r="C34" s="15" t="s">
        <v>280</v>
      </c>
      <c r="D34" t="s">
        <v>1463</v>
      </c>
      <c r="E34" t="s">
        <v>1159</v>
      </c>
      <c r="F34" t="s">
        <v>1464</v>
      </c>
      <c r="G34" t="s">
        <v>1465</v>
      </c>
      <c r="H34" t="s">
        <v>273</v>
      </c>
      <c r="I34" t="s">
        <v>265</v>
      </c>
      <c r="J34">
        <v>4812</v>
      </c>
      <c r="L34" t="s">
        <v>1161</v>
      </c>
      <c r="M34" t="s">
        <v>356</v>
      </c>
      <c r="N34" s="14">
        <v>679586</v>
      </c>
      <c r="O34" s="25">
        <v>550</v>
      </c>
      <c r="P34" s="23">
        <v>43444</v>
      </c>
      <c r="R34" s="24" t="s">
        <v>1162</v>
      </c>
    </row>
    <row r="35" spans="1:18" x14ac:dyDescent="0.2">
      <c r="A35">
        <v>34</v>
      </c>
      <c r="B35" s="14" t="s">
        <v>885</v>
      </c>
      <c r="C35" s="15" t="s">
        <v>250</v>
      </c>
      <c r="D35" t="s">
        <v>1729</v>
      </c>
      <c r="N35" s="39">
        <v>679741</v>
      </c>
      <c r="O35" s="25">
        <v>660</v>
      </c>
      <c r="P35" s="23">
        <v>43445</v>
      </c>
      <c r="Q35">
        <v>0</v>
      </c>
      <c r="R35">
        <v>0</v>
      </c>
    </row>
    <row r="36" spans="1:18" x14ac:dyDescent="0.2">
      <c r="A36">
        <v>35</v>
      </c>
      <c r="B36" s="14" t="s">
        <v>1099</v>
      </c>
      <c r="C36" s="15" t="s">
        <v>306</v>
      </c>
      <c r="D36" t="s">
        <v>1100</v>
      </c>
      <c r="E36" t="s">
        <v>1101</v>
      </c>
      <c r="F36" t="s">
        <v>1102</v>
      </c>
      <c r="H36" t="s">
        <v>264</v>
      </c>
      <c r="I36" t="s">
        <v>265</v>
      </c>
      <c r="J36">
        <v>4820</v>
      </c>
      <c r="L36" t="s">
        <v>1103</v>
      </c>
      <c r="M36" t="s">
        <v>556</v>
      </c>
      <c r="N36" s="14">
        <v>679677</v>
      </c>
      <c r="O36" s="25">
        <v>550</v>
      </c>
      <c r="P36" s="23">
        <v>43445</v>
      </c>
      <c r="Q36" t="s">
        <v>1230</v>
      </c>
      <c r="R36" t="s">
        <v>1104</v>
      </c>
    </row>
    <row r="37" spans="1:18" x14ac:dyDescent="0.2">
      <c r="A37">
        <v>36</v>
      </c>
      <c r="B37" s="14" t="s">
        <v>866</v>
      </c>
      <c r="C37" s="15" t="s">
        <v>280</v>
      </c>
      <c r="D37" t="s">
        <v>867</v>
      </c>
      <c r="E37" t="s">
        <v>868</v>
      </c>
      <c r="F37" t="s">
        <v>995</v>
      </c>
      <c r="G37">
        <v>0</v>
      </c>
      <c r="H37" t="s">
        <v>264</v>
      </c>
      <c r="I37" t="s">
        <v>265</v>
      </c>
      <c r="J37">
        <v>4820</v>
      </c>
      <c r="K37">
        <v>0</v>
      </c>
      <c r="L37" t="s">
        <v>996</v>
      </c>
      <c r="M37" t="s">
        <v>556</v>
      </c>
      <c r="N37" s="14">
        <v>679527</v>
      </c>
      <c r="O37" s="25">
        <v>550</v>
      </c>
      <c r="P37" s="23">
        <v>43445</v>
      </c>
      <c r="Q37" t="s">
        <v>1534</v>
      </c>
      <c r="R37" t="s">
        <v>1304</v>
      </c>
    </row>
    <row r="38" spans="1:18" x14ac:dyDescent="0.2">
      <c r="A38">
        <v>37</v>
      </c>
      <c r="B38" s="14" t="s">
        <v>1293</v>
      </c>
      <c r="C38" s="15" t="s">
        <v>308</v>
      </c>
      <c r="D38" t="s">
        <v>709</v>
      </c>
      <c r="E38" t="s">
        <v>1294</v>
      </c>
      <c r="F38" t="s">
        <v>1295</v>
      </c>
      <c r="G38" t="e">
        <v>#N/A</v>
      </c>
      <c r="H38" t="s">
        <v>264</v>
      </c>
      <c r="I38" t="s">
        <v>265</v>
      </c>
      <c r="J38">
        <v>4820</v>
      </c>
      <c r="L38" t="s">
        <v>1296</v>
      </c>
      <c r="M38" t="s">
        <v>556</v>
      </c>
      <c r="N38" s="14">
        <v>679611</v>
      </c>
      <c r="O38" s="25">
        <v>550</v>
      </c>
      <c r="P38" s="23">
        <v>43445</v>
      </c>
      <c r="Q38" t="s">
        <v>588</v>
      </c>
      <c r="R38" t="s">
        <v>1297</v>
      </c>
    </row>
    <row r="39" spans="1:18" x14ac:dyDescent="0.2">
      <c r="A39">
        <v>38</v>
      </c>
      <c r="B39" s="14" t="s">
        <v>1298</v>
      </c>
      <c r="C39" s="15" t="s">
        <v>308</v>
      </c>
      <c r="D39" t="s">
        <v>709</v>
      </c>
      <c r="E39" t="s">
        <v>1294</v>
      </c>
      <c r="F39" t="s">
        <v>1295</v>
      </c>
      <c r="H39" t="s">
        <v>264</v>
      </c>
      <c r="I39" t="s">
        <v>265</v>
      </c>
      <c r="J39">
        <v>4820</v>
      </c>
      <c r="L39" t="s">
        <v>1296</v>
      </c>
      <c r="M39" t="s">
        <v>556</v>
      </c>
      <c r="N39" s="14">
        <v>679614</v>
      </c>
      <c r="O39" s="25">
        <v>550</v>
      </c>
      <c r="P39" s="23">
        <v>43445</v>
      </c>
      <c r="Q39" t="s">
        <v>588</v>
      </c>
    </row>
    <row r="40" spans="1:18" x14ac:dyDescent="0.2">
      <c r="A40">
        <v>39</v>
      </c>
      <c r="B40" s="14" t="s">
        <v>1163</v>
      </c>
      <c r="C40" s="15" t="s">
        <v>280</v>
      </c>
      <c r="D40" t="s">
        <v>277</v>
      </c>
      <c r="E40" t="s">
        <v>1164</v>
      </c>
      <c r="F40" t="s">
        <v>1443</v>
      </c>
      <c r="G40" t="s">
        <v>459</v>
      </c>
      <c r="H40" t="s">
        <v>273</v>
      </c>
      <c r="I40" t="s">
        <v>265</v>
      </c>
      <c r="J40">
        <v>4818</v>
      </c>
      <c r="L40" t="s">
        <v>1165</v>
      </c>
      <c r="M40" t="s">
        <v>356</v>
      </c>
      <c r="N40" s="14">
        <v>679573</v>
      </c>
      <c r="O40" s="25">
        <v>550</v>
      </c>
      <c r="P40" s="23">
        <v>43444</v>
      </c>
      <c r="Q40" t="s">
        <v>1282</v>
      </c>
      <c r="R40" t="s">
        <v>1166</v>
      </c>
    </row>
    <row r="41" spans="1:18" x14ac:dyDescent="0.2">
      <c r="A41">
        <v>40</v>
      </c>
      <c r="B41" s="14" t="s">
        <v>286</v>
      </c>
      <c r="C41" s="15" t="s">
        <v>280</v>
      </c>
      <c r="D41" t="s">
        <v>374</v>
      </c>
      <c r="E41" t="s">
        <v>184</v>
      </c>
      <c r="F41" t="s">
        <v>185</v>
      </c>
      <c r="G41">
        <v>0</v>
      </c>
      <c r="H41" t="s">
        <v>176</v>
      </c>
      <c r="I41" t="s">
        <v>265</v>
      </c>
      <c r="J41">
        <v>4860</v>
      </c>
      <c r="K41" t="s">
        <v>1503</v>
      </c>
      <c r="L41" t="s">
        <v>1273</v>
      </c>
      <c r="M41" t="s">
        <v>556</v>
      </c>
      <c r="N41" s="14">
        <v>679675</v>
      </c>
      <c r="O41" s="25">
        <v>550</v>
      </c>
      <c r="P41" s="23">
        <v>43444</v>
      </c>
      <c r="R41" t="s">
        <v>65</v>
      </c>
    </row>
    <row r="42" spans="1:18" x14ac:dyDescent="0.2">
      <c r="A42">
        <v>41</v>
      </c>
      <c r="B42" s="14" t="s">
        <v>287</v>
      </c>
      <c r="C42" s="15" t="s">
        <v>280</v>
      </c>
      <c r="D42" t="s">
        <v>148</v>
      </c>
      <c r="E42" t="s">
        <v>152</v>
      </c>
      <c r="F42" t="s">
        <v>654</v>
      </c>
      <c r="G42" t="s">
        <v>267</v>
      </c>
      <c r="H42" t="s">
        <v>273</v>
      </c>
      <c r="I42" t="s">
        <v>265</v>
      </c>
      <c r="J42">
        <v>4817</v>
      </c>
      <c r="K42">
        <v>0</v>
      </c>
      <c r="L42" t="s">
        <v>425</v>
      </c>
      <c r="M42" t="s">
        <v>154</v>
      </c>
      <c r="N42" s="14">
        <v>679559</v>
      </c>
      <c r="O42" s="25">
        <v>550</v>
      </c>
      <c r="P42" s="23">
        <v>43445</v>
      </c>
      <c r="R42" t="s">
        <v>655</v>
      </c>
    </row>
    <row r="43" spans="1:18" x14ac:dyDescent="0.2">
      <c r="A43">
        <v>42</v>
      </c>
      <c r="B43" s="14" t="s">
        <v>1030</v>
      </c>
      <c r="C43" s="15" t="s">
        <v>308</v>
      </c>
      <c r="D43" t="s">
        <v>1831</v>
      </c>
      <c r="E43" t="s">
        <v>973</v>
      </c>
      <c r="F43" t="s">
        <v>1832</v>
      </c>
      <c r="H43" t="s">
        <v>590</v>
      </c>
      <c r="I43" t="s">
        <v>265</v>
      </c>
      <c r="J43">
        <v>4814</v>
      </c>
      <c r="L43" t="s">
        <v>1221</v>
      </c>
      <c r="M43" t="s">
        <v>556</v>
      </c>
      <c r="N43" s="14">
        <v>679725</v>
      </c>
      <c r="O43" s="25">
        <v>550</v>
      </c>
      <c r="P43" s="23">
        <v>43445</v>
      </c>
      <c r="Q43">
        <v>0</v>
      </c>
      <c r="R43" s="24" t="s">
        <v>974</v>
      </c>
    </row>
    <row r="44" spans="1:18" x14ac:dyDescent="0.2">
      <c r="A44">
        <v>43</v>
      </c>
      <c r="B44" s="14" t="s">
        <v>1003</v>
      </c>
      <c r="C44" s="15" t="s">
        <v>555</v>
      </c>
      <c r="D44" t="s">
        <v>1004</v>
      </c>
      <c r="E44" t="s">
        <v>1005</v>
      </c>
      <c r="F44" t="s">
        <v>1006</v>
      </c>
      <c r="H44" t="s">
        <v>1007</v>
      </c>
      <c r="I44" t="s">
        <v>265</v>
      </c>
      <c r="J44">
        <v>4601</v>
      </c>
      <c r="L44" t="s">
        <v>1008</v>
      </c>
      <c r="N44" s="14">
        <v>679547</v>
      </c>
      <c r="O44" s="25">
        <v>660</v>
      </c>
      <c r="P44" s="23">
        <v>43443</v>
      </c>
      <c r="R44" t="s">
        <v>1009</v>
      </c>
    </row>
    <row r="45" spans="1:18" x14ac:dyDescent="0.2">
      <c r="A45">
        <v>44</v>
      </c>
      <c r="B45" s="14" t="s">
        <v>1696</v>
      </c>
      <c r="C45" s="15" t="s">
        <v>280</v>
      </c>
      <c r="D45" t="s">
        <v>709</v>
      </c>
      <c r="E45" t="s">
        <v>1697</v>
      </c>
      <c r="F45" t="s">
        <v>1698</v>
      </c>
      <c r="H45" t="s">
        <v>1699</v>
      </c>
      <c r="I45" t="s">
        <v>265</v>
      </c>
      <c r="J45">
        <v>4740</v>
      </c>
      <c r="L45" t="s">
        <v>1700</v>
      </c>
      <c r="M45" t="s">
        <v>556</v>
      </c>
      <c r="N45" s="14">
        <v>679541</v>
      </c>
      <c r="O45" s="25">
        <v>550</v>
      </c>
      <c r="P45" s="23">
        <v>43445</v>
      </c>
      <c r="Q45" t="e">
        <v>#N/A</v>
      </c>
      <c r="R45" s="24" t="s">
        <v>1701</v>
      </c>
    </row>
    <row r="46" spans="1:18" x14ac:dyDescent="0.2">
      <c r="A46">
        <v>45</v>
      </c>
      <c r="B46" s="14" t="s">
        <v>726</v>
      </c>
      <c r="C46" s="15" t="s">
        <v>308</v>
      </c>
      <c r="D46" t="s">
        <v>727</v>
      </c>
      <c r="E46" t="s">
        <v>169</v>
      </c>
      <c r="F46" t="s">
        <v>170</v>
      </c>
      <c r="G46" t="s">
        <v>1586</v>
      </c>
      <c r="H46" t="s">
        <v>171</v>
      </c>
      <c r="I46" t="s">
        <v>265</v>
      </c>
      <c r="J46">
        <v>4705</v>
      </c>
      <c r="K46" t="s">
        <v>515</v>
      </c>
      <c r="L46" t="s">
        <v>139</v>
      </c>
      <c r="M46" t="s">
        <v>556</v>
      </c>
      <c r="N46" s="14">
        <v>679644</v>
      </c>
      <c r="O46" s="25">
        <v>550</v>
      </c>
      <c r="P46" s="23">
        <v>43445</v>
      </c>
      <c r="Q46" t="s">
        <v>778</v>
      </c>
      <c r="R46">
        <v>0</v>
      </c>
    </row>
    <row r="47" spans="1:18" x14ac:dyDescent="0.2">
      <c r="A47">
        <v>46</v>
      </c>
      <c r="B47" s="14" t="s">
        <v>656</v>
      </c>
      <c r="C47" s="15" t="s">
        <v>280</v>
      </c>
      <c r="D47" t="s">
        <v>1754</v>
      </c>
      <c r="E47" t="s">
        <v>1755</v>
      </c>
      <c r="F47" t="s">
        <v>1756</v>
      </c>
      <c r="G47">
        <v>0</v>
      </c>
      <c r="H47" t="s">
        <v>1757</v>
      </c>
      <c r="I47" t="s">
        <v>265</v>
      </c>
      <c r="J47">
        <v>4817</v>
      </c>
      <c r="K47">
        <v>0</v>
      </c>
      <c r="L47" t="s">
        <v>1758</v>
      </c>
      <c r="M47" t="s">
        <v>556</v>
      </c>
      <c r="N47" s="14"/>
      <c r="O47" s="25" t="s">
        <v>1733</v>
      </c>
      <c r="P47" s="23">
        <v>43445</v>
      </c>
      <c r="Q47" t="s">
        <v>778</v>
      </c>
      <c r="R47" s="24" t="s">
        <v>1759</v>
      </c>
    </row>
    <row r="48" spans="1:18" x14ac:dyDescent="0.2">
      <c r="A48">
        <v>47</v>
      </c>
      <c r="B48" s="14" t="s">
        <v>1397</v>
      </c>
      <c r="C48" s="15" t="s">
        <v>250</v>
      </c>
      <c r="D48" t="s">
        <v>882</v>
      </c>
      <c r="E48" t="s">
        <v>1068</v>
      </c>
      <c r="F48" t="s">
        <v>1069</v>
      </c>
      <c r="H48" t="s">
        <v>570</v>
      </c>
      <c r="I48" t="s">
        <v>265</v>
      </c>
      <c r="J48">
        <v>4825</v>
      </c>
      <c r="L48" t="s">
        <v>1070</v>
      </c>
      <c r="M48" t="s">
        <v>556</v>
      </c>
      <c r="N48" s="39">
        <v>679665</v>
      </c>
      <c r="O48" s="25">
        <v>660</v>
      </c>
      <c r="P48" s="23">
        <v>43443</v>
      </c>
      <c r="R48" s="24" t="s">
        <v>1313</v>
      </c>
    </row>
    <row r="49" spans="1:18" x14ac:dyDescent="0.2">
      <c r="A49">
        <v>48</v>
      </c>
      <c r="B49" s="14" t="s">
        <v>488</v>
      </c>
      <c r="C49" s="15" t="s">
        <v>280</v>
      </c>
      <c r="D49" t="s">
        <v>1486</v>
      </c>
      <c r="E49" t="s">
        <v>375</v>
      </c>
      <c r="F49" t="s">
        <v>29</v>
      </c>
      <c r="H49" t="s">
        <v>264</v>
      </c>
      <c r="I49" t="s">
        <v>265</v>
      </c>
      <c r="J49">
        <v>4820</v>
      </c>
      <c r="L49" t="s">
        <v>1487</v>
      </c>
      <c r="M49" t="s">
        <v>556</v>
      </c>
      <c r="N49" s="14">
        <v>679694</v>
      </c>
      <c r="O49" s="25">
        <v>550</v>
      </c>
      <c r="P49" s="23">
        <v>43444</v>
      </c>
      <c r="Q49" t="s">
        <v>588</v>
      </c>
      <c r="R49" s="24" t="s">
        <v>149</v>
      </c>
    </row>
    <row r="50" spans="1:18" x14ac:dyDescent="0.2">
      <c r="A50">
        <v>49</v>
      </c>
      <c r="B50" s="14" t="s">
        <v>264</v>
      </c>
      <c r="C50" s="15" t="s">
        <v>555</v>
      </c>
      <c r="D50" t="s">
        <v>530</v>
      </c>
      <c r="E50" t="s">
        <v>1399</v>
      </c>
      <c r="N50" s="14"/>
      <c r="O50" s="25"/>
      <c r="P50" s="23"/>
    </row>
    <row r="51" spans="1:18" x14ac:dyDescent="0.2">
      <c r="A51">
        <v>50</v>
      </c>
      <c r="B51" s="14" t="s">
        <v>309</v>
      </c>
      <c r="C51" s="15" t="s">
        <v>308</v>
      </c>
      <c r="D51" t="s">
        <v>398</v>
      </c>
      <c r="E51" t="s">
        <v>167</v>
      </c>
      <c r="F51" t="s">
        <v>717</v>
      </c>
      <c r="G51">
        <v>0</v>
      </c>
      <c r="H51" t="s">
        <v>718</v>
      </c>
      <c r="I51" t="s">
        <v>265</v>
      </c>
      <c r="J51">
        <v>4822</v>
      </c>
      <c r="K51" t="s">
        <v>719</v>
      </c>
      <c r="L51" t="s">
        <v>168</v>
      </c>
      <c r="M51" t="s">
        <v>556</v>
      </c>
      <c r="N51" s="14">
        <v>679625</v>
      </c>
      <c r="O51" s="25">
        <v>550</v>
      </c>
      <c r="P51" s="23">
        <v>43445</v>
      </c>
      <c r="Q51">
        <v>0</v>
      </c>
      <c r="R51" t="s">
        <v>598</v>
      </c>
    </row>
    <row r="52" spans="1:18" x14ac:dyDescent="0.2">
      <c r="A52">
        <v>51</v>
      </c>
      <c r="B52" s="14" t="s">
        <v>1717</v>
      </c>
      <c r="C52" s="15" t="s">
        <v>280</v>
      </c>
      <c r="D52" t="s">
        <v>1399</v>
      </c>
      <c r="E52" t="s">
        <v>1718</v>
      </c>
      <c r="F52" t="s">
        <v>1719</v>
      </c>
      <c r="H52" t="s">
        <v>264</v>
      </c>
      <c r="I52" t="s">
        <v>265</v>
      </c>
      <c r="J52">
        <v>4820</v>
      </c>
      <c r="L52" t="s">
        <v>1720</v>
      </c>
      <c r="M52" t="s">
        <v>556</v>
      </c>
      <c r="N52" s="14">
        <v>679684</v>
      </c>
      <c r="O52" s="25">
        <v>550</v>
      </c>
      <c r="P52" s="23">
        <v>43445</v>
      </c>
      <c r="Q52" t="s">
        <v>1721</v>
      </c>
      <c r="R52" s="24" t="s">
        <v>1722</v>
      </c>
    </row>
    <row r="53" spans="1:18" x14ac:dyDescent="0.2">
      <c r="A53">
        <v>52</v>
      </c>
      <c r="B53" s="14" t="s">
        <v>381</v>
      </c>
      <c r="C53" s="15" t="s">
        <v>280</v>
      </c>
      <c r="D53" t="s">
        <v>442</v>
      </c>
      <c r="E53" t="s">
        <v>372</v>
      </c>
      <c r="F53" t="s">
        <v>549</v>
      </c>
      <c r="G53">
        <v>0</v>
      </c>
      <c r="H53" t="s">
        <v>264</v>
      </c>
      <c r="I53" t="s">
        <v>265</v>
      </c>
      <c r="J53">
        <v>4820</v>
      </c>
      <c r="K53" t="s">
        <v>1180</v>
      </c>
      <c r="L53" t="s">
        <v>475</v>
      </c>
      <c r="M53" t="s">
        <v>556</v>
      </c>
      <c r="N53" s="14">
        <v>679607</v>
      </c>
      <c r="O53" s="25">
        <v>550</v>
      </c>
      <c r="P53" s="23">
        <v>43444</v>
      </c>
      <c r="Q53">
        <v>0</v>
      </c>
      <c r="R53" t="s">
        <v>901</v>
      </c>
    </row>
    <row r="54" spans="1:18" x14ac:dyDescent="0.2">
      <c r="A54">
        <v>53</v>
      </c>
      <c r="B54" s="14" t="s">
        <v>476</v>
      </c>
      <c r="C54" s="15" t="s">
        <v>250</v>
      </c>
      <c r="D54" t="s">
        <v>269</v>
      </c>
      <c r="E54" t="s">
        <v>1416</v>
      </c>
      <c r="F54" t="s">
        <v>1417</v>
      </c>
      <c r="G54" t="s">
        <v>1418</v>
      </c>
      <c r="H54" t="s">
        <v>273</v>
      </c>
      <c r="I54" t="s">
        <v>265</v>
      </c>
      <c r="J54">
        <v>4817</v>
      </c>
      <c r="L54" t="s">
        <v>1419</v>
      </c>
      <c r="M54" t="s">
        <v>1420</v>
      </c>
      <c r="N54" s="14">
        <v>679623</v>
      </c>
      <c r="O54" s="25">
        <v>660</v>
      </c>
      <c r="P54" s="23">
        <v>43444</v>
      </c>
      <c r="Q54" t="s">
        <v>1421</v>
      </c>
      <c r="R54" s="24" t="s">
        <v>1422</v>
      </c>
    </row>
    <row r="55" spans="1:18" x14ac:dyDescent="0.2">
      <c r="A55">
        <v>54</v>
      </c>
      <c r="B55" s="14" t="s">
        <v>476</v>
      </c>
      <c r="C55" s="15" t="s">
        <v>280</v>
      </c>
      <c r="D55" t="s">
        <v>1454</v>
      </c>
      <c r="E55" t="s">
        <v>1455</v>
      </c>
      <c r="F55" t="s">
        <v>1456</v>
      </c>
      <c r="G55">
        <v>0</v>
      </c>
      <c r="H55" t="s">
        <v>1457</v>
      </c>
      <c r="I55" t="s">
        <v>265</v>
      </c>
      <c r="J55">
        <v>4850</v>
      </c>
      <c r="L55" t="s">
        <v>1458</v>
      </c>
      <c r="M55" t="s">
        <v>1420</v>
      </c>
      <c r="N55" s="14">
        <v>679589</v>
      </c>
      <c r="O55" s="25">
        <v>550</v>
      </c>
      <c r="P55" s="23">
        <v>43444</v>
      </c>
      <c r="Q55">
        <v>0</v>
      </c>
      <c r="R55" s="24" t="s">
        <v>1459</v>
      </c>
    </row>
    <row r="56" spans="1:18" x14ac:dyDescent="0.2">
      <c r="A56">
        <v>55</v>
      </c>
      <c r="B56" s="14" t="s">
        <v>1114</v>
      </c>
      <c r="C56" s="15" t="s">
        <v>308</v>
      </c>
      <c r="D56" t="s">
        <v>1569</v>
      </c>
      <c r="E56" t="s">
        <v>1570</v>
      </c>
      <c r="F56" t="s">
        <v>1571</v>
      </c>
      <c r="G56" t="s">
        <v>1377</v>
      </c>
      <c r="H56" t="s">
        <v>1572</v>
      </c>
      <c r="I56" t="s">
        <v>265</v>
      </c>
      <c r="J56">
        <v>4816</v>
      </c>
      <c r="K56">
        <v>0</v>
      </c>
      <c r="L56" t="s">
        <v>1573</v>
      </c>
      <c r="M56" t="s">
        <v>556</v>
      </c>
      <c r="N56" s="14">
        <v>679627</v>
      </c>
      <c r="O56" s="25">
        <v>550</v>
      </c>
      <c r="P56" s="23">
        <v>43445</v>
      </c>
      <c r="R56" s="24" t="s">
        <v>1574</v>
      </c>
    </row>
    <row r="57" spans="1:18" x14ac:dyDescent="0.2">
      <c r="A57">
        <v>56</v>
      </c>
      <c r="B57" s="14" t="s">
        <v>46</v>
      </c>
      <c r="C57" s="15" t="s">
        <v>250</v>
      </c>
      <c r="D57" t="s">
        <v>640</v>
      </c>
      <c r="E57" t="s">
        <v>160</v>
      </c>
      <c r="F57" t="s">
        <v>161</v>
      </c>
      <c r="G57">
        <v>0</v>
      </c>
      <c r="H57" t="s">
        <v>162</v>
      </c>
      <c r="I57" t="s">
        <v>265</v>
      </c>
      <c r="J57">
        <v>4735</v>
      </c>
      <c r="K57" t="s">
        <v>163</v>
      </c>
      <c r="L57" t="s">
        <v>764</v>
      </c>
      <c r="M57" t="s">
        <v>1423</v>
      </c>
      <c r="N57" s="14">
        <v>679551</v>
      </c>
      <c r="O57" s="25">
        <v>660</v>
      </c>
      <c r="P57" s="23">
        <v>43444</v>
      </c>
      <c r="Q57">
        <v>0</v>
      </c>
      <c r="R57" t="s">
        <v>564</v>
      </c>
    </row>
    <row r="58" spans="1:18" x14ac:dyDescent="0.2">
      <c r="A58">
        <v>57</v>
      </c>
      <c r="B58" s="14" t="s">
        <v>1504</v>
      </c>
      <c r="C58" s="15" t="s">
        <v>280</v>
      </c>
      <c r="D58" t="s">
        <v>707</v>
      </c>
      <c r="E58" t="s">
        <v>1263</v>
      </c>
      <c r="J58">
        <v>4806</v>
      </c>
      <c r="K58" t="e">
        <v>#N/A</v>
      </c>
      <c r="L58" t="s">
        <v>1264</v>
      </c>
      <c r="M58" t="s">
        <v>556</v>
      </c>
      <c r="N58" s="14">
        <v>679674</v>
      </c>
      <c r="O58" s="25">
        <v>550</v>
      </c>
      <c r="P58" s="23">
        <v>43444</v>
      </c>
      <c r="R58" s="24" t="s">
        <v>1505</v>
      </c>
    </row>
    <row r="59" spans="1:18" x14ac:dyDescent="0.2">
      <c r="A59">
        <v>58</v>
      </c>
      <c r="B59" s="14" t="s">
        <v>1020</v>
      </c>
      <c r="C59" s="15" t="s">
        <v>280</v>
      </c>
      <c r="D59" t="s">
        <v>872</v>
      </c>
      <c r="E59" t="s">
        <v>1021</v>
      </c>
      <c r="F59" t="s">
        <v>1022</v>
      </c>
      <c r="H59" t="s">
        <v>264</v>
      </c>
      <c r="I59" t="s">
        <v>265</v>
      </c>
      <c r="J59">
        <v>4820</v>
      </c>
      <c r="L59" t="s">
        <v>1023</v>
      </c>
      <c r="M59" t="s">
        <v>556</v>
      </c>
      <c r="N59" s="14">
        <v>679567</v>
      </c>
      <c r="O59" s="25">
        <v>550</v>
      </c>
      <c r="P59" s="23">
        <v>43444</v>
      </c>
      <c r="Q59" t="s">
        <v>1445</v>
      </c>
      <c r="R59" s="24" t="s">
        <v>1446</v>
      </c>
    </row>
    <row r="60" spans="1:18" x14ac:dyDescent="0.2">
      <c r="A60">
        <v>59</v>
      </c>
      <c r="B60" s="14" t="s">
        <v>1317</v>
      </c>
      <c r="C60" s="15" t="s">
        <v>308</v>
      </c>
      <c r="D60" t="s">
        <v>1766</v>
      </c>
      <c r="E60" t="s">
        <v>1765</v>
      </c>
      <c r="N60" s="14"/>
      <c r="O60" s="25"/>
      <c r="P60" s="23">
        <v>43445</v>
      </c>
      <c r="Q60" t="s">
        <v>1768</v>
      </c>
      <c r="R60" s="24"/>
    </row>
    <row r="61" spans="1:18" x14ac:dyDescent="0.2">
      <c r="A61">
        <v>60</v>
      </c>
      <c r="B61" s="14" t="s">
        <v>288</v>
      </c>
      <c r="C61" s="15" t="s">
        <v>280</v>
      </c>
      <c r="D61" t="s">
        <v>186</v>
      </c>
      <c r="E61" t="s">
        <v>199</v>
      </c>
      <c r="F61" t="s">
        <v>200</v>
      </c>
      <c r="G61">
        <v>0</v>
      </c>
      <c r="H61" t="s">
        <v>264</v>
      </c>
      <c r="I61" t="s">
        <v>265</v>
      </c>
      <c r="J61">
        <v>4820</v>
      </c>
      <c r="L61" t="s">
        <v>201</v>
      </c>
      <c r="M61" t="s">
        <v>556</v>
      </c>
      <c r="N61" s="14">
        <v>679673</v>
      </c>
      <c r="O61" s="25">
        <v>550</v>
      </c>
      <c r="P61" s="23">
        <v>43444</v>
      </c>
      <c r="Q61" t="s">
        <v>778</v>
      </c>
      <c r="R61" t="s">
        <v>741</v>
      </c>
    </row>
    <row r="62" spans="1:18" x14ac:dyDescent="0.2">
      <c r="A62">
        <v>61</v>
      </c>
      <c r="B62" s="14" t="s">
        <v>1732</v>
      </c>
      <c r="C62" s="15" t="s">
        <v>280</v>
      </c>
      <c r="D62" t="s">
        <v>889</v>
      </c>
      <c r="E62" t="s">
        <v>1861</v>
      </c>
      <c r="F62" t="s">
        <v>1862</v>
      </c>
      <c r="H62" t="s">
        <v>1863</v>
      </c>
      <c r="I62" t="s">
        <v>265</v>
      </c>
      <c r="J62">
        <v>4824</v>
      </c>
      <c r="L62" t="s">
        <v>1864</v>
      </c>
      <c r="M62" t="s">
        <v>556</v>
      </c>
      <c r="N62" s="14">
        <v>679742</v>
      </c>
      <c r="O62" s="25">
        <v>550</v>
      </c>
      <c r="P62" s="23">
        <v>43445</v>
      </c>
      <c r="Q62" t="e">
        <v>#N/A</v>
      </c>
      <c r="R62" s="24" t="s">
        <v>1865</v>
      </c>
    </row>
    <row r="63" spans="1:18" x14ac:dyDescent="0.2">
      <c r="A63">
        <v>62</v>
      </c>
      <c r="B63" s="14" t="s">
        <v>358</v>
      </c>
      <c r="C63" s="15" t="s">
        <v>280</v>
      </c>
      <c r="D63" t="s">
        <v>438</v>
      </c>
      <c r="E63" t="s">
        <v>216</v>
      </c>
      <c r="F63" t="s">
        <v>1429</v>
      </c>
      <c r="H63" t="s">
        <v>1430</v>
      </c>
      <c r="I63" t="s">
        <v>265</v>
      </c>
      <c r="J63">
        <v>4884</v>
      </c>
      <c r="K63">
        <v>0</v>
      </c>
      <c r="L63" t="s">
        <v>15</v>
      </c>
      <c r="M63" t="s">
        <v>697</v>
      </c>
      <c r="N63" s="14" t="s">
        <v>997</v>
      </c>
      <c r="O63" s="25">
        <v>550</v>
      </c>
      <c r="P63" s="23">
        <v>43444</v>
      </c>
      <c r="R63" t="s">
        <v>573</v>
      </c>
    </row>
    <row r="64" spans="1:18" x14ac:dyDescent="0.2">
      <c r="A64">
        <v>63</v>
      </c>
      <c r="B64" s="14" t="s">
        <v>1568</v>
      </c>
      <c r="C64" s="15" t="s">
        <v>308</v>
      </c>
      <c r="D64" t="s">
        <v>1274</v>
      </c>
      <c r="E64" t="s">
        <v>1033</v>
      </c>
      <c r="F64" t="s">
        <v>1275</v>
      </c>
      <c r="H64" t="s">
        <v>264</v>
      </c>
      <c r="I64" t="s">
        <v>265</v>
      </c>
      <c r="J64">
        <v>4820</v>
      </c>
      <c r="L64" t="s">
        <v>1276</v>
      </c>
      <c r="M64" t="s">
        <v>556</v>
      </c>
      <c r="N64" s="14">
        <v>679615</v>
      </c>
      <c r="O64" s="25">
        <v>550</v>
      </c>
      <c r="P64" s="23">
        <v>43445</v>
      </c>
      <c r="Q64" t="e">
        <v>#N/A</v>
      </c>
      <c r="R64" s="24" t="s">
        <v>1277</v>
      </c>
    </row>
    <row r="65" spans="1:18" x14ac:dyDescent="0.2">
      <c r="A65">
        <v>64</v>
      </c>
      <c r="B65" s="14" t="s">
        <v>1036</v>
      </c>
      <c r="C65" s="15" t="s">
        <v>308</v>
      </c>
      <c r="D65" t="s">
        <v>1564</v>
      </c>
      <c r="E65" t="s">
        <v>1565</v>
      </c>
      <c r="F65" t="s">
        <v>1566</v>
      </c>
      <c r="G65" t="s">
        <v>981</v>
      </c>
      <c r="H65" t="s">
        <v>273</v>
      </c>
      <c r="I65" t="s">
        <v>265</v>
      </c>
      <c r="J65">
        <v>4811</v>
      </c>
      <c r="L65" t="s">
        <v>982</v>
      </c>
      <c r="M65" t="s">
        <v>649</v>
      </c>
      <c r="N65" s="14">
        <v>679617</v>
      </c>
      <c r="O65" s="25">
        <v>550</v>
      </c>
      <c r="P65" s="23">
        <v>43445</v>
      </c>
      <c r="Q65">
        <v>0</v>
      </c>
      <c r="R65" t="s">
        <v>983</v>
      </c>
    </row>
    <row r="66" spans="1:18" x14ac:dyDescent="0.2">
      <c r="A66">
        <v>65</v>
      </c>
      <c r="B66" s="14" t="s">
        <v>270</v>
      </c>
      <c r="C66" s="15" t="s">
        <v>280</v>
      </c>
      <c r="D66" t="s">
        <v>474</v>
      </c>
      <c r="E66" t="s">
        <v>1707</v>
      </c>
      <c r="F66" t="s">
        <v>1708</v>
      </c>
      <c r="G66" t="s">
        <v>31</v>
      </c>
      <c r="H66" t="s">
        <v>273</v>
      </c>
      <c r="I66" t="s">
        <v>265</v>
      </c>
      <c r="J66">
        <v>4811</v>
      </c>
      <c r="L66" t="s">
        <v>1709</v>
      </c>
      <c r="M66" t="s">
        <v>556</v>
      </c>
      <c r="N66" s="14">
        <v>679657</v>
      </c>
      <c r="O66" s="25">
        <v>550</v>
      </c>
      <c r="P66" s="23">
        <v>43445</v>
      </c>
      <c r="R66" s="24" t="s">
        <v>1710</v>
      </c>
    </row>
    <row r="67" spans="1:18" x14ac:dyDescent="0.2">
      <c r="A67">
        <v>66</v>
      </c>
      <c r="B67" s="14" t="s">
        <v>291</v>
      </c>
      <c r="C67" s="15" t="s">
        <v>280</v>
      </c>
      <c r="D67" t="s">
        <v>189</v>
      </c>
      <c r="E67" t="s">
        <v>190</v>
      </c>
      <c r="F67" t="s">
        <v>1268</v>
      </c>
      <c r="G67" t="s">
        <v>1269</v>
      </c>
      <c r="H67" t="s">
        <v>273</v>
      </c>
      <c r="I67" t="s">
        <v>265</v>
      </c>
      <c r="J67">
        <v>4811</v>
      </c>
      <c r="L67" t="s">
        <v>1270</v>
      </c>
      <c r="M67" t="s">
        <v>356</v>
      </c>
      <c r="N67" s="14">
        <v>679720</v>
      </c>
      <c r="O67" s="25">
        <v>550</v>
      </c>
      <c r="P67" s="23">
        <v>43445</v>
      </c>
      <c r="Q67" t="s">
        <v>1080</v>
      </c>
      <c r="R67" s="24" t="s">
        <v>1807</v>
      </c>
    </row>
    <row r="68" spans="1:18" x14ac:dyDescent="0.2">
      <c r="A68">
        <v>67</v>
      </c>
      <c r="B68" s="14" t="s">
        <v>740</v>
      </c>
      <c r="C68" s="15" t="s">
        <v>308</v>
      </c>
      <c r="D68" t="s">
        <v>793</v>
      </c>
      <c r="E68" t="s">
        <v>83</v>
      </c>
      <c r="F68" t="s">
        <v>208</v>
      </c>
      <c r="G68">
        <v>0</v>
      </c>
      <c r="H68" t="s">
        <v>264</v>
      </c>
      <c r="I68" t="s">
        <v>265</v>
      </c>
      <c r="J68">
        <v>4820</v>
      </c>
      <c r="K68">
        <v>0</v>
      </c>
      <c r="L68" t="s">
        <v>16</v>
      </c>
      <c r="M68" t="s">
        <v>556</v>
      </c>
      <c r="N68" s="14">
        <v>679656</v>
      </c>
      <c r="O68" s="25">
        <v>550</v>
      </c>
      <c r="P68" s="23">
        <v>76317</v>
      </c>
      <c r="Q68" t="s">
        <v>588</v>
      </c>
      <c r="R68" t="s">
        <v>963</v>
      </c>
    </row>
    <row r="69" spans="1:18" x14ac:dyDescent="0.2">
      <c r="A69">
        <v>68</v>
      </c>
      <c r="B69" s="14" t="s">
        <v>659</v>
      </c>
      <c r="C69" s="15" t="s">
        <v>280</v>
      </c>
      <c r="D69" t="s">
        <v>408</v>
      </c>
      <c r="E69" t="s">
        <v>491</v>
      </c>
      <c r="F69" t="s">
        <v>458</v>
      </c>
      <c r="G69" t="s">
        <v>459</v>
      </c>
      <c r="H69" t="s">
        <v>273</v>
      </c>
      <c r="I69" t="s">
        <v>265</v>
      </c>
      <c r="J69">
        <v>4818</v>
      </c>
      <c r="K69">
        <v>0</v>
      </c>
      <c r="L69" t="s">
        <v>409</v>
      </c>
      <c r="M69" t="s">
        <v>154</v>
      </c>
      <c r="N69" s="14">
        <v>679570</v>
      </c>
      <c r="O69" s="25">
        <v>550</v>
      </c>
      <c r="P69" s="23">
        <v>43444</v>
      </c>
      <c r="Q69">
        <v>0</v>
      </c>
      <c r="R69" t="s">
        <v>660</v>
      </c>
    </row>
    <row r="70" spans="1:18" x14ac:dyDescent="0.2">
      <c r="A70">
        <v>69</v>
      </c>
      <c r="B70" s="14" t="s">
        <v>1660</v>
      </c>
      <c r="C70" s="15" t="s">
        <v>308</v>
      </c>
      <c r="D70" t="s">
        <v>1661</v>
      </c>
      <c r="E70" t="s">
        <v>1662</v>
      </c>
      <c r="F70" t="s">
        <v>1663</v>
      </c>
      <c r="H70" t="s">
        <v>273</v>
      </c>
      <c r="I70" t="s">
        <v>265</v>
      </c>
      <c r="J70">
        <v>4820</v>
      </c>
      <c r="L70" t="s">
        <v>1664</v>
      </c>
      <c r="M70" t="s">
        <v>556</v>
      </c>
      <c r="N70" s="14">
        <v>679618</v>
      </c>
      <c r="O70" s="25">
        <v>550</v>
      </c>
      <c r="P70" s="23">
        <v>43445</v>
      </c>
      <c r="R70" s="24" t="s">
        <v>1665</v>
      </c>
    </row>
    <row r="71" spans="1:18" x14ac:dyDescent="0.2">
      <c r="A71">
        <v>70</v>
      </c>
      <c r="B71" s="14" t="s">
        <v>976</v>
      </c>
      <c r="C71" s="15" t="s">
        <v>308</v>
      </c>
      <c r="D71" t="s">
        <v>977</v>
      </c>
      <c r="E71" t="s">
        <v>978</v>
      </c>
      <c r="F71" t="s">
        <v>1112</v>
      </c>
      <c r="H71" t="s">
        <v>264</v>
      </c>
      <c r="I71" t="s">
        <v>265</v>
      </c>
      <c r="J71">
        <v>4820</v>
      </c>
      <c r="L71" t="s">
        <v>979</v>
      </c>
      <c r="M71" t="s">
        <v>556</v>
      </c>
      <c r="N71" s="14">
        <v>679616</v>
      </c>
      <c r="O71" s="25">
        <v>550</v>
      </c>
      <c r="P71" s="23">
        <v>43445</v>
      </c>
      <c r="Q71">
        <v>0</v>
      </c>
      <c r="R71" s="24" t="s">
        <v>1567</v>
      </c>
    </row>
    <row r="72" spans="1:18" x14ac:dyDescent="0.2">
      <c r="A72">
        <v>71</v>
      </c>
      <c r="B72" s="14" t="s">
        <v>452</v>
      </c>
      <c r="C72" s="15" t="s">
        <v>280</v>
      </c>
      <c r="D72" t="s">
        <v>908</v>
      </c>
      <c r="E72" t="s">
        <v>909</v>
      </c>
      <c r="F72" t="s">
        <v>910</v>
      </c>
      <c r="G72">
        <v>0</v>
      </c>
      <c r="H72" t="s">
        <v>273</v>
      </c>
      <c r="I72" t="s">
        <v>265</v>
      </c>
      <c r="J72">
        <v>4812</v>
      </c>
      <c r="K72">
        <v>0</v>
      </c>
      <c r="L72" t="s">
        <v>911</v>
      </c>
      <c r="M72" t="s">
        <v>642</v>
      </c>
      <c r="N72" s="14">
        <v>679685</v>
      </c>
      <c r="O72" s="25">
        <v>550</v>
      </c>
      <c r="P72" s="23">
        <v>43444</v>
      </c>
      <c r="Q72">
        <v>0</v>
      </c>
      <c r="R72" t="s">
        <v>1177</v>
      </c>
    </row>
    <row r="73" spans="1:18" x14ac:dyDescent="0.2">
      <c r="A73">
        <v>72</v>
      </c>
      <c r="B73" s="14" t="s">
        <v>855</v>
      </c>
      <c r="C73" s="15" t="s">
        <v>280</v>
      </c>
      <c r="D73" t="s">
        <v>863</v>
      </c>
      <c r="E73" t="s">
        <v>678</v>
      </c>
      <c r="F73" t="s">
        <v>894</v>
      </c>
      <c r="H73" t="s">
        <v>273</v>
      </c>
      <c r="I73" t="s">
        <v>265</v>
      </c>
      <c r="J73">
        <v>4812</v>
      </c>
      <c r="L73" t="s">
        <v>864</v>
      </c>
      <c r="M73" t="s">
        <v>356</v>
      </c>
      <c r="N73" s="14">
        <v>679728</v>
      </c>
      <c r="O73" s="25">
        <v>550</v>
      </c>
      <c r="P73" s="23">
        <v>43445</v>
      </c>
      <c r="R73" t="s">
        <v>865</v>
      </c>
    </row>
    <row r="74" spans="1:18" x14ac:dyDescent="0.2">
      <c r="A74">
        <v>73</v>
      </c>
      <c r="B74" s="14" t="s">
        <v>823</v>
      </c>
      <c r="C74" s="15" t="s">
        <v>308</v>
      </c>
      <c r="D74" t="s">
        <v>760</v>
      </c>
      <c r="E74" t="s">
        <v>758</v>
      </c>
      <c r="F74" t="s">
        <v>1283</v>
      </c>
      <c r="H74" t="s">
        <v>430</v>
      </c>
      <c r="I74" t="s">
        <v>265</v>
      </c>
      <c r="J74">
        <v>4818</v>
      </c>
      <c r="L74" t="s">
        <v>1284</v>
      </c>
      <c r="M74" t="s">
        <v>556</v>
      </c>
      <c r="N74" s="14">
        <v>679731</v>
      </c>
      <c r="O74" s="25">
        <v>550</v>
      </c>
      <c r="P74" s="23">
        <v>43445</v>
      </c>
      <c r="Q74">
        <v>0</v>
      </c>
      <c r="R74" s="24" t="s">
        <v>1833</v>
      </c>
    </row>
    <row r="75" spans="1:18" x14ac:dyDescent="0.2">
      <c r="A75">
        <v>74</v>
      </c>
      <c r="B75" s="14" t="s">
        <v>1037</v>
      </c>
      <c r="C75" s="15" t="s">
        <v>555</v>
      </c>
      <c r="D75" t="s">
        <v>474</v>
      </c>
      <c r="E75" t="s">
        <v>507</v>
      </c>
      <c r="F75" t="s">
        <v>1038</v>
      </c>
      <c r="G75">
        <v>0</v>
      </c>
      <c r="H75" t="s">
        <v>273</v>
      </c>
      <c r="I75" t="s">
        <v>265</v>
      </c>
      <c r="J75">
        <v>4814</v>
      </c>
      <c r="K75">
        <v>0</v>
      </c>
      <c r="L75" t="s">
        <v>508</v>
      </c>
      <c r="N75" s="14">
        <v>679548</v>
      </c>
      <c r="O75" s="25">
        <v>660</v>
      </c>
      <c r="P75" s="23">
        <v>43443</v>
      </c>
      <c r="Q75">
        <v>0</v>
      </c>
      <c r="R75" t="s">
        <v>582</v>
      </c>
    </row>
    <row r="76" spans="1:18" x14ac:dyDescent="0.2">
      <c r="A76">
        <v>75</v>
      </c>
      <c r="B76" s="14" t="s">
        <v>534</v>
      </c>
      <c r="C76" s="15" t="s">
        <v>280</v>
      </c>
      <c r="D76" t="s">
        <v>503</v>
      </c>
      <c r="E76" t="s">
        <v>276</v>
      </c>
      <c r="F76" t="s">
        <v>1224</v>
      </c>
      <c r="H76" t="s">
        <v>264</v>
      </c>
      <c r="I76" t="s">
        <v>265</v>
      </c>
      <c r="J76">
        <v>4820</v>
      </c>
      <c r="L76" t="s">
        <v>1225</v>
      </c>
      <c r="M76" t="s">
        <v>556</v>
      </c>
      <c r="N76" s="14">
        <v>679721</v>
      </c>
      <c r="O76" s="25">
        <v>550</v>
      </c>
      <c r="P76" s="23">
        <v>43445</v>
      </c>
      <c r="Q76" t="s">
        <v>1767</v>
      </c>
    </row>
    <row r="77" spans="1:18" x14ac:dyDescent="0.2">
      <c r="A77">
        <v>76</v>
      </c>
      <c r="B77" s="14" t="s">
        <v>818</v>
      </c>
      <c r="C77" s="15" t="s">
        <v>280</v>
      </c>
      <c r="D77" t="s">
        <v>189</v>
      </c>
      <c r="E77" t="s">
        <v>737</v>
      </c>
      <c r="F77" t="s">
        <v>1471</v>
      </c>
      <c r="H77" t="s">
        <v>430</v>
      </c>
      <c r="I77" t="s">
        <v>265</v>
      </c>
      <c r="J77">
        <v>4818</v>
      </c>
      <c r="K77">
        <v>0</v>
      </c>
      <c r="M77" t="s">
        <v>1423</v>
      </c>
      <c r="N77" s="14">
        <v>679601</v>
      </c>
      <c r="O77" s="25">
        <v>550</v>
      </c>
      <c r="P77" s="23">
        <v>43444</v>
      </c>
      <c r="Q77">
        <v>0</v>
      </c>
      <c r="R77" s="24" t="s">
        <v>1472</v>
      </c>
    </row>
    <row r="78" spans="1:18" x14ac:dyDescent="0.2">
      <c r="A78">
        <v>77</v>
      </c>
      <c r="B78" s="14" t="s">
        <v>104</v>
      </c>
      <c r="C78" s="15" t="s">
        <v>250</v>
      </c>
      <c r="D78" t="s">
        <v>268</v>
      </c>
      <c r="E78" t="s">
        <v>1387</v>
      </c>
      <c r="F78" t="s">
        <v>1266</v>
      </c>
      <c r="G78" t="s">
        <v>371</v>
      </c>
      <c r="H78" t="s">
        <v>273</v>
      </c>
      <c r="I78" t="s">
        <v>265</v>
      </c>
      <c r="J78">
        <v>4812</v>
      </c>
      <c r="K78">
        <v>0</v>
      </c>
      <c r="L78" t="s">
        <v>639</v>
      </c>
      <c r="M78" t="s">
        <v>556</v>
      </c>
      <c r="N78" s="39">
        <v>679688</v>
      </c>
      <c r="O78" s="25">
        <v>660</v>
      </c>
      <c r="P78" s="23">
        <v>43443</v>
      </c>
      <c r="R78" s="24" t="s">
        <v>1388</v>
      </c>
    </row>
    <row r="79" spans="1:18" x14ac:dyDescent="0.2">
      <c r="A79">
        <v>78</v>
      </c>
      <c r="B79" s="14" t="s">
        <v>941</v>
      </c>
      <c r="C79" s="15" t="s">
        <v>280</v>
      </c>
      <c r="D79" t="s">
        <v>510</v>
      </c>
      <c r="E79" t="s">
        <v>1823</v>
      </c>
      <c r="F79" t="s">
        <v>1824</v>
      </c>
      <c r="G79" t="s">
        <v>31</v>
      </c>
      <c r="H79" t="s">
        <v>273</v>
      </c>
      <c r="I79" t="s">
        <v>265</v>
      </c>
      <c r="J79">
        <v>4811</v>
      </c>
      <c r="L79" t="s">
        <v>1825</v>
      </c>
      <c r="M79" t="s">
        <v>556</v>
      </c>
      <c r="N79" s="14">
        <v>679729</v>
      </c>
      <c r="O79" s="25">
        <v>550</v>
      </c>
      <c r="P79" s="23">
        <v>43445</v>
      </c>
      <c r="Q79">
        <v>0</v>
      </c>
      <c r="R79" s="24" t="s">
        <v>1826</v>
      </c>
    </row>
    <row r="80" spans="1:18" x14ac:dyDescent="0.2">
      <c r="A80">
        <v>79</v>
      </c>
      <c r="B80" s="14" t="s">
        <v>1488</v>
      </c>
      <c r="C80" s="15" t="s">
        <v>280</v>
      </c>
      <c r="D80" t="s">
        <v>1054</v>
      </c>
      <c r="E80" t="s">
        <v>1197</v>
      </c>
      <c r="F80" t="s">
        <v>1489</v>
      </c>
      <c r="G80" t="s">
        <v>1078</v>
      </c>
      <c r="H80" t="s">
        <v>273</v>
      </c>
      <c r="I80" t="s">
        <v>265</v>
      </c>
      <c r="J80">
        <v>4815</v>
      </c>
      <c r="L80" t="s">
        <v>1198</v>
      </c>
      <c r="M80" t="s">
        <v>556</v>
      </c>
      <c r="N80" s="14">
        <v>679691</v>
      </c>
      <c r="O80" s="25">
        <v>550</v>
      </c>
      <c r="P80" s="23">
        <v>43444</v>
      </c>
      <c r="R80" s="24" t="s">
        <v>1490</v>
      </c>
    </row>
    <row r="81" spans="1:18" x14ac:dyDescent="0.2">
      <c r="A81">
        <v>80</v>
      </c>
      <c r="B81" s="14" t="s">
        <v>1735</v>
      </c>
      <c r="C81" s="15" t="s">
        <v>280</v>
      </c>
      <c r="D81" t="s">
        <v>1736</v>
      </c>
      <c r="E81" t="s">
        <v>1524</v>
      </c>
      <c r="F81" t="s">
        <v>1737</v>
      </c>
      <c r="G81" t="s">
        <v>1738</v>
      </c>
      <c r="H81" t="s">
        <v>273</v>
      </c>
      <c r="I81" t="s">
        <v>265</v>
      </c>
      <c r="J81">
        <v>4818</v>
      </c>
      <c r="L81" t="s">
        <v>1739</v>
      </c>
      <c r="M81" t="s">
        <v>556</v>
      </c>
      <c r="N81" s="14">
        <v>679711</v>
      </c>
      <c r="O81" s="25">
        <v>550</v>
      </c>
      <c r="P81" s="23">
        <v>43445</v>
      </c>
      <c r="R81" s="24" t="s">
        <v>1740</v>
      </c>
    </row>
    <row r="82" spans="1:18" x14ac:dyDescent="0.2">
      <c r="A82">
        <v>81</v>
      </c>
      <c r="B82" s="14" t="s">
        <v>679</v>
      </c>
      <c r="C82" s="15" t="s">
        <v>280</v>
      </c>
      <c r="D82" t="s">
        <v>1044</v>
      </c>
      <c r="E82" t="s">
        <v>215</v>
      </c>
      <c r="F82" t="s">
        <v>1045</v>
      </c>
      <c r="G82">
        <v>0</v>
      </c>
      <c r="H82" t="s">
        <v>31</v>
      </c>
      <c r="I82" t="s">
        <v>265</v>
      </c>
      <c r="J82">
        <v>4811</v>
      </c>
      <c r="K82">
        <v>0</v>
      </c>
      <c r="L82" t="s">
        <v>1046</v>
      </c>
      <c r="M82" t="s">
        <v>556</v>
      </c>
      <c r="N82" s="14">
        <v>679690</v>
      </c>
      <c r="O82" s="25">
        <v>550</v>
      </c>
      <c r="P82" s="23">
        <v>43444</v>
      </c>
      <c r="Q82" t="s">
        <v>680</v>
      </c>
      <c r="R82" t="s">
        <v>1047</v>
      </c>
    </row>
    <row r="83" spans="1:18" x14ac:dyDescent="0.2">
      <c r="A83">
        <v>82</v>
      </c>
      <c r="B83" s="14" t="s">
        <v>964</v>
      </c>
      <c r="C83" s="15" t="s">
        <v>308</v>
      </c>
      <c r="D83" t="s">
        <v>10</v>
      </c>
      <c r="E83" t="s">
        <v>45</v>
      </c>
      <c r="F83" t="s">
        <v>965</v>
      </c>
      <c r="G83" t="s">
        <v>267</v>
      </c>
      <c r="H83" t="s">
        <v>273</v>
      </c>
      <c r="I83" t="s">
        <v>265</v>
      </c>
      <c r="J83">
        <v>4817</v>
      </c>
      <c r="L83" t="s">
        <v>601</v>
      </c>
      <c r="M83" t="s">
        <v>373</v>
      </c>
      <c r="N83" s="14">
        <v>679632</v>
      </c>
      <c r="O83" s="25">
        <v>550</v>
      </c>
      <c r="P83" s="23">
        <v>43445</v>
      </c>
      <c r="R83" t="s">
        <v>1222</v>
      </c>
    </row>
    <row r="84" spans="1:18" x14ac:dyDescent="0.2">
      <c r="A84">
        <v>83</v>
      </c>
      <c r="B84" s="14" t="s">
        <v>837</v>
      </c>
      <c r="C84" s="15" t="s">
        <v>306</v>
      </c>
      <c r="D84" t="s">
        <v>838</v>
      </c>
      <c r="E84" t="s">
        <v>839</v>
      </c>
      <c r="F84" t="s">
        <v>993</v>
      </c>
      <c r="H84" t="s">
        <v>570</v>
      </c>
      <c r="I84" t="s">
        <v>265</v>
      </c>
      <c r="J84">
        <v>4825</v>
      </c>
      <c r="L84" t="s">
        <v>840</v>
      </c>
      <c r="M84" t="s">
        <v>556</v>
      </c>
      <c r="N84" s="14">
        <v>679726</v>
      </c>
      <c r="O84" s="25">
        <v>550</v>
      </c>
      <c r="P84" s="23">
        <v>43445</v>
      </c>
      <c r="Q84" t="s">
        <v>638</v>
      </c>
      <c r="R84" s="24" t="s">
        <v>1830</v>
      </c>
    </row>
    <row r="85" spans="1:18" x14ac:dyDescent="0.2">
      <c r="A85">
        <v>84</v>
      </c>
      <c r="B85" s="14" t="s">
        <v>105</v>
      </c>
      <c r="C85" s="15" t="s">
        <v>308</v>
      </c>
      <c r="D85" t="s">
        <v>106</v>
      </c>
      <c r="E85" t="s">
        <v>410</v>
      </c>
      <c r="F85" t="s">
        <v>411</v>
      </c>
      <c r="G85" t="s">
        <v>587</v>
      </c>
      <c r="H85" t="s">
        <v>273</v>
      </c>
      <c r="I85" t="s">
        <v>265</v>
      </c>
      <c r="J85">
        <v>4814</v>
      </c>
      <c r="K85">
        <v>0</v>
      </c>
      <c r="L85" t="s">
        <v>412</v>
      </c>
      <c r="M85" t="s">
        <v>356</v>
      </c>
      <c r="N85" s="14">
        <v>679708</v>
      </c>
      <c r="O85" s="25">
        <v>550</v>
      </c>
      <c r="P85" s="23">
        <v>43445</v>
      </c>
      <c r="Q85">
        <v>0</v>
      </c>
      <c r="R85" t="s">
        <v>107</v>
      </c>
    </row>
    <row r="86" spans="1:18" x14ac:dyDescent="0.2">
      <c r="A86">
        <v>85</v>
      </c>
      <c r="B86" s="14" t="s">
        <v>990</v>
      </c>
      <c r="C86" s="15" t="s">
        <v>306</v>
      </c>
      <c r="D86" t="s">
        <v>1590</v>
      </c>
      <c r="E86" t="s">
        <v>183</v>
      </c>
      <c r="F86" t="s">
        <v>1591</v>
      </c>
      <c r="H86" t="s">
        <v>271</v>
      </c>
      <c r="I86" t="s">
        <v>265</v>
      </c>
      <c r="J86">
        <v>4880</v>
      </c>
      <c r="L86" t="s">
        <v>1592</v>
      </c>
      <c r="M86" t="s">
        <v>556</v>
      </c>
      <c r="N86" s="14">
        <v>679594</v>
      </c>
      <c r="O86" s="25">
        <v>550</v>
      </c>
      <c r="P86" s="23">
        <v>43445</v>
      </c>
      <c r="Q86" t="s">
        <v>1484</v>
      </c>
      <c r="R86" s="24" t="s">
        <v>1593</v>
      </c>
    </row>
    <row r="87" spans="1:18" x14ac:dyDescent="0.2">
      <c r="A87">
        <v>86</v>
      </c>
      <c r="B87" s="14" t="s">
        <v>1623</v>
      </c>
      <c r="C87" s="15" t="s">
        <v>308</v>
      </c>
      <c r="D87" t="s">
        <v>398</v>
      </c>
      <c r="E87" t="s">
        <v>1624</v>
      </c>
      <c r="F87" t="s">
        <v>1625</v>
      </c>
      <c r="H87" t="s">
        <v>264</v>
      </c>
      <c r="I87" t="s">
        <v>265</v>
      </c>
      <c r="J87">
        <v>4820</v>
      </c>
      <c r="L87" t="s">
        <v>1626</v>
      </c>
      <c r="M87" t="s">
        <v>556</v>
      </c>
      <c r="N87" s="14">
        <v>679702</v>
      </c>
      <c r="O87" s="25">
        <v>550</v>
      </c>
      <c r="P87" s="23">
        <v>43445</v>
      </c>
      <c r="Q87" t="s">
        <v>1627</v>
      </c>
      <c r="R87" t="e">
        <v>#N/A</v>
      </c>
    </row>
    <row r="88" spans="1:18" x14ac:dyDescent="0.2">
      <c r="A88">
        <v>87</v>
      </c>
      <c r="B88" s="14" t="s">
        <v>1628</v>
      </c>
      <c r="C88" s="15" t="s">
        <v>308</v>
      </c>
      <c r="D88" t="s">
        <v>1629</v>
      </c>
      <c r="E88" t="s">
        <v>1630</v>
      </c>
      <c r="F88" t="s">
        <v>1631</v>
      </c>
      <c r="H88" t="s">
        <v>264</v>
      </c>
      <c r="I88" t="s">
        <v>265</v>
      </c>
      <c r="J88">
        <v>4820</v>
      </c>
      <c r="L88" t="s">
        <v>1632</v>
      </c>
      <c r="M88" t="s">
        <v>556</v>
      </c>
      <c r="N88" s="14">
        <v>679646</v>
      </c>
      <c r="O88" s="25">
        <v>550</v>
      </c>
      <c r="P88" s="23">
        <v>43445</v>
      </c>
      <c r="R88" s="24" t="s">
        <v>1633</v>
      </c>
    </row>
    <row r="89" spans="1:18" x14ac:dyDescent="0.2">
      <c r="A89">
        <v>88</v>
      </c>
      <c r="B89" s="14" t="s">
        <v>295</v>
      </c>
      <c r="C89" s="15" t="s">
        <v>280</v>
      </c>
      <c r="D89" t="s">
        <v>663</v>
      </c>
      <c r="E89" t="s">
        <v>178</v>
      </c>
      <c r="F89" t="s">
        <v>574</v>
      </c>
      <c r="H89" t="s">
        <v>273</v>
      </c>
      <c r="I89" t="s">
        <v>265</v>
      </c>
      <c r="J89">
        <v>4814</v>
      </c>
      <c r="K89">
        <v>0</v>
      </c>
      <c r="L89" t="s">
        <v>665</v>
      </c>
      <c r="M89" t="s">
        <v>642</v>
      </c>
      <c r="N89" s="14">
        <v>679561</v>
      </c>
      <c r="O89" s="25">
        <v>550</v>
      </c>
      <c r="P89" s="23">
        <v>43445</v>
      </c>
    </row>
    <row r="90" spans="1:18" x14ac:dyDescent="0.2">
      <c r="A90">
        <v>89</v>
      </c>
      <c r="B90" s="14" t="s">
        <v>735</v>
      </c>
      <c r="C90" s="15" t="s">
        <v>308</v>
      </c>
      <c r="D90" t="s">
        <v>494</v>
      </c>
      <c r="E90" t="s">
        <v>406</v>
      </c>
      <c r="F90" t="s">
        <v>736</v>
      </c>
      <c r="G90">
        <v>0</v>
      </c>
      <c r="H90" t="s">
        <v>282</v>
      </c>
      <c r="I90" t="s">
        <v>265</v>
      </c>
      <c r="J90">
        <v>4807</v>
      </c>
      <c r="K90">
        <v>0</v>
      </c>
      <c r="L90" t="s">
        <v>1210</v>
      </c>
      <c r="M90" t="s">
        <v>556</v>
      </c>
      <c r="N90" s="14">
        <v>679680</v>
      </c>
      <c r="O90" s="25">
        <v>550</v>
      </c>
      <c r="P90" s="23">
        <v>43445</v>
      </c>
    </row>
    <row r="91" spans="1:18" x14ac:dyDescent="0.2">
      <c r="A91">
        <v>90</v>
      </c>
      <c r="B91" s="14" t="s">
        <v>810</v>
      </c>
      <c r="C91" s="15" t="s">
        <v>280</v>
      </c>
      <c r="D91" t="s">
        <v>1300</v>
      </c>
      <c r="E91" t="s">
        <v>441</v>
      </c>
      <c r="F91" t="s">
        <v>1291</v>
      </c>
      <c r="H91" t="s">
        <v>273</v>
      </c>
      <c r="I91" t="s">
        <v>1847</v>
      </c>
      <c r="J91">
        <v>4811</v>
      </c>
      <c r="L91" t="s">
        <v>1848</v>
      </c>
      <c r="M91" t="s">
        <v>556</v>
      </c>
      <c r="N91" s="14"/>
      <c r="O91" s="25" t="s">
        <v>1733</v>
      </c>
      <c r="P91" s="23">
        <v>43472</v>
      </c>
      <c r="R91" s="24" t="s">
        <v>1292</v>
      </c>
    </row>
    <row r="92" spans="1:18" x14ac:dyDescent="0.2">
      <c r="A92">
        <v>91</v>
      </c>
      <c r="B92" s="14" t="s">
        <v>949</v>
      </c>
      <c r="C92" s="15" t="s">
        <v>280</v>
      </c>
      <c r="D92" t="s">
        <v>707</v>
      </c>
      <c r="E92" t="s">
        <v>950</v>
      </c>
      <c r="F92" t="s">
        <v>1026</v>
      </c>
      <c r="G92">
        <v>0</v>
      </c>
      <c r="H92" t="s">
        <v>264</v>
      </c>
      <c r="I92" t="s">
        <v>265</v>
      </c>
      <c r="J92">
        <v>4820</v>
      </c>
      <c r="K92">
        <v>0</v>
      </c>
      <c r="L92" t="s">
        <v>951</v>
      </c>
      <c r="M92" t="s">
        <v>556</v>
      </c>
      <c r="N92" s="14">
        <v>679724</v>
      </c>
      <c r="O92" s="25">
        <v>550</v>
      </c>
      <c r="P92" s="23">
        <v>43445</v>
      </c>
      <c r="Q92" t="s">
        <v>1760</v>
      </c>
      <c r="R92" t="s">
        <v>1027</v>
      </c>
    </row>
    <row r="93" spans="1:18" x14ac:dyDescent="0.2">
      <c r="A93">
        <v>92</v>
      </c>
      <c r="B93" s="14" t="s">
        <v>13</v>
      </c>
      <c r="C93" s="15" t="s">
        <v>280</v>
      </c>
      <c r="D93" t="s">
        <v>151</v>
      </c>
      <c r="E93" t="s">
        <v>917</v>
      </c>
      <c r="F93" t="s">
        <v>918</v>
      </c>
      <c r="G93" t="s">
        <v>919</v>
      </c>
      <c r="H93" t="s">
        <v>920</v>
      </c>
      <c r="I93" t="s">
        <v>265</v>
      </c>
      <c r="J93">
        <v>4871</v>
      </c>
      <c r="L93" t="s">
        <v>1048</v>
      </c>
      <c r="M93" t="s">
        <v>1444</v>
      </c>
      <c r="N93" s="14">
        <v>679569</v>
      </c>
      <c r="O93" s="25">
        <v>550</v>
      </c>
      <c r="P93" s="23">
        <v>43444</v>
      </c>
      <c r="Q93">
        <v>0</v>
      </c>
      <c r="R93" t="s">
        <v>921</v>
      </c>
    </row>
    <row r="94" spans="1:18" x14ac:dyDescent="0.2">
      <c r="A94">
        <v>93</v>
      </c>
      <c r="B94" s="14" t="s">
        <v>1255</v>
      </c>
      <c r="C94" s="15" t="s">
        <v>306</v>
      </c>
      <c r="D94" t="s">
        <v>1256</v>
      </c>
      <c r="E94" t="s">
        <v>187</v>
      </c>
      <c r="F94" t="s">
        <v>1257</v>
      </c>
      <c r="G94" t="s">
        <v>1258</v>
      </c>
      <c r="H94" t="s">
        <v>273</v>
      </c>
      <c r="I94" t="s">
        <v>265</v>
      </c>
      <c r="J94">
        <v>4815</v>
      </c>
      <c r="K94" t="e">
        <v>#N/A</v>
      </c>
      <c r="L94" t="s">
        <v>1259</v>
      </c>
      <c r="M94" t="s">
        <v>1260</v>
      </c>
      <c r="N94" s="14">
        <v>679591</v>
      </c>
      <c r="O94" s="25">
        <v>550</v>
      </c>
      <c r="P94" s="23">
        <v>43445</v>
      </c>
      <c r="Q94" t="e">
        <v>#N/A</v>
      </c>
      <c r="R94" t="s">
        <v>1261</v>
      </c>
    </row>
    <row r="95" spans="1:18" x14ac:dyDescent="0.2">
      <c r="A95">
        <v>94</v>
      </c>
      <c r="B95" s="14" t="s">
        <v>669</v>
      </c>
      <c r="C95" s="15" t="s">
        <v>250</v>
      </c>
      <c r="D95" t="s">
        <v>1729</v>
      </c>
      <c r="G95">
        <v>0</v>
      </c>
      <c r="N95" s="39">
        <v>679737</v>
      </c>
      <c r="O95" s="25">
        <v>660</v>
      </c>
      <c r="P95" s="23">
        <v>43445</v>
      </c>
    </row>
    <row r="96" spans="1:18" x14ac:dyDescent="0.2">
      <c r="A96">
        <v>95</v>
      </c>
      <c r="B96" s="14" t="s">
        <v>677</v>
      </c>
      <c r="C96" s="15" t="s">
        <v>280</v>
      </c>
      <c r="D96" t="s">
        <v>942</v>
      </c>
      <c r="E96" t="s">
        <v>449</v>
      </c>
      <c r="F96" t="s">
        <v>943</v>
      </c>
      <c r="G96">
        <v>0</v>
      </c>
      <c r="H96" t="s">
        <v>264</v>
      </c>
      <c r="I96" t="s">
        <v>265</v>
      </c>
      <c r="J96">
        <v>4820</v>
      </c>
      <c r="K96">
        <v>0</v>
      </c>
      <c r="L96" t="s">
        <v>944</v>
      </c>
      <c r="M96" t="s">
        <v>556</v>
      </c>
      <c r="N96" s="14" t="s">
        <v>1553</v>
      </c>
      <c r="O96" s="25"/>
      <c r="P96" s="23">
        <v>43445</v>
      </c>
      <c r="Q96" t="s">
        <v>778</v>
      </c>
      <c r="R96" t="s">
        <v>945</v>
      </c>
    </row>
    <row r="97" spans="1:18" x14ac:dyDescent="0.2">
      <c r="A97">
        <v>96</v>
      </c>
      <c r="B97" s="14" t="s">
        <v>1597</v>
      </c>
      <c r="C97" s="15" t="s">
        <v>306</v>
      </c>
      <c r="D97" t="s">
        <v>1598</v>
      </c>
      <c r="E97" t="s">
        <v>786</v>
      </c>
      <c r="F97" t="s">
        <v>1599</v>
      </c>
      <c r="H97" t="s">
        <v>1600</v>
      </c>
      <c r="I97" t="s">
        <v>265</v>
      </c>
      <c r="J97">
        <v>4670</v>
      </c>
      <c r="L97" t="s">
        <v>1601</v>
      </c>
      <c r="M97" t="s">
        <v>556</v>
      </c>
      <c r="N97" s="14">
        <v>679590</v>
      </c>
      <c r="O97" s="25">
        <v>550</v>
      </c>
      <c r="P97" s="23">
        <v>43445</v>
      </c>
      <c r="R97" s="24" t="s">
        <v>1602</v>
      </c>
    </row>
    <row r="98" spans="1:18" x14ac:dyDescent="0.2">
      <c r="A98">
        <v>97</v>
      </c>
      <c r="B98" s="14" t="s">
        <v>1641</v>
      </c>
      <c r="C98" s="15" t="s">
        <v>308</v>
      </c>
      <c r="D98" t="s">
        <v>1642</v>
      </c>
      <c r="E98" t="s">
        <v>1370</v>
      </c>
      <c r="F98" t="s">
        <v>1643</v>
      </c>
      <c r="H98" t="s">
        <v>264</v>
      </c>
      <c r="I98" t="s">
        <v>265</v>
      </c>
      <c r="J98">
        <v>4820</v>
      </c>
      <c r="K98" t="s">
        <v>1644</v>
      </c>
      <c r="L98" t="s">
        <v>1645</v>
      </c>
      <c r="M98" t="s">
        <v>556</v>
      </c>
      <c r="N98" s="14">
        <v>679687</v>
      </c>
      <c r="O98" s="25">
        <v>550</v>
      </c>
      <c r="P98" s="23">
        <v>43445</v>
      </c>
      <c r="R98" s="24" t="s">
        <v>1646</v>
      </c>
    </row>
    <row r="99" spans="1:18" x14ac:dyDescent="0.2">
      <c r="A99">
        <v>98</v>
      </c>
      <c r="B99" s="14" t="s">
        <v>477</v>
      </c>
      <c r="C99" s="15" t="s">
        <v>280</v>
      </c>
      <c r="D99" t="s">
        <v>927</v>
      </c>
      <c r="E99" t="s">
        <v>157</v>
      </c>
      <c r="F99" t="s">
        <v>492</v>
      </c>
      <c r="H99" t="s">
        <v>272</v>
      </c>
      <c r="I99" t="s">
        <v>265</v>
      </c>
      <c r="J99">
        <v>4870</v>
      </c>
      <c r="L99" t="s">
        <v>158</v>
      </c>
      <c r="M99" t="s">
        <v>556</v>
      </c>
      <c r="N99" s="14">
        <v>679642</v>
      </c>
      <c r="O99" s="25">
        <v>550</v>
      </c>
      <c r="P99" s="23">
        <v>43444</v>
      </c>
      <c r="Q99" t="s">
        <v>1497</v>
      </c>
      <c r="R99" t="s">
        <v>2</v>
      </c>
    </row>
    <row r="100" spans="1:18" x14ac:dyDescent="0.2">
      <c r="A100">
        <v>99</v>
      </c>
      <c r="B100" s="14" t="s">
        <v>110</v>
      </c>
      <c r="C100" s="15" t="s">
        <v>280</v>
      </c>
      <c r="D100" t="s">
        <v>1129</v>
      </c>
      <c r="E100" t="s">
        <v>776</v>
      </c>
      <c r="F100" t="s">
        <v>777</v>
      </c>
      <c r="G100">
        <v>0</v>
      </c>
      <c r="H100" t="s">
        <v>264</v>
      </c>
      <c r="I100" t="s">
        <v>265</v>
      </c>
      <c r="J100">
        <v>4820</v>
      </c>
      <c r="K100" t="s">
        <v>1267</v>
      </c>
      <c r="L100" t="s">
        <v>1552</v>
      </c>
      <c r="M100" t="s">
        <v>556</v>
      </c>
      <c r="N100" s="14" t="s">
        <v>1553</v>
      </c>
      <c r="O100" s="25"/>
      <c r="P100" s="23">
        <v>43445</v>
      </c>
      <c r="Q100" t="s">
        <v>778</v>
      </c>
      <c r="R100" t="s">
        <v>892</v>
      </c>
    </row>
    <row r="101" spans="1:18" x14ac:dyDescent="0.2">
      <c r="A101">
        <v>100</v>
      </c>
      <c r="B101" s="14" t="s">
        <v>706</v>
      </c>
      <c r="C101" s="15" t="s">
        <v>280</v>
      </c>
      <c r="D101" t="s">
        <v>707</v>
      </c>
      <c r="E101" t="s">
        <v>589</v>
      </c>
      <c r="F101" t="s">
        <v>916</v>
      </c>
      <c r="G101" t="s">
        <v>267</v>
      </c>
      <c r="H101" t="s">
        <v>273</v>
      </c>
      <c r="I101" t="s">
        <v>265</v>
      </c>
      <c r="J101">
        <v>4817</v>
      </c>
      <c r="K101">
        <v>0</v>
      </c>
      <c r="M101" t="s">
        <v>556</v>
      </c>
      <c r="N101" s="14">
        <v>679693</v>
      </c>
      <c r="O101" s="25">
        <v>550</v>
      </c>
      <c r="P101" s="23">
        <v>43444</v>
      </c>
    </row>
    <row r="102" spans="1:18" x14ac:dyDescent="0.2">
      <c r="A102">
        <v>101</v>
      </c>
      <c r="B102" s="14" t="s">
        <v>1466</v>
      </c>
      <c r="C102" s="15" t="s">
        <v>280</v>
      </c>
      <c r="D102" t="s">
        <v>1467</v>
      </c>
      <c r="E102" t="s">
        <v>1191</v>
      </c>
      <c r="F102" t="s">
        <v>1468</v>
      </c>
      <c r="H102" t="s">
        <v>264</v>
      </c>
      <c r="I102" t="s">
        <v>265</v>
      </c>
      <c r="J102">
        <v>4820</v>
      </c>
      <c r="L102" t="s">
        <v>1469</v>
      </c>
      <c r="M102" t="s">
        <v>556</v>
      </c>
      <c r="N102" s="14">
        <v>679585</v>
      </c>
      <c r="O102" s="25">
        <v>550</v>
      </c>
      <c r="P102" s="23">
        <v>43444</v>
      </c>
      <c r="R102" s="24" t="s">
        <v>1470</v>
      </c>
    </row>
    <row r="103" spans="1:18" x14ac:dyDescent="0.2">
      <c r="A103">
        <v>102</v>
      </c>
      <c r="B103" s="14" t="s">
        <v>383</v>
      </c>
      <c r="C103" s="15" t="s">
        <v>280</v>
      </c>
      <c r="D103" t="s">
        <v>748</v>
      </c>
      <c r="E103" t="s">
        <v>177</v>
      </c>
      <c r="F103" t="s">
        <v>1185</v>
      </c>
      <c r="G103">
        <v>0</v>
      </c>
      <c r="H103" t="s">
        <v>174</v>
      </c>
      <c r="I103" t="s">
        <v>265</v>
      </c>
      <c r="J103">
        <v>4816</v>
      </c>
      <c r="K103">
        <v>0</v>
      </c>
      <c r="L103" t="s">
        <v>1493</v>
      </c>
      <c r="M103" t="s">
        <v>556</v>
      </c>
      <c r="N103" s="14">
        <v>679603</v>
      </c>
      <c r="O103" s="25">
        <v>550</v>
      </c>
      <c r="P103" s="23">
        <v>43444</v>
      </c>
      <c r="Q103">
        <v>0</v>
      </c>
      <c r="R103" t="s">
        <v>1186</v>
      </c>
    </row>
    <row r="104" spans="1:18" x14ac:dyDescent="0.2">
      <c r="A104">
        <v>103</v>
      </c>
      <c r="B104" s="14" t="s">
        <v>1043</v>
      </c>
      <c r="C104" s="15" t="s">
        <v>250</v>
      </c>
      <c r="D104" t="s">
        <v>1410</v>
      </c>
      <c r="E104" t="s">
        <v>1411</v>
      </c>
      <c r="F104" t="s">
        <v>1412</v>
      </c>
      <c r="H104" t="s">
        <v>1413</v>
      </c>
      <c r="I104" t="s">
        <v>265</v>
      </c>
      <c r="J104">
        <v>4882</v>
      </c>
      <c r="L104" t="s">
        <v>1414</v>
      </c>
      <c r="M104" t="s">
        <v>387</v>
      </c>
      <c r="N104" s="14">
        <v>679622</v>
      </c>
      <c r="O104" s="25">
        <v>660</v>
      </c>
      <c r="P104" s="23">
        <v>43444</v>
      </c>
      <c r="R104" s="24" t="s">
        <v>1415</v>
      </c>
    </row>
    <row r="105" spans="1:18" x14ac:dyDescent="0.2">
      <c r="A105">
        <v>104</v>
      </c>
      <c r="B105" s="14" t="s">
        <v>1434</v>
      </c>
      <c r="C105" s="15" t="s">
        <v>280</v>
      </c>
      <c r="D105" t="s">
        <v>1182</v>
      </c>
      <c r="E105" t="s">
        <v>929</v>
      </c>
      <c r="F105" t="s">
        <v>1183</v>
      </c>
      <c r="H105" t="s">
        <v>930</v>
      </c>
      <c r="I105" t="s">
        <v>265</v>
      </c>
      <c r="J105">
        <v>4858</v>
      </c>
      <c r="K105" t="s">
        <v>931</v>
      </c>
      <c r="L105" t="s">
        <v>1184</v>
      </c>
      <c r="M105" t="s">
        <v>1435</v>
      </c>
      <c r="N105" s="14">
        <v>679564</v>
      </c>
      <c r="O105" s="25">
        <v>550</v>
      </c>
      <c r="P105" s="23">
        <v>43444</v>
      </c>
      <c r="Q105" t="s">
        <v>1436</v>
      </c>
      <c r="R105" s="24" t="s">
        <v>1437</v>
      </c>
    </row>
    <row r="106" spans="1:18" x14ac:dyDescent="0.2">
      <c r="A106">
        <v>105</v>
      </c>
      <c r="B106" s="14" t="s">
        <v>1723</v>
      </c>
      <c r="C106" s="15" t="s">
        <v>280</v>
      </c>
      <c r="D106" t="s">
        <v>1211</v>
      </c>
      <c r="E106" t="s">
        <v>126</v>
      </c>
      <c r="F106" t="s">
        <v>127</v>
      </c>
      <c r="H106" t="s">
        <v>290</v>
      </c>
      <c r="I106" t="s">
        <v>265</v>
      </c>
      <c r="J106">
        <v>4821</v>
      </c>
      <c r="L106" t="s">
        <v>1724</v>
      </c>
      <c r="M106" t="s">
        <v>556</v>
      </c>
      <c r="N106" s="14">
        <v>679577</v>
      </c>
      <c r="O106" s="25">
        <v>550</v>
      </c>
      <c r="P106" s="23">
        <v>43445</v>
      </c>
      <c r="R106" s="24" t="s">
        <v>128</v>
      </c>
    </row>
    <row r="107" spans="1:18" x14ac:dyDescent="0.2">
      <c r="A107">
        <v>106</v>
      </c>
      <c r="B107" s="14" t="s">
        <v>296</v>
      </c>
      <c r="C107" s="15" t="s">
        <v>280</v>
      </c>
      <c r="D107" t="s">
        <v>111</v>
      </c>
      <c r="E107" t="s">
        <v>70</v>
      </c>
      <c r="F107" t="s">
        <v>756</v>
      </c>
      <c r="G107">
        <v>0</v>
      </c>
      <c r="H107" t="s">
        <v>264</v>
      </c>
      <c r="I107" t="s">
        <v>265</v>
      </c>
      <c r="J107">
        <v>4820</v>
      </c>
      <c r="K107" t="s">
        <v>71</v>
      </c>
      <c r="L107" t="s">
        <v>220</v>
      </c>
      <c r="M107" t="s">
        <v>556</v>
      </c>
      <c r="N107" s="14"/>
      <c r="O107" s="25" t="s">
        <v>1733</v>
      </c>
      <c r="P107" s="23">
        <v>43445</v>
      </c>
      <c r="Q107" t="s">
        <v>757</v>
      </c>
      <c r="R107" t="s">
        <v>842</v>
      </c>
    </row>
    <row r="108" spans="1:18" x14ac:dyDescent="0.2">
      <c r="A108">
        <v>107</v>
      </c>
      <c r="B108" s="14" t="s">
        <v>40</v>
      </c>
      <c r="C108" s="15" t="s">
        <v>555</v>
      </c>
      <c r="D108" t="s">
        <v>5</v>
      </c>
      <c r="E108" t="s">
        <v>6</v>
      </c>
      <c r="F108" t="s">
        <v>347</v>
      </c>
      <c r="G108">
        <v>0</v>
      </c>
      <c r="H108" t="s">
        <v>557</v>
      </c>
      <c r="I108" t="s">
        <v>265</v>
      </c>
      <c r="J108">
        <v>4850</v>
      </c>
      <c r="K108" t="s">
        <v>873</v>
      </c>
      <c r="L108" t="s">
        <v>1383</v>
      </c>
      <c r="M108" t="s">
        <v>1384</v>
      </c>
      <c r="N108" s="39">
        <v>679641</v>
      </c>
      <c r="O108" s="25">
        <v>660</v>
      </c>
      <c r="P108" s="23">
        <v>43443</v>
      </c>
      <c r="Q108">
        <v>0</v>
      </c>
      <c r="R108" t="s">
        <v>1132</v>
      </c>
    </row>
    <row r="109" spans="1:18" x14ac:dyDescent="0.2">
      <c r="A109">
        <v>108</v>
      </c>
      <c r="B109" s="14" t="s">
        <v>40</v>
      </c>
      <c r="C109" s="15" t="s">
        <v>250</v>
      </c>
      <c r="D109" t="s">
        <v>5</v>
      </c>
      <c r="E109" t="s">
        <v>6</v>
      </c>
      <c r="F109" t="s">
        <v>347</v>
      </c>
      <c r="H109" t="s">
        <v>557</v>
      </c>
      <c r="I109" t="s">
        <v>265</v>
      </c>
      <c r="J109">
        <v>4850</v>
      </c>
      <c r="K109" t="s">
        <v>873</v>
      </c>
      <c r="L109" t="s">
        <v>1383</v>
      </c>
      <c r="M109" t="s">
        <v>1384</v>
      </c>
      <c r="N109" s="14">
        <v>679640</v>
      </c>
      <c r="O109" s="25">
        <v>660</v>
      </c>
      <c r="P109" s="23">
        <v>43444</v>
      </c>
      <c r="R109" t="s">
        <v>1132</v>
      </c>
    </row>
    <row r="110" spans="1:18" x14ac:dyDescent="0.2">
      <c r="A110">
        <v>109</v>
      </c>
      <c r="B110" s="14" t="s">
        <v>1330</v>
      </c>
      <c r="C110" s="15" t="s">
        <v>306</v>
      </c>
      <c r="D110" t="s">
        <v>1331</v>
      </c>
      <c r="E110" t="s">
        <v>1096</v>
      </c>
      <c r="F110" t="s">
        <v>1097</v>
      </c>
      <c r="G110" t="e">
        <v>#N/A</v>
      </c>
      <c r="H110" t="s">
        <v>557</v>
      </c>
      <c r="I110" t="s">
        <v>265</v>
      </c>
      <c r="J110">
        <v>4850</v>
      </c>
      <c r="K110">
        <v>0</v>
      </c>
      <c r="L110" t="s">
        <v>1098</v>
      </c>
      <c r="N110" s="14">
        <v>679593</v>
      </c>
      <c r="O110" s="25">
        <v>550</v>
      </c>
      <c r="P110" s="23">
        <v>43445</v>
      </c>
      <c r="R110" s="24" t="s">
        <v>1594</v>
      </c>
    </row>
    <row r="111" spans="1:18" x14ac:dyDescent="0.2">
      <c r="A111">
        <v>110</v>
      </c>
      <c r="B111" s="14" t="s">
        <v>723</v>
      </c>
      <c r="C111" s="15" t="s">
        <v>280</v>
      </c>
      <c r="D111" t="s">
        <v>189</v>
      </c>
      <c r="E111" t="s">
        <v>266</v>
      </c>
      <c r="F111" t="s">
        <v>1451</v>
      </c>
      <c r="G111">
        <v>0</v>
      </c>
      <c r="H111" t="s">
        <v>273</v>
      </c>
      <c r="I111" t="s">
        <v>265</v>
      </c>
      <c r="J111">
        <v>4814</v>
      </c>
      <c r="K111" t="s">
        <v>1188</v>
      </c>
      <c r="L111" t="s">
        <v>1452</v>
      </c>
      <c r="M111" t="s">
        <v>556</v>
      </c>
      <c r="N111" s="14">
        <v>679582</v>
      </c>
      <c r="O111" s="25">
        <v>550</v>
      </c>
      <c r="P111" s="23">
        <v>43444</v>
      </c>
      <c r="R111" t="s">
        <v>1189</v>
      </c>
    </row>
    <row r="112" spans="1:18" x14ac:dyDescent="0.2">
      <c r="A112">
        <v>111</v>
      </c>
      <c r="B112" s="14" t="s">
        <v>1232</v>
      </c>
      <c r="C112" s="15" t="s">
        <v>306</v>
      </c>
      <c r="D112" t="s">
        <v>1233</v>
      </c>
      <c r="E112" t="s">
        <v>1124</v>
      </c>
      <c r="F112" t="s">
        <v>1125</v>
      </c>
      <c r="G112" t="e">
        <v>#N/A</v>
      </c>
      <c r="H112" t="s">
        <v>264</v>
      </c>
      <c r="I112" t="s">
        <v>265</v>
      </c>
      <c r="J112">
        <v>4820</v>
      </c>
      <c r="L112" t="s">
        <v>1596</v>
      </c>
      <c r="M112" t="s">
        <v>556</v>
      </c>
      <c r="N112" s="14">
        <v>679651</v>
      </c>
      <c r="O112" s="25">
        <v>550</v>
      </c>
      <c r="P112" s="23">
        <v>43445</v>
      </c>
      <c r="R112" t="s">
        <v>1126</v>
      </c>
    </row>
    <row r="113" spans="1:18" x14ac:dyDescent="0.2">
      <c r="A113">
        <v>112</v>
      </c>
      <c r="B113" s="14" t="s">
        <v>1285</v>
      </c>
      <c r="C113" s="15" t="s">
        <v>280</v>
      </c>
      <c r="D113" t="s">
        <v>1506</v>
      </c>
      <c r="E113" t="s">
        <v>1507</v>
      </c>
      <c r="F113" t="s">
        <v>347</v>
      </c>
      <c r="H113" t="s">
        <v>1128</v>
      </c>
      <c r="I113" t="s">
        <v>265</v>
      </c>
      <c r="J113">
        <v>4871</v>
      </c>
      <c r="L113" t="s">
        <v>1508</v>
      </c>
      <c r="M113" t="s">
        <v>556</v>
      </c>
      <c r="N113" s="14">
        <v>679672</v>
      </c>
      <c r="O113" s="25">
        <v>550</v>
      </c>
      <c r="P113" s="23">
        <v>43444</v>
      </c>
      <c r="R113" s="24" t="s">
        <v>1509</v>
      </c>
    </row>
    <row r="114" spans="1:18" x14ac:dyDescent="0.2">
      <c r="A114">
        <v>113</v>
      </c>
      <c r="B114" s="14" t="s">
        <v>1072</v>
      </c>
      <c r="C114" s="15" t="s">
        <v>308</v>
      </c>
      <c r="D114" t="s">
        <v>936</v>
      </c>
      <c r="E114" t="s">
        <v>937</v>
      </c>
      <c r="F114" t="s">
        <v>1556</v>
      </c>
      <c r="G114" t="s">
        <v>1050</v>
      </c>
      <c r="H114" t="s">
        <v>273</v>
      </c>
      <c r="I114" t="s">
        <v>265</v>
      </c>
      <c r="J114">
        <v>4818</v>
      </c>
      <c r="L114" t="s">
        <v>938</v>
      </c>
      <c r="M114" t="s">
        <v>556</v>
      </c>
      <c r="N114" s="14">
        <v>679681</v>
      </c>
      <c r="O114" s="25">
        <v>550</v>
      </c>
      <c r="P114" s="23">
        <v>43445</v>
      </c>
      <c r="R114" t="s">
        <v>939</v>
      </c>
    </row>
    <row r="115" spans="1:18" x14ac:dyDescent="0.2">
      <c r="A115">
        <v>114</v>
      </c>
      <c r="B115" s="14" t="s">
        <v>307</v>
      </c>
      <c r="C115" s="15" t="s">
        <v>306</v>
      </c>
      <c r="D115" t="s">
        <v>51</v>
      </c>
      <c r="E115" t="s">
        <v>52</v>
      </c>
      <c r="F115" t="s">
        <v>53</v>
      </c>
      <c r="G115">
        <v>0</v>
      </c>
      <c r="H115" t="s">
        <v>264</v>
      </c>
      <c r="I115" t="s">
        <v>265</v>
      </c>
      <c r="J115">
        <v>4820</v>
      </c>
      <c r="K115">
        <v>0</v>
      </c>
      <c r="L115" t="s">
        <v>54</v>
      </c>
      <c r="M115" t="s">
        <v>556</v>
      </c>
      <c r="N115" s="14">
        <v>679596</v>
      </c>
      <c r="O115" s="25">
        <v>550</v>
      </c>
      <c r="P115" s="23">
        <v>43445</v>
      </c>
      <c r="Q115">
        <v>0</v>
      </c>
      <c r="R115" s="24" t="s">
        <v>1595</v>
      </c>
    </row>
    <row r="116" spans="1:18" x14ac:dyDescent="0.2">
      <c r="A116">
        <v>115</v>
      </c>
      <c r="B116" s="14" t="s">
        <v>862</v>
      </c>
      <c r="C116" s="15" t="s">
        <v>280</v>
      </c>
      <c r="D116" t="s">
        <v>217</v>
      </c>
      <c r="E116" t="s">
        <v>218</v>
      </c>
      <c r="F116" t="s">
        <v>567</v>
      </c>
      <c r="H116" t="s">
        <v>557</v>
      </c>
      <c r="I116" t="s">
        <v>265</v>
      </c>
      <c r="J116">
        <v>4850</v>
      </c>
      <c r="L116" t="s">
        <v>219</v>
      </c>
      <c r="M116" t="s">
        <v>387</v>
      </c>
      <c r="N116" s="14">
        <v>679571</v>
      </c>
      <c r="O116" s="25">
        <v>550</v>
      </c>
      <c r="P116" s="23">
        <v>43444</v>
      </c>
      <c r="R116" t="s">
        <v>1123</v>
      </c>
    </row>
    <row r="117" spans="1:18" x14ac:dyDescent="0.2">
      <c r="A117">
        <v>116</v>
      </c>
      <c r="B117" s="14" t="s">
        <v>1634</v>
      </c>
      <c r="C117" s="15" t="s">
        <v>308</v>
      </c>
      <c r="D117" t="s">
        <v>1635</v>
      </c>
      <c r="E117" t="s">
        <v>1368</v>
      </c>
      <c r="F117" t="s">
        <v>1636</v>
      </c>
      <c r="H117" t="s">
        <v>1637</v>
      </c>
      <c r="I117" t="s">
        <v>265</v>
      </c>
      <c r="J117">
        <v>4820</v>
      </c>
      <c r="L117" t="s">
        <v>1638</v>
      </c>
      <c r="M117" t="s">
        <v>556</v>
      </c>
      <c r="N117" s="14">
        <v>679631</v>
      </c>
      <c r="O117" s="25">
        <v>275</v>
      </c>
      <c r="P117" s="23">
        <v>43445</v>
      </c>
      <c r="Q117" t="s">
        <v>1639</v>
      </c>
      <c r="R117" s="24" t="s">
        <v>1640</v>
      </c>
    </row>
    <row r="118" spans="1:18" x14ac:dyDescent="0.2">
      <c r="A118">
        <v>117</v>
      </c>
      <c r="B118" s="14" t="s">
        <v>1407</v>
      </c>
      <c r="C118" s="15" t="s">
        <v>250</v>
      </c>
      <c r="D118" t="s">
        <v>1134</v>
      </c>
      <c r="E118" t="s">
        <v>1135</v>
      </c>
      <c r="F118" t="s">
        <v>1408</v>
      </c>
      <c r="G118" t="s">
        <v>304</v>
      </c>
      <c r="H118" t="s">
        <v>557</v>
      </c>
      <c r="I118" t="s">
        <v>265</v>
      </c>
      <c r="J118">
        <v>4850</v>
      </c>
      <c r="L118" t="s">
        <v>1136</v>
      </c>
      <c r="N118" s="14">
        <v>679621</v>
      </c>
      <c r="O118" s="25">
        <v>660</v>
      </c>
      <c r="P118" s="23">
        <v>43444</v>
      </c>
      <c r="R118" s="24" t="s">
        <v>1409</v>
      </c>
    </row>
    <row r="119" spans="1:18" x14ac:dyDescent="0.2">
      <c r="A119">
        <v>118</v>
      </c>
      <c r="B119" s="14" t="s">
        <v>352</v>
      </c>
      <c r="C119" s="15" t="s">
        <v>308</v>
      </c>
      <c r="D119" t="s">
        <v>966</v>
      </c>
      <c r="E119" t="s">
        <v>444</v>
      </c>
      <c r="F119" t="s">
        <v>721</v>
      </c>
      <c r="G119">
        <v>0</v>
      </c>
      <c r="H119" t="s">
        <v>722</v>
      </c>
      <c r="I119" t="s">
        <v>265</v>
      </c>
      <c r="J119">
        <v>4816</v>
      </c>
      <c r="K119">
        <v>0</v>
      </c>
      <c r="L119" t="s">
        <v>811</v>
      </c>
      <c r="M119" t="s">
        <v>556</v>
      </c>
      <c r="N119" s="14">
        <v>679639</v>
      </c>
      <c r="O119" s="25">
        <v>550</v>
      </c>
      <c r="P119" s="23">
        <v>43445</v>
      </c>
      <c r="R119">
        <v>0</v>
      </c>
    </row>
    <row r="120" spans="1:18" x14ac:dyDescent="0.2">
      <c r="A120">
        <v>119</v>
      </c>
      <c r="B120" s="14" t="s">
        <v>1372</v>
      </c>
      <c r="C120" s="15" t="s">
        <v>308</v>
      </c>
      <c r="D120" t="s">
        <v>22</v>
      </c>
      <c r="E120" t="s">
        <v>1065</v>
      </c>
      <c r="F120" t="s">
        <v>1587</v>
      </c>
      <c r="G120" t="s">
        <v>708</v>
      </c>
      <c r="H120" t="s">
        <v>273</v>
      </c>
      <c r="I120" t="s">
        <v>265</v>
      </c>
      <c r="J120">
        <v>4812</v>
      </c>
      <c r="K120">
        <v>0</v>
      </c>
      <c r="L120" t="s">
        <v>1588</v>
      </c>
      <c r="M120" t="s">
        <v>556</v>
      </c>
      <c r="N120" s="14">
        <v>679653</v>
      </c>
      <c r="O120" s="25">
        <v>550</v>
      </c>
      <c r="P120" s="23">
        <v>43445</v>
      </c>
      <c r="Q120" t="s">
        <v>778</v>
      </c>
      <c r="R120" s="24" t="s">
        <v>1589</v>
      </c>
    </row>
    <row r="121" spans="1:18" x14ac:dyDescent="0.2">
      <c r="A121">
        <v>120</v>
      </c>
      <c r="B121" s="14" t="s">
        <v>702</v>
      </c>
      <c r="C121" s="15" t="s">
        <v>280</v>
      </c>
      <c r="D121" t="s">
        <v>407</v>
      </c>
      <c r="E121" t="s">
        <v>113</v>
      </c>
      <c r="F121" t="s">
        <v>114</v>
      </c>
      <c r="G121">
        <v>0</v>
      </c>
      <c r="H121" t="s">
        <v>500</v>
      </c>
      <c r="I121" t="s">
        <v>265</v>
      </c>
      <c r="J121">
        <v>4852</v>
      </c>
      <c r="K121">
        <v>0</v>
      </c>
      <c r="L121" t="s">
        <v>115</v>
      </c>
      <c r="M121" t="s">
        <v>645</v>
      </c>
      <c r="N121" s="14">
        <v>679584</v>
      </c>
      <c r="O121" s="25">
        <v>550</v>
      </c>
      <c r="P121" s="23">
        <v>43444</v>
      </c>
      <c r="R121" t="s">
        <v>501</v>
      </c>
    </row>
    <row r="122" spans="1:18" x14ac:dyDescent="0.2">
      <c r="A122">
        <v>121</v>
      </c>
      <c r="B122" s="14" t="s">
        <v>1299</v>
      </c>
      <c r="C122" s="15" t="s">
        <v>306</v>
      </c>
      <c r="D122" t="s">
        <v>1766</v>
      </c>
      <c r="E122" t="s">
        <v>1765</v>
      </c>
      <c r="N122" s="14"/>
      <c r="O122" s="25"/>
      <c r="P122" s="23">
        <v>43445</v>
      </c>
      <c r="Q122" t="e">
        <v>#N/A</v>
      </c>
    </row>
    <row r="123" spans="1:18" x14ac:dyDescent="0.2">
      <c r="A123">
        <v>122</v>
      </c>
      <c r="B123" s="14" t="s">
        <v>310</v>
      </c>
      <c r="C123" s="15" t="s">
        <v>280</v>
      </c>
      <c r="D123" t="s">
        <v>151</v>
      </c>
      <c r="E123" t="s">
        <v>712</v>
      </c>
      <c r="F123" t="s">
        <v>1091</v>
      </c>
      <c r="G123">
        <v>0</v>
      </c>
      <c r="H123" t="s">
        <v>884</v>
      </c>
      <c r="I123" t="s">
        <v>265</v>
      </c>
      <c r="J123">
        <v>4818</v>
      </c>
      <c r="K123" t="s">
        <v>1092</v>
      </c>
      <c r="L123" t="s">
        <v>181</v>
      </c>
      <c r="M123" t="s">
        <v>556</v>
      </c>
      <c r="N123" s="14">
        <v>679542</v>
      </c>
      <c r="O123" s="25">
        <v>550</v>
      </c>
      <c r="P123" s="23">
        <v>43445</v>
      </c>
      <c r="Q123" t="s">
        <v>1544</v>
      </c>
      <c r="R123" t="s">
        <v>923</v>
      </c>
    </row>
    <row r="124" spans="1:18" x14ac:dyDescent="0.2">
      <c r="A124">
        <v>123</v>
      </c>
      <c r="B124" s="14" t="s">
        <v>955</v>
      </c>
      <c r="C124" s="15" t="s">
        <v>280</v>
      </c>
      <c r="D124" t="s">
        <v>956</v>
      </c>
      <c r="E124" t="s">
        <v>957</v>
      </c>
      <c r="F124" t="s">
        <v>958</v>
      </c>
      <c r="H124" t="s">
        <v>264</v>
      </c>
      <c r="I124" t="s">
        <v>265</v>
      </c>
      <c r="J124">
        <v>4820</v>
      </c>
      <c r="L124" t="s">
        <v>1116</v>
      </c>
      <c r="N124" s="14">
        <v>679713</v>
      </c>
      <c r="O124" s="25">
        <v>550</v>
      </c>
      <c r="P124" s="23">
        <v>43445</v>
      </c>
      <c r="Q124" t="s">
        <v>588</v>
      </c>
      <c r="R124">
        <v>0</v>
      </c>
    </row>
    <row r="125" spans="1:18" x14ac:dyDescent="0.2">
      <c r="A125">
        <v>124</v>
      </c>
      <c r="B125" s="14" t="s">
        <v>751</v>
      </c>
      <c r="C125" s="15" t="s">
        <v>308</v>
      </c>
      <c r="D125" t="s">
        <v>277</v>
      </c>
      <c r="E125" t="s">
        <v>140</v>
      </c>
      <c r="F125" t="s">
        <v>1561</v>
      </c>
      <c r="G125" t="s">
        <v>453</v>
      </c>
      <c r="H125" t="s">
        <v>273</v>
      </c>
      <c r="I125" t="s">
        <v>265</v>
      </c>
      <c r="J125">
        <v>4815</v>
      </c>
      <c r="K125">
        <v>0</v>
      </c>
      <c r="L125" t="s">
        <v>752</v>
      </c>
      <c r="M125" t="s">
        <v>556</v>
      </c>
      <c r="N125" s="14">
        <v>679608</v>
      </c>
      <c r="O125" s="25">
        <v>550</v>
      </c>
      <c r="P125" s="23">
        <v>43445</v>
      </c>
      <c r="R125" s="24" t="s">
        <v>1562</v>
      </c>
    </row>
    <row r="126" spans="1:18" x14ac:dyDescent="0.2">
      <c r="A126">
        <v>125</v>
      </c>
      <c r="B126" s="14" t="s">
        <v>673</v>
      </c>
      <c r="C126" s="15" t="s">
        <v>280</v>
      </c>
      <c r="D126" t="s">
        <v>580</v>
      </c>
      <c r="E126" t="s">
        <v>674</v>
      </c>
      <c r="F126" t="s">
        <v>675</v>
      </c>
      <c r="G126">
        <v>0</v>
      </c>
      <c r="H126" t="s">
        <v>264</v>
      </c>
      <c r="I126" t="s">
        <v>265</v>
      </c>
      <c r="J126">
        <v>4820</v>
      </c>
      <c r="K126">
        <v>0</v>
      </c>
      <c r="L126" t="s">
        <v>676</v>
      </c>
      <c r="M126" t="s">
        <v>556</v>
      </c>
      <c r="N126" s="14">
        <v>679535</v>
      </c>
      <c r="O126" s="25">
        <v>550</v>
      </c>
      <c r="P126" s="23">
        <v>43445</v>
      </c>
      <c r="Q126" t="s">
        <v>1542</v>
      </c>
      <c r="R126" s="24" t="s">
        <v>1543</v>
      </c>
    </row>
    <row r="127" spans="1:18" x14ac:dyDescent="0.2">
      <c r="A127">
        <v>126</v>
      </c>
      <c r="B127" s="14" t="s">
        <v>362</v>
      </c>
      <c r="C127" s="15" t="s">
        <v>280</v>
      </c>
      <c r="D127" t="s">
        <v>503</v>
      </c>
      <c r="E127" t="s">
        <v>1524</v>
      </c>
      <c r="F127" t="s">
        <v>575</v>
      </c>
      <c r="G127" t="s">
        <v>576</v>
      </c>
      <c r="H127" t="s">
        <v>273</v>
      </c>
      <c r="I127" t="s">
        <v>265</v>
      </c>
      <c r="J127">
        <v>4813</v>
      </c>
      <c r="K127" t="s">
        <v>1525</v>
      </c>
      <c r="L127" t="s">
        <v>1526</v>
      </c>
      <c r="M127" t="s">
        <v>1057</v>
      </c>
      <c r="N127" s="14">
        <v>679578</v>
      </c>
      <c r="O127" s="25">
        <v>550</v>
      </c>
      <c r="P127" s="23">
        <v>43445</v>
      </c>
      <c r="Q127" t="s">
        <v>1280</v>
      </c>
      <c r="R127" s="24" t="s">
        <v>1527</v>
      </c>
    </row>
    <row r="128" spans="1:18" x14ac:dyDescent="0.2">
      <c r="A128">
        <v>127</v>
      </c>
      <c r="B128" s="14" t="s">
        <v>603</v>
      </c>
      <c r="C128" s="15" t="s">
        <v>308</v>
      </c>
      <c r="D128" t="s">
        <v>443</v>
      </c>
      <c r="E128" t="s">
        <v>84</v>
      </c>
      <c r="F128" t="s">
        <v>85</v>
      </c>
      <c r="G128">
        <v>0</v>
      </c>
      <c r="H128" t="s">
        <v>264</v>
      </c>
      <c r="I128" t="s">
        <v>265</v>
      </c>
      <c r="J128">
        <v>4820</v>
      </c>
      <c r="K128">
        <v>0</v>
      </c>
      <c r="L128" t="s">
        <v>86</v>
      </c>
      <c r="M128" t="s">
        <v>695</v>
      </c>
      <c r="N128" s="14">
        <v>679637</v>
      </c>
      <c r="O128" s="25">
        <v>550</v>
      </c>
      <c r="P128" s="23">
        <v>43445</v>
      </c>
      <c r="Q128" t="s">
        <v>1578</v>
      </c>
      <c r="R128" s="24" t="s">
        <v>87</v>
      </c>
    </row>
    <row r="129" spans="1:18" x14ac:dyDescent="0.2">
      <c r="A129">
        <v>128</v>
      </c>
      <c r="B129" s="14" t="s">
        <v>1130</v>
      </c>
      <c r="C129" s="15" t="s">
        <v>555</v>
      </c>
      <c r="D129" t="s">
        <v>187</v>
      </c>
      <c r="E129" t="s">
        <v>1131</v>
      </c>
      <c r="F129" t="s">
        <v>1380</v>
      </c>
      <c r="H129" t="s">
        <v>273</v>
      </c>
      <c r="I129" t="s">
        <v>265</v>
      </c>
      <c r="J129">
        <v>4812</v>
      </c>
      <c r="L129" t="s">
        <v>1381</v>
      </c>
      <c r="M129" t="s">
        <v>457</v>
      </c>
      <c r="N129" s="39">
        <v>679550</v>
      </c>
      <c r="O129" s="25">
        <v>660</v>
      </c>
      <c r="P129" s="23">
        <v>43443</v>
      </c>
      <c r="R129" s="24" t="s">
        <v>1382</v>
      </c>
    </row>
    <row r="130" spans="1:18" x14ac:dyDescent="0.2">
      <c r="A130">
        <v>129</v>
      </c>
      <c r="B130" s="14" t="s">
        <v>1309</v>
      </c>
      <c r="C130" s="15" t="s">
        <v>280</v>
      </c>
      <c r="D130" t="s">
        <v>1766</v>
      </c>
      <c r="E130" t="s">
        <v>1765</v>
      </c>
      <c r="K130">
        <v>0</v>
      </c>
      <c r="N130" s="14"/>
      <c r="O130" s="25"/>
      <c r="P130" s="23">
        <v>43445</v>
      </c>
      <c r="Q130">
        <v>0</v>
      </c>
    </row>
    <row r="131" spans="1:18" x14ac:dyDescent="0.2">
      <c r="A131">
        <v>130</v>
      </c>
      <c r="B131" s="14" t="s">
        <v>271</v>
      </c>
      <c r="C131" s="15" t="s">
        <v>250</v>
      </c>
      <c r="D131" t="s">
        <v>209</v>
      </c>
      <c r="E131" t="s">
        <v>876</v>
      </c>
      <c r="F131" t="s">
        <v>877</v>
      </c>
      <c r="G131">
        <v>0</v>
      </c>
      <c r="H131" t="s">
        <v>271</v>
      </c>
      <c r="I131" t="s">
        <v>265</v>
      </c>
      <c r="J131">
        <v>4880</v>
      </c>
      <c r="K131">
        <v>0</v>
      </c>
      <c r="L131" t="s">
        <v>878</v>
      </c>
      <c r="M131" t="s">
        <v>642</v>
      </c>
      <c r="N131" s="39">
        <v>679534</v>
      </c>
      <c r="O131" s="25">
        <v>660</v>
      </c>
      <c r="P131" s="23">
        <v>43443</v>
      </c>
      <c r="Q131">
        <v>0</v>
      </c>
      <c r="R131" t="s">
        <v>879</v>
      </c>
    </row>
    <row r="132" spans="1:18" x14ac:dyDescent="0.2">
      <c r="A132">
        <v>131</v>
      </c>
      <c r="B132" s="14" t="s">
        <v>448</v>
      </c>
      <c r="C132" s="15" t="s">
        <v>280</v>
      </c>
      <c r="D132" t="s">
        <v>503</v>
      </c>
      <c r="E132" t="s">
        <v>1528</v>
      </c>
      <c r="F132" t="s">
        <v>1529</v>
      </c>
      <c r="G132" t="s">
        <v>1530</v>
      </c>
      <c r="H132" t="s">
        <v>1531</v>
      </c>
      <c r="I132" t="s">
        <v>265</v>
      </c>
      <c r="J132">
        <v>2017</v>
      </c>
      <c r="K132">
        <v>0</v>
      </c>
      <c r="L132" t="s">
        <v>1532</v>
      </c>
      <c r="M132" t="s">
        <v>356</v>
      </c>
      <c r="N132" s="14">
        <v>679531</v>
      </c>
      <c r="O132" s="25">
        <v>550</v>
      </c>
      <c r="P132" s="23">
        <v>43445</v>
      </c>
      <c r="R132" s="24" t="s">
        <v>1533</v>
      </c>
    </row>
    <row r="133" spans="1:18" x14ac:dyDescent="0.2">
      <c r="A133">
        <v>132</v>
      </c>
      <c r="B133" s="14" t="s">
        <v>311</v>
      </c>
      <c r="C133" s="15" t="s">
        <v>308</v>
      </c>
      <c r="D133" t="s">
        <v>1581</v>
      </c>
      <c r="E133" t="s">
        <v>450</v>
      </c>
      <c r="F133" t="s">
        <v>1582</v>
      </c>
      <c r="G133" t="s">
        <v>267</v>
      </c>
      <c r="H133" t="s">
        <v>273</v>
      </c>
      <c r="I133" t="s">
        <v>265</v>
      </c>
      <c r="J133">
        <v>4817</v>
      </c>
      <c r="K133">
        <v>0</v>
      </c>
      <c r="L133" t="s">
        <v>1583</v>
      </c>
      <c r="M133" t="s">
        <v>325</v>
      </c>
      <c r="N133" s="14">
        <v>679629</v>
      </c>
      <c r="O133" s="25">
        <v>550</v>
      </c>
      <c r="P133" s="23">
        <v>43445</v>
      </c>
      <c r="Q133" t="s">
        <v>638</v>
      </c>
      <c r="R133" s="24" t="s">
        <v>1584</v>
      </c>
    </row>
    <row r="134" spans="1:18" x14ac:dyDescent="0.2">
      <c r="A134">
        <v>133</v>
      </c>
      <c r="B134" s="14" t="s">
        <v>886</v>
      </c>
      <c r="C134" s="15" t="s">
        <v>280</v>
      </c>
      <c r="D134" t="s">
        <v>1729</v>
      </c>
      <c r="N134" s="14">
        <v>679736</v>
      </c>
      <c r="O134" s="25">
        <v>550</v>
      </c>
      <c r="P134" s="23">
        <v>43445</v>
      </c>
      <c r="Q134">
        <v>0</v>
      </c>
    </row>
    <row r="135" spans="1:18" x14ac:dyDescent="0.2">
      <c r="A135">
        <v>134</v>
      </c>
      <c r="B135" s="14" t="s">
        <v>14</v>
      </c>
      <c r="C135" s="15" t="s">
        <v>555</v>
      </c>
      <c r="D135" t="s">
        <v>268</v>
      </c>
      <c r="E135" t="s">
        <v>202</v>
      </c>
      <c r="F135" t="s">
        <v>203</v>
      </c>
      <c r="G135" t="s">
        <v>463</v>
      </c>
      <c r="H135" t="s">
        <v>273</v>
      </c>
      <c r="I135" t="s">
        <v>265</v>
      </c>
      <c r="J135">
        <v>4811</v>
      </c>
      <c r="K135" t="s">
        <v>204</v>
      </c>
      <c r="M135">
        <v>0</v>
      </c>
      <c r="N135" s="14">
        <v>679706</v>
      </c>
      <c r="O135" s="25">
        <v>660</v>
      </c>
      <c r="P135" s="23">
        <v>43443</v>
      </c>
      <c r="Q135">
        <v>0</v>
      </c>
      <c r="R135">
        <v>0</v>
      </c>
    </row>
    <row r="136" spans="1:18" x14ac:dyDescent="0.2">
      <c r="A136">
        <v>135</v>
      </c>
      <c r="B136" s="14" t="s">
        <v>298</v>
      </c>
      <c r="C136" s="15" t="s">
        <v>280</v>
      </c>
      <c r="D136" t="s">
        <v>908</v>
      </c>
      <c r="E136" t="s">
        <v>755</v>
      </c>
      <c r="F136" t="s">
        <v>1310</v>
      </c>
      <c r="G136">
        <v>0</v>
      </c>
      <c r="H136" t="s">
        <v>264</v>
      </c>
      <c r="I136" t="s">
        <v>265</v>
      </c>
      <c r="J136">
        <v>4820</v>
      </c>
      <c r="K136">
        <v>0</v>
      </c>
      <c r="L136" t="s">
        <v>1311</v>
      </c>
      <c r="M136" t="s">
        <v>556</v>
      </c>
      <c r="N136" s="14"/>
      <c r="O136" s="25" t="s">
        <v>1733</v>
      </c>
      <c r="P136" s="23">
        <v>43445</v>
      </c>
      <c r="R136" s="24" t="s">
        <v>1734</v>
      </c>
    </row>
    <row r="137" spans="1:18" x14ac:dyDescent="0.2">
      <c r="A137">
        <v>136</v>
      </c>
      <c r="B137" s="14" t="s">
        <v>1307</v>
      </c>
      <c r="C137" s="15" t="s">
        <v>280</v>
      </c>
      <c r="D137" t="s">
        <v>1766</v>
      </c>
      <c r="E137" t="s">
        <v>1765</v>
      </c>
      <c r="N137" s="14"/>
      <c r="O137" s="25"/>
      <c r="P137" s="23">
        <v>43445</v>
      </c>
      <c r="Q137">
        <v>0</v>
      </c>
      <c r="R137" s="24"/>
    </row>
    <row r="138" spans="1:18" x14ac:dyDescent="0.2">
      <c r="A138">
        <v>137</v>
      </c>
      <c r="B138" s="14" t="s">
        <v>992</v>
      </c>
      <c r="C138" s="15" t="s">
        <v>306</v>
      </c>
      <c r="D138" t="s">
        <v>1766</v>
      </c>
      <c r="E138" t="s">
        <v>1765</v>
      </c>
      <c r="N138" s="14"/>
      <c r="O138" s="25"/>
      <c r="P138" s="23">
        <v>43445</v>
      </c>
      <c r="Q138">
        <v>0</v>
      </c>
      <c r="R138" s="24"/>
    </row>
    <row r="139" spans="1:18" x14ac:dyDescent="0.2">
      <c r="A139">
        <v>138</v>
      </c>
      <c r="B139" s="14" t="s">
        <v>1059</v>
      </c>
      <c r="C139" s="15" t="s">
        <v>280</v>
      </c>
      <c r="D139" t="s">
        <v>547</v>
      </c>
      <c r="E139" t="s">
        <v>83</v>
      </c>
      <c r="F139" t="s">
        <v>666</v>
      </c>
      <c r="H139" t="s">
        <v>264</v>
      </c>
      <c r="I139" t="s">
        <v>265</v>
      </c>
      <c r="J139">
        <v>4820</v>
      </c>
      <c r="L139" t="s">
        <v>548</v>
      </c>
      <c r="M139" t="s">
        <v>556</v>
      </c>
      <c r="N139" s="14">
        <v>679667</v>
      </c>
      <c r="O139" s="25">
        <v>550</v>
      </c>
      <c r="P139" s="23">
        <v>43444</v>
      </c>
      <c r="Q139" t="s">
        <v>1271</v>
      </c>
      <c r="R139" t="s">
        <v>796</v>
      </c>
    </row>
    <row r="140" spans="1:18" x14ac:dyDescent="0.2">
      <c r="A140">
        <v>139</v>
      </c>
      <c r="B140" s="14" t="s">
        <v>276</v>
      </c>
      <c r="C140" s="15" t="s">
        <v>250</v>
      </c>
      <c r="D140" t="s">
        <v>875</v>
      </c>
      <c r="E140" t="s">
        <v>165</v>
      </c>
      <c r="F140" t="s">
        <v>166</v>
      </c>
      <c r="G140">
        <v>0</v>
      </c>
      <c r="H140" t="s">
        <v>276</v>
      </c>
      <c r="I140" t="s">
        <v>265</v>
      </c>
      <c r="J140">
        <v>4873</v>
      </c>
      <c r="K140" t="s">
        <v>478</v>
      </c>
      <c r="L140" t="s">
        <v>370</v>
      </c>
      <c r="M140" t="s">
        <v>457</v>
      </c>
      <c r="N140" s="14">
        <v>679545</v>
      </c>
      <c r="O140" s="25">
        <v>660</v>
      </c>
      <c r="P140" s="23">
        <v>43444</v>
      </c>
      <c r="Q140">
        <v>0</v>
      </c>
      <c r="R140" t="s">
        <v>999</v>
      </c>
    </row>
    <row r="141" spans="1:18" x14ac:dyDescent="0.2">
      <c r="A141">
        <v>140</v>
      </c>
      <c r="B141" s="14" t="s">
        <v>644</v>
      </c>
      <c r="C141" s="15" t="s">
        <v>250</v>
      </c>
      <c r="D141" t="s">
        <v>1393</v>
      </c>
      <c r="E141" t="s">
        <v>456</v>
      </c>
      <c r="F141" t="s">
        <v>1394</v>
      </c>
      <c r="G141">
        <v>0</v>
      </c>
      <c r="H141" t="s">
        <v>1128</v>
      </c>
      <c r="I141" t="s">
        <v>265</v>
      </c>
      <c r="J141">
        <v>4871</v>
      </c>
      <c r="L141" t="s">
        <v>1395</v>
      </c>
      <c r="N141" s="39">
        <v>679664</v>
      </c>
      <c r="O141" s="25">
        <v>660</v>
      </c>
      <c r="P141" s="23">
        <v>43443</v>
      </c>
      <c r="Q141">
        <v>0</v>
      </c>
      <c r="R141" s="24" t="s">
        <v>1396</v>
      </c>
    </row>
    <row r="142" spans="1:18" x14ac:dyDescent="0.2">
      <c r="A142">
        <v>141</v>
      </c>
      <c r="B142" s="14" t="s">
        <v>643</v>
      </c>
      <c r="C142" s="15" t="s">
        <v>250</v>
      </c>
      <c r="D142" t="s">
        <v>1393</v>
      </c>
      <c r="E142" t="s">
        <v>456</v>
      </c>
      <c r="F142" t="s">
        <v>1394</v>
      </c>
      <c r="G142">
        <v>0</v>
      </c>
      <c r="H142" t="s">
        <v>1128</v>
      </c>
      <c r="I142" t="s">
        <v>265</v>
      </c>
      <c r="J142">
        <v>4871</v>
      </c>
      <c r="L142" t="s">
        <v>1395</v>
      </c>
      <c r="N142" s="39">
        <v>679666</v>
      </c>
      <c r="O142" s="25">
        <v>660</v>
      </c>
      <c r="P142" s="23">
        <v>43443</v>
      </c>
      <c r="Q142">
        <v>0</v>
      </c>
      <c r="R142" s="24" t="s">
        <v>1396</v>
      </c>
    </row>
    <row r="143" spans="1:18" x14ac:dyDescent="0.2">
      <c r="A143">
        <v>142</v>
      </c>
      <c r="B143" s="14" t="s">
        <v>363</v>
      </c>
      <c r="C143" s="15" t="s">
        <v>280</v>
      </c>
      <c r="D143" t="s">
        <v>455</v>
      </c>
      <c r="E143" t="s">
        <v>198</v>
      </c>
      <c r="F143" t="s">
        <v>692</v>
      </c>
      <c r="G143" t="s">
        <v>363</v>
      </c>
      <c r="H143" t="s">
        <v>693</v>
      </c>
      <c r="I143" t="s">
        <v>265</v>
      </c>
      <c r="J143">
        <v>4804</v>
      </c>
      <c r="K143" t="s">
        <v>413</v>
      </c>
      <c r="L143" t="s">
        <v>1694</v>
      </c>
      <c r="M143" t="s">
        <v>556</v>
      </c>
      <c r="N143" s="14">
        <v>679539</v>
      </c>
      <c r="O143" s="25">
        <v>550</v>
      </c>
      <c r="P143" s="23">
        <v>43445</v>
      </c>
      <c r="Q143" t="s">
        <v>1695</v>
      </c>
      <c r="R143" s="24" t="s">
        <v>120</v>
      </c>
    </row>
    <row r="144" spans="1:18" x14ac:dyDescent="0.2">
      <c r="A144">
        <v>143</v>
      </c>
      <c r="B144" s="14" t="s">
        <v>685</v>
      </c>
      <c r="C144" s="15" t="s">
        <v>280</v>
      </c>
      <c r="D144" t="s">
        <v>269</v>
      </c>
      <c r="E144" t="s">
        <v>348</v>
      </c>
      <c r="F144" t="s">
        <v>578</v>
      </c>
      <c r="G144" t="s">
        <v>686</v>
      </c>
      <c r="H144" t="s">
        <v>349</v>
      </c>
      <c r="I144" t="s">
        <v>265</v>
      </c>
      <c r="J144">
        <v>4804</v>
      </c>
      <c r="K144" t="s">
        <v>545</v>
      </c>
      <c r="L144" t="s">
        <v>511</v>
      </c>
      <c r="M144" t="s">
        <v>556</v>
      </c>
      <c r="N144" s="14">
        <v>679565</v>
      </c>
      <c r="O144" s="25">
        <v>550</v>
      </c>
      <c r="P144" s="23">
        <v>43444</v>
      </c>
      <c r="Q144" t="s">
        <v>1332</v>
      </c>
      <c r="R144" s="24" t="s">
        <v>1433</v>
      </c>
    </row>
    <row r="145" spans="1:18" x14ac:dyDescent="0.2">
      <c r="A145">
        <v>144</v>
      </c>
      <c r="B145" s="14" t="s">
        <v>738</v>
      </c>
      <c r="C145" s="15" t="s">
        <v>280</v>
      </c>
      <c r="D145" t="s">
        <v>579</v>
      </c>
      <c r="E145" t="s">
        <v>376</v>
      </c>
      <c r="F145" t="s">
        <v>739</v>
      </c>
      <c r="G145">
        <v>0</v>
      </c>
      <c r="H145" t="s">
        <v>153</v>
      </c>
      <c r="I145" t="s">
        <v>265</v>
      </c>
      <c r="J145">
        <v>4806</v>
      </c>
      <c r="K145" t="s">
        <v>377</v>
      </c>
      <c r="L145" t="s">
        <v>460</v>
      </c>
      <c r="M145" t="s">
        <v>642</v>
      </c>
      <c r="N145" s="14">
        <v>679579</v>
      </c>
      <c r="O145" s="25">
        <v>550</v>
      </c>
      <c r="P145" s="23">
        <v>43444</v>
      </c>
      <c r="R145" t="s">
        <v>461</v>
      </c>
    </row>
    <row r="146" spans="1:18" x14ac:dyDescent="0.2">
      <c r="A146">
        <v>145</v>
      </c>
      <c r="B146" s="14" t="s">
        <v>122</v>
      </c>
      <c r="C146" s="15" t="s">
        <v>280</v>
      </c>
      <c r="D146" t="s">
        <v>1054</v>
      </c>
      <c r="E146" t="s">
        <v>1055</v>
      </c>
      <c r="F146" t="s">
        <v>1808</v>
      </c>
      <c r="G146" t="s">
        <v>267</v>
      </c>
      <c r="H146" t="s">
        <v>273</v>
      </c>
      <c r="I146" t="s">
        <v>265</v>
      </c>
      <c r="J146">
        <v>4817</v>
      </c>
      <c r="L146" t="s">
        <v>1056</v>
      </c>
      <c r="N146" s="14">
        <v>679718</v>
      </c>
      <c r="O146" s="25">
        <v>550</v>
      </c>
      <c r="P146" s="23">
        <v>43441</v>
      </c>
      <c r="Q146">
        <v>0</v>
      </c>
      <c r="R146" t="s">
        <v>1334</v>
      </c>
    </row>
    <row r="147" spans="1:18" x14ac:dyDescent="0.2">
      <c r="A147">
        <v>146</v>
      </c>
      <c r="B147" s="14" t="s">
        <v>1702</v>
      </c>
      <c r="C147" s="15" t="s">
        <v>280</v>
      </c>
      <c r="D147" t="s">
        <v>1506</v>
      </c>
      <c r="E147" t="s">
        <v>1703</v>
      </c>
      <c r="F147" t="s">
        <v>1704</v>
      </c>
      <c r="H147" t="s">
        <v>273</v>
      </c>
      <c r="I147" t="s">
        <v>265</v>
      </c>
      <c r="J147">
        <v>4814</v>
      </c>
      <c r="L147" t="s">
        <v>1705</v>
      </c>
      <c r="M147" t="s">
        <v>642</v>
      </c>
      <c r="N147" s="14">
        <v>679532</v>
      </c>
      <c r="O147" s="25">
        <v>550</v>
      </c>
      <c r="P147" s="23">
        <v>43445</v>
      </c>
      <c r="Q147" t="e">
        <v>#N/A</v>
      </c>
      <c r="R147" s="24" t="s">
        <v>1706</v>
      </c>
    </row>
    <row r="148" spans="1:18" x14ac:dyDescent="0.2">
      <c r="A148">
        <v>147</v>
      </c>
      <c r="B148" s="14" t="s">
        <v>479</v>
      </c>
      <c r="C148" s="15" t="s">
        <v>250</v>
      </c>
      <c r="D148" t="s">
        <v>709</v>
      </c>
      <c r="E148" t="s">
        <v>1389</v>
      </c>
      <c r="F148" t="s">
        <v>1390</v>
      </c>
      <c r="G148" t="s">
        <v>426</v>
      </c>
      <c r="H148" t="s">
        <v>273</v>
      </c>
      <c r="I148" t="s">
        <v>265</v>
      </c>
      <c r="J148">
        <v>4817</v>
      </c>
      <c r="L148" t="s">
        <v>1391</v>
      </c>
      <c r="M148" t="s">
        <v>556</v>
      </c>
      <c r="N148" s="39">
        <v>679689</v>
      </c>
      <c r="O148" s="25">
        <v>660</v>
      </c>
      <c r="P148" s="23">
        <v>43443</v>
      </c>
      <c r="Q148">
        <v>0</v>
      </c>
      <c r="R148" s="24" t="s">
        <v>1392</v>
      </c>
    </row>
    <row r="149" spans="1:18" x14ac:dyDescent="0.2">
      <c r="A149">
        <v>148</v>
      </c>
      <c r="B149" s="14" t="s">
        <v>1398</v>
      </c>
      <c r="C149" s="15" t="s">
        <v>250</v>
      </c>
      <c r="D149" t="s">
        <v>124</v>
      </c>
      <c r="E149" t="s">
        <v>559</v>
      </c>
      <c r="F149" t="s">
        <v>560</v>
      </c>
      <c r="H149" t="s">
        <v>273</v>
      </c>
      <c r="I149" t="s">
        <v>265</v>
      </c>
      <c r="J149">
        <v>4812</v>
      </c>
      <c r="K149" t="s">
        <v>561</v>
      </c>
      <c r="L149" t="s">
        <v>562</v>
      </c>
      <c r="M149" t="s">
        <v>1308</v>
      </c>
      <c r="N149" s="39">
        <v>679663</v>
      </c>
      <c r="O149" s="25">
        <v>660</v>
      </c>
      <c r="P149" s="23">
        <v>43444</v>
      </c>
      <c r="R149" s="24" t="s">
        <v>874</v>
      </c>
    </row>
    <row r="150" spans="1:18" x14ac:dyDescent="0.2">
      <c r="A150">
        <v>149</v>
      </c>
      <c r="B150" s="14" t="s">
        <v>471</v>
      </c>
      <c r="C150" s="15" t="s">
        <v>280</v>
      </c>
      <c r="D150" t="s">
        <v>472</v>
      </c>
      <c r="E150" t="s">
        <v>473</v>
      </c>
      <c r="F150" t="s">
        <v>1082</v>
      </c>
      <c r="G150">
        <v>0</v>
      </c>
      <c r="H150" t="s">
        <v>1083</v>
      </c>
      <c r="I150" t="s">
        <v>265</v>
      </c>
      <c r="J150">
        <v>4122</v>
      </c>
      <c r="K150">
        <v>0</v>
      </c>
      <c r="L150" t="s">
        <v>1548</v>
      </c>
      <c r="M150" t="s">
        <v>902</v>
      </c>
      <c r="N150" s="14">
        <v>679563</v>
      </c>
      <c r="O150" s="25">
        <v>550</v>
      </c>
      <c r="P150" s="23">
        <v>43445</v>
      </c>
      <c r="Q150" t="s">
        <v>638</v>
      </c>
      <c r="R150" t="s">
        <v>790</v>
      </c>
    </row>
    <row r="151" spans="1:18" x14ac:dyDescent="0.2">
      <c r="A151">
        <v>150</v>
      </c>
      <c r="B151" s="14" t="s">
        <v>558</v>
      </c>
      <c r="C151" s="15" t="s">
        <v>250</v>
      </c>
      <c r="D151" t="s">
        <v>1400</v>
      </c>
      <c r="E151" t="s">
        <v>1401</v>
      </c>
      <c r="F151" t="s">
        <v>1402</v>
      </c>
      <c r="H151" t="s">
        <v>145</v>
      </c>
      <c r="I151" t="s">
        <v>265</v>
      </c>
      <c r="J151">
        <v>4810</v>
      </c>
      <c r="K151" t="s">
        <v>1403</v>
      </c>
      <c r="L151" t="s">
        <v>1404</v>
      </c>
      <c r="N151" s="14">
        <v>679624</v>
      </c>
      <c r="O151" s="25">
        <v>660</v>
      </c>
      <c r="P151" s="23">
        <v>43444</v>
      </c>
      <c r="R151" s="24" t="s">
        <v>1405</v>
      </c>
    </row>
    <row r="152" spans="1:18" x14ac:dyDescent="0.2">
      <c r="A152">
        <v>151</v>
      </c>
      <c r="B152" s="14" t="s">
        <v>400</v>
      </c>
      <c r="C152" s="15" t="s">
        <v>250</v>
      </c>
      <c r="D152" t="s">
        <v>1049</v>
      </c>
      <c r="E152" t="s">
        <v>797</v>
      </c>
      <c r="F152" t="s">
        <v>1425</v>
      </c>
      <c r="G152" t="s">
        <v>1426</v>
      </c>
      <c r="H152" t="s">
        <v>273</v>
      </c>
      <c r="I152" t="s">
        <v>265</v>
      </c>
      <c r="J152">
        <v>4812</v>
      </c>
      <c r="K152">
        <v>0</v>
      </c>
      <c r="L152" t="s">
        <v>1051</v>
      </c>
      <c r="M152" t="s">
        <v>695</v>
      </c>
      <c r="N152" s="14">
        <v>679546</v>
      </c>
      <c r="O152" s="25">
        <v>660</v>
      </c>
      <c r="P152" s="23">
        <v>43444</v>
      </c>
      <c r="R152" t="s">
        <v>1052</v>
      </c>
    </row>
    <row r="153" spans="1:18" x14ac:dyDescent="0.2">
      <c r="A153">
        <v>152</v>
      </c>
      <c r="B153" s="14" t="s">
        <v>1687</v>
      </c>
      <c r="C153" s="15" t="s">
        <v>280</v>
      </c>
      <c r="D153" t="s">
        <v>1688</v>
      </c>
      <c r="E153" t="s">
        <v>1689</v>
      </c>
      <c r="F153" t="s">
        <v>1690</v>
      </c>
      <c r="G153" t="s">
        <v>31</v>
      </c>
      <c r="H153" t="s">
        <v>273</v>
      </c>
      <c r="I153" t="s">
        <v>265</v>
      </c>
      <c r="J153">
        <v>4811</v>
      </c>
      <c r="L153" t="s">
        <v>1691</v>
      </c>
      <c r="M153" t="s">
        <v>356</v>
      </c>
      <c r="N153" s="14">
        <v>679543</v>
      </c>
      <c r="O153" s="25">
        <v>550</v>
      </c>
      <c r="P153" s="23">
        <v>43445</v>
      </c>
      <c r="Q153" t="s">
        <v>1692</v>
      </c>
      <c r="R153" s="24" t="s">
        <v>1693</v>
      </c>
    </row>
    <row r="154" spans="1:18" x14ac:dyDescent="0.2">
      <c r="A154">
        <v>153</v>
      </c>
      <c r="B154" s="14" t="s">
        <v>278</v>
      </c>
      <c r="C154" s="15" t="s">
        <v>280</v>
      </c>
      <c r="D154" t="s">
        <v>401</v>
      </c>
      <c r="E154" t="s">
        <v>402</v>
      </c>
      <c r="F154" t="s">
        <v>749</v>
      </c>
      <c r="G154">
        <v>0</v>
      </c>
      <c r="H154" t="s">
        <v>278</v>
      </c>
      <c r="I154" t="s">
        <v>265</v>
      </c>
      <c r="J154">
        <v>4816</v>
      </c>
      <c r="K154" t="s">
        <v>32</v>
      </c>
      <c r="M154" t="s">
        <v>556</v>
      </c>
      <c r="N154" s="14">
        <v>679734</v>
      </c>
      <c r="O154" s="25">
        <v>550</v>
      </c>
      <c r="P154" s="23">
        <v>43445</v>
      </c>
      <c r="Q154">
        <v>0</v>
      </c>
      <c r="R154">
        <v>0</v>
      </c>
    </row>
    <row r="155" spans="1:18" x14ac:dyDescent="0.2">
      <c r="A155">
        <v>154</v>
      </c>
      <c r="B155" s="14" t="s">
        <v>1286</v>
      </c>
      <c r="C155" s="15" t="s">
        <v>306</v>
      </c>
      <c r="D155" t="s">
        <v>1287</v>
      </c>
      <c r="E155" t="s">
        <v>1288</v>
      </c>
      <c r="F155" t="s">
        <v>1289</v>
      </c>
      <c r="G155" t="e">
        <v>#N/A</v>
      </c>
      <c r="H155" t="s">
        <v>264</v>
      </c>
      <c r="I155" t="s">
        <v>265</v>
      </c>
      <c r="J155">
        <v>4820</v>
      </c>
      <c r="K155" t="e">
        <v>#N/A</v>
      </c>
      <c r="L155" t="s">
        <v>1290</v>
      </c>
      <c r="M155" t="s">
        <v>556</v>
      </c>
      <c r="N155" s="14">
        <v>679722</v>
      </c>
      <c r="O155" s="25">
        <v>550</v>
      </c>
      <c r="P155" s="23">
        <v>43445</v>
      </c>
      <c r="Q155" t="e">
        <v>#N/A</v>
      </c>
      <c r="R155" s="24" t="s">
        <v>1764</v>
      </c>
    </row>
    <row r="156" spans="1:18" x14ac:dyDescent="0.2">
      <c r="A156">
        <v>155</v>
      </c>
      <c r="B156" s="14" t="s">
        <v>1200</v>
      </c>
      <c r="C156" s="15" t="s">
        <v>280</v>
      </c>
      <c r="D156" t="s">
        <v>1201</v>
      </c>
      <c r="E156" t="s">
        <v>1202</v>
      </c>
      <c r="F156" t="s">
        <v>1203</v>
      </c>
      <c r="H156" t="s">
        <v>272</v>
      </c>
      <c r="I156" t="s">
        <v>265</v>
      </c>
      <c r="J156">
        <v>4879</v>
      </c>
      <c r="L156" t="s">
        <v>1204</v>
      </c>
      <c r="M156" t="s">
        <v>645</v>
      </c>
      <c r="N156" s="14">
        <v>679698</v>
      </c>
      <c r="O156" s="25">
        <v>550</v>
      </c>
      <c r="P156" s="23">
        <v>43444</v>
      </c>
      <c r="R156" t="s">
        <v>1205</v>
      </c>
    </row>
    <row r="157" spans="1:18" x14ac:dyDescent="0.2">
      <c r="A157">
        <v>156</v>
      </c>
      <c r="B157" s="14" t="s">
        <v>804</v>
      </c>
      <c r="C157" s="15" t="s">
        <v>280</v>
      </c>
      <c r="D157" t="s">
        <v>805</v>
      </c>
      <c r="E157" t="s">
        <v>806</v>
      </c>
      <c r="F157" t="s">
        <v>807</v>
      </c>
      <c r="G157">
        <v>0</v>
      </c>
      <c r="H157" t="s">
        <v>264</v>
      </c>
      <c r="I157" t="s">
        <v>265</v>
      </c>
      <c r="J157">
        <v>4820</v>
      </c>
      <c r="K157">
        <v>0</v>
      </c>
      <c r="L157" t="s">
        <v>808</v>
      </c>
      <c r="M157" t="s">
        <v>556</v>
      </c>
      <c r="N157" s="14" t="s">
        <v>1822</v>
      </c>
      <c r="O157" s="25"/>
      <c r="P157" s="23">
        <v>43445</v>
      </c>
      <c r="Q157" t="s">
        <v>1329</v>
      </c>
      <c r="R157" s="24" t="s">
        <v>1750</v>
      </c>
    </row>
    <row r="158" spans="1:18" x14ac:dyDescent="0.2">
      <c r="A158">
        <v>157</v>
      </c>
      <c r="B158" s="14" t="s">
        <v>546</v>
      </c>
      <c r="C158" s="15" t="s">
        <v>280</v>
      </c>
      <c r="D158" t="s">
        <v>455</v>
      </c>
      <c r="E158" t="s">
        <v>155</v>
      </c>
      <c r="F158" t="s">
        <v>662</v>
      </c>
      <c r="G158" t="s">
        <v>267</v>
      </c>
      <c r="H158" t="s">
        <v>273</v>
      </c>
      <c r="I158" t="s">
        <v>265</v>
      </c>
      <c r="J158">
        <v>4817</v>
      </c>
      <c r="K158" t="s">
        <v>156</v>
      </c>
      <c r="L158" t="s">
        <v>125</v>
      </c>
      <c r="M158" t="s">
        <v>556</v>
      </c>
      <c r="N158" s="14">
        <v>679572</v>
      </c>
      <c r="O158" s="25">
        <v>550</v>
      </c>
      <c r="P158" s="23">
        <v>43445</v>
      </c>
      <c r="Q158" t="s">
        <v>1727</v>
      </c>
      <c r="R158" s="24" t="s">
        <v>1728</v>
      </c>
    </row>
    <row r="159" spans="1:18" x14ac:dyDescent="0.2">
      <c r="A159">
        <v>158</v>
      </c>
      <c r="B159" s="14" t="s">
        <v>1856</v>
      </c>
      <c r="C159" s="15" t="s">
        <v>280</v>
      </c>
      <c r="D159" t="s">
        <v>1857</v>
      </c>
      <c r="E159" t="s">
        <v>1867</v>
      </c>
      <c r="F159" t="e">
        <v>#N/A</v>
      </c>
      <c r="G159" t="e">
        <v>#N/A</v>
      </c>
      <c r="H159" t="e">
        <v>#N/A</v>
      </c>
      <c r="I159" t="e">
        <v>#N/A</v>
      </c>
      <c r="J159" t="e">
        <v>#N/A</v>
      </c>
      <c r="K159" t="e">
        <v>#N/A</v>
      </c>
      <c r="L159" t="e">
        <v>#N/A</v>
      </c>
      <c r="M159" t="e">
        <v>#N/A</v>
      </c>
      <c r="N159" s="14"/>
      <c r="O159" s="25"/>
      <c r="P159" s="23"/>
      <c r="Q159" t="e">
        <v>#N/A</v>
      </c>
      <c r="R159" s="24"/>
    </row>
    <row r="160" spans="1:18" x14ac:dyDescent="0.2">
      <c r="A160">
        <v>159</v>
      </c>
      <c r="B160" s="14" t="s">
        <v>972</v>
      </c>
      <c r="C160" s="15" t="s">
        <v>280</v>
      </c>
      <c r="D160" t="s">
        <v>1060</v>
      </c>
      <c r="E160" t="s">
        <v>797</v>
      </c>
      <c r="F160" t="s">
        <v>1061</v>
      </c>
      <c r="G160" t="s">
        <v>722</v>
      </c>
      <c r="H160" t="s">
        <v>273</v>
      </c>
      <c r="I160" t="s">
        <v>265</v>
      </c>
      <c r="J160">
        <v>4816</v>
      </c>
      <c r="K160" t="s">
        <v>1062</v>
      </c>
      <c r="L160" t="s">
        <v>1187</v>
      </c>
      <c r="M160" t="s">
        <v>556</v>
      </c>
      <c r="N160" s="14">
        <v>679530</v>
      </c>
      <c r="O160" s="25">
        <v>550</v>
      </c>
      <c r="P160" s="23">
        <v>43445</v>
      </c>
      <c r="Q160" t="s">
        <v>588</v>
      </c>
      <c r="R160" t="s">
        <v>893</v>
      </c>
    </row>
    <row r="161" spans="1:18" x14ac:dyDescent="0.2">
      <c r="A161">
        <v>160</v>
      </c>
      <c r="B161" s="14" t="s">
        <v>650</v>
      </c>
      <c r="C161" s="15" t="s">
        <v>280</v>
      </c>
      <c r="D161" t="s">
        <v>1060</v>
      </c>
      <c r="E161" t="s">
        <v>797</v>
      </c>
      <c r="F161" t="s">
        <v>1061</v>
      </c>
      <c r="G161" t="s">
        <v>722</v>
      </c>
      <c r="H161" t="s">
        <v>273</v>
      </c>
      <c r="I161" t="s">
        <v>265</v>
      </c>
      <c r="J161">
        <v>4816</v>
      </c>
      <c r="K161" t="s">
        <v>1062</v>
      </c>
      <c r="L161" t="s">
        <v>1187</v>
      </c>
      <c r="M161" t="s">
        <v>556</v>
      </c>
      <c r="N161" s="14">
        <v>679529</v>
      </c>
      <c r="O161" s="25">
        <v>550</v>
      </c>
      <c r="P161" s="23">
        <v>43445</v>
      </c>
      <c r="Q161" t="s">
        <v>588</v>
      </c>
      <c r="R161" t="s">
        <v>893</v>
      </c>
    </row>
    <row r="162" spans="1:18" x14ac:dyDescent="0.2">
      <c r="A162">
        <v>161</v>
      </c>
      <c r="B162" s="14" t="s">
        <v>505</v>
      </c>
      <c r="C162" s="15" t="s">
        <v>280</v>
      </c>
      <c r="D162" t="s">
        <v>1491</v>
      </c>
      <c r="E162" t="s">
        <v>25</v>
      </c>
      <c r="F162" t="s">
        <v>1076</v>
      </c>
      <c r="G162">
        <v>0</v>
      </c>
      <c r="H162" t="s">
        <v>267</v>
      </c>
      <c r="I162" t="s">
        <v>265</v>
      </c>
      <c r="J162">
        <v>4817</v>
      </c>
      <c r="K162">
        <v>0</v>
      </c>
      <c r="L162" t="s">
        <v>1077</v>
      </c>
      <c r="M162" t="s">
        <v>556</v>
      </c>
      <c r="N162" s="14">
        <v>679686</v>
      </c>
      <c r="O162" s="25">
        <v>550</v>
      </c>
      <c r="P162" s="23">
        <v>43444</v>
      </c>
      <c r="Q162">
        <v>0</v>
      </c>
      <c r="R162" s="24" t="s">
        <v>1492</v>
      </c>
    </row>
    <row r="163" spans="1:18" x14ac:dyDescent="0.2">
      <c r="A163">
        <v>162</v>
      </c>
      <c r="B163" s="14" t="s">
        <v>581</v>
      </c>
      <c r="C163" s="15" t="s">
        <v>308</v>
      </c>
      <c r="D163" t="s">
        <v>510</v>
      </c>
      <c r="E163" t="s">
        <v>845</v>
      </c>
      <c r="F163" t="s">
        <v>846</v>
      </c>
      <c r="G163" t="s">
        <v>725</v>
      </c>
      <c r="H163" t="s">
        <v>273</v>
      </c>
      <c r="I163" t="s">
        <v>265</v>
      </c>
      <c r="J163">
        <v>4814</v>
      </c>
      <c r="K163">
        <v>0</v>
      </c>
      <c r="L163" t="s">
        <v>847</v>
      </c>
      <c r="M163" t="s">
        <v>556</v>
      </c>
      <c r="N163" s="14">
        <v>679536</v>
      </c>
      <c r="O163" s="25">
        <v>550</v>
      </c>
      <c r="P163" s="23">
        <v>43445</v>
      </c>
      <c r="Q163" t="s">
        <v>1090</v>
      </c>
      <c r="R163" t="s">
        <v>848</v>
      </c>
    </row>
    <row r="164" spans="1:18" x14ac:dyDescent="0.2">
      <c r="A164">
        <v>163</v>
      </c>
      <c r="B164" s="14" t="s">
        <v>780</v>
      </c>
      <c r="C164" s="15" t="s">
        <v>280</v>
      </c>
      <c r="D164" t="s">
        <v>1498</v>
      </c>
      <c r="E164" t="s">
        <v>1499</v>
      </c>
      <c r="F164" t="s">
        <v>1500</v>
      </c>
      <c r="G164">
        <v>0</v>
      </c>
      <c r="H164" t="s">
        <v>264</v>
      </c>
      <c r="I164" t="s">
        <v>265</v>
      </c>
      <c r="J164">
        <v>4820</v>
      </c>
      <c r="K164">
        <v>0</v>
      </c>
      <c r="L164" t="s">
        <v>1501</v>
      </c>
      <c r="M164" t="s">
        <v>556</v>
      </c>
      <c r="N164" s="14">
        <v>679643</v>
      </c>
      <c r="O164" s="25">
        <v>550</v>
      </c>
      <c r="P164" s="23">
        <v>43444</v>
      </c>
      <c r="Q164">
        <v>0</v>
      </c>
      <c r="R164" s="24" t="s">
        <v>1502</v>
      </c>
    </row>
    <row r="165" spans="1:18" x14ac:dyDescent="0.2">
      <c r="A165">
        <v>164</v>
      </c>
      <c r="B165" s="14" t="s">
        <v>1138</v>
      </c>
      <c r="C165" s="15" t="s">
        <v>250</v>
      </c>
      <c r="D165" t="s">
        <v>1139</v>
      </c>
      <c r="E165" t="s">
        <v>1140</v>
      </c>
      <c r="F165" t="s">
        <v>1141</v>
      </c>
      <c r="H165" t="s">
        <v>264</v>
      </c>
      <c r="I165" t="s">
        <v>265</v>
      </c>
      <c r="J165">
        <v>4820</v>
      </c>
      <c r="L165" t="s">
        <v>1142</v>
      </c>
      <c r="M165" t="s">
        <v>556</v>
      </c>
      <c r="N165" s="14">
        <v>679732</v>
      </c>
      <c r="O165" s="25">
        <v>660</v>
      </c>
      <c r="P165" s="23">
        <v>43445</v>
      </c>
      <c r="Q165" t="e">
        <v>#N/A</v>
      </c>
      <c r="R165" t="s">
        <v>1143</v>
      </c>
    </row>
    <row r="166" spans="1:18" x14ac:dyDescent="0.2">
      <c r="A166">
        <v>165</v>
      </c>
      <c r="B166" s="14" t="s">
        <v>1318</v>
      </c>
      <c r="C166" s="15" t="s">
        <v>308</v>
      </c>
      <c r="D166" t="s">
        <v>986</v>
      </c>
      <c r="E166" t="s">
        <v>869</v>
      </c>
      <c r="F166" t="s">
        <v>870</v>
      </c>
      <c r="G166">
        <v>0</v>
      </c>
      <c r="H166" t="s">
        <v>264</v>
      </c>
      <c r="I166" t="s">
        <v>265</v>
      </c>
      <c r="J166">
        <v>4820</v>
      </c>
      <c r="K166">
        <v>0</v>
      </c>
      <c r="L166" t="s">
        <v>871</v>
      </c>
      <c r="M166" t="s">
        <v>556</v>
      </c>
      <c r="N166" s="14"/>
      <c r="O166" s="25" t="s">
        <v>1733</v>
      </c>
      <c r="P166" s="23">
        <v>43445</v>
      </c>
      <c r="Q166" t="s">
        <v>588</v>
      </c>
      <c r="R166" s="24" t="s">
        <v>1319</v>
      </c>
    </row>
    <row r="167" spans="1:18" x14ac:dyDescent="0.2">
      <c r="A167">
        <v>166</v>
      </c>
      <c r="B167" s="14" t="s">
        <v>637</v>
      </c>
      <c r="C167" s="15" t="s">
        <v>555</v>
      </c>
      <c r="D167" t="s">
        <v>124</v>
      </c>
      <c r="E167" t="s">
        <v>559</v>
      </c>
      <c r="F167" t="s">
        <v>560</v>
      </c>
      <c r="H167" t="s">
        <v>273</v>
      </c>
      <c r="I167" t="s">
        <v>265</v>
      </c>
      <c r="J167">
        <v>4814</v>
      </c>
      <c r="K167" t="s">
        <v>561</v>
      </c>
      <c r="L167" t="s">
        <v>562</v>
      </c>
      <c r="M167" t="s">
        <v>556</v>
      </c>
      <c r="N167" s="39">
        <v>679662</v>
      </c>
      <c r="O167" s="25">
        <v>660</v>
      </c>
      <c r="P167" s="23">
        <v>43443</v>
      </c>
      <c r="Q167">
        <v>0</v>
      </c>
      <c r="R167" t="s">
        <v>874</v>
      </c>
    </row>
    <row r="168" spans="1:18" x14ac:dyDescent="0.2">
      <c r="A168">
        <v>167</v>
      </c>
      <c r="B168" s="14" t="s">
        <v>1302</v>
      </c>
      <c r="C168" s="15" t="s">
        <v>308</v>
      </c>
      <c r="D168" t="s">
        <v>1303</v>
      </c>
      <c r="E168" t="s">
        <v>388</v>
      </c>
      <c r="F168" t="s">
        <v>857</v>
      </c>
      <c r="G168">
        <v>0</v>
      </c>
      <c r="H168" t="s">
        <v>557</v>
      </c>
      <c r="I168" t="s">
        <v>265</v>
      </c>
      <c r="J168">
        <v>4850</v>
      </c>
      <c r="L168" t="s">
        <v>33</v>
      </c>
      <c r="M168" t="s">
        <v>556</v>
      </c>
      <c r="N168" s="14"/>
      <c r="O168" s="25" t="s">
        <v>1733</v>
      </c>
      <c r="P168" s="23">
        <v>43445</v>
      </c>
      <c r="Q168">
        <v>0</v>
      </c>
      <c r="R168" t="s">
        <v>34</v>
      </c>
    </row>
    <row r="169" spans="1:18" x14ac:dyDescent="0.2">
      <c r="A169">
        <v>168</v>
      </c>
      <c r="B169" s="14" t="s">
        <v>1603</v>
      </c>
      <c r="C169" s="15" t="s">
        <v>306</v>
      </c>
      <c r="D169" t="s">
        <v>1604</v>
      </c>
      <c r="E169" t="s">
        <v>1605</v>
      </c>
      <c r="F169" t="s">
        <v>1606</v>
      </c>
      <c r="H169" t="s">
        <v>1607</v>
      </c>
      <c r="I169" t="s">
        <v>265</v>
      </c>
      <c r="J169">
        <v>4823</v>
      </c>
      <c r="K169" t="s">
        <v>1608</v>
      </c>
      <c r="L169" t="s">
        <v>1609</v>
      </c>
      <c r="M169" t="s">
        <v>556</v>
      </c>
      <c r="N169" s="14">
        <v>679592</v>
      </c>
      <c r="O169" s="25">
        <v>550</v>
      </c>
      <c r="P169" s="23">
        <v>43445</v>
      </c>
      <c r="Q169" t="e">
        <v>#N/A</v>
      </c>
      <c r="R169" s="24" t="s">
        <v>1610</v>
      </c>
    </row>
    <row r="170" spans="1:18" x14ac:dyDescent="0.2">
      <c r="A170">
        <v>169</v>
      </c>
      <c r="B170" s="14" t="s">
        <v>1579</v>
      </c>
      <c r="C170" s="15" t="s">
        <v>308</v>
      </c>
      <c r="D170" t="s">
        <v>503</v>
      </c>
      <c r="E170" t="s">
        <v>142</v>
      </c>
      <c r="F170" t="s">
        <v>728</v>
      </c>
      <c r="H170" t="s">
        <v>729</v>
      </c>
      <c r="I170" t="s">
        <v>78</v>
      </c>
      <c r="J170">
        <v>3885</v>
      </c>
      <c r="L170" t="s">
        <v>79</v>
      </c>
      <c r="M170" t="s">
        <v>642</v>
      </c>
      <c r="N170" s="14">
        <v>679634</v>
      </c>
      <c r="O170" s="25">
        <v>550</v>
      </c>
      <c r="P170" s="23">
        <v>43445</v>
      </c>
      <c r="R170" s="24" t="s">
        <v>802</v>
      </c>
    </row>
    <row r="171" spans="1:18" x14ac:dyDescent="0.2">
      <c r="A171">
        <v>170</v>
      </c>
      <c r="B171" s="14" t="s">
        <v>1617</v>
      </c>
      <c r="C171" s="15" t="s">
        <v>308</v>
      </c>
      <c r="D171" t="s">
        <v>1618</v>
      </c>
      <c r="E171" t="s">
        <v>1619</v>
      </c>
      <c r="F171" t="s">
        <v>1620</v>
      </c>
      <c r="H171" t="s">
        <v>264</v>
      </c>
      <c r="I171" t="s">
        <v>265</v>
      </c>
      <c r="J171">
        <v>4820</v>
      </c>
      <c r="L171" t="s">
        <v>1621</v>
      </c>
      <c r="M171" t="s">
        <v>556</v>
      </c>
      <c r="N171" s="14">
        <v>679655</v>
      </c>
      <c r="O171" s="25">
        <v>550</v>
      </c>
      <c r="P171" s="23">
        <v>43445</v>
      </c>
      <c r="R171" s="24" t="s">
        <v>1622</v>
      </c>
    </row>
    <row r="172" spans="1:18" x14ac:dyDescent="0.2">
      <c r="A172">
        <v>171</v>
      </c>
      <c r="B172" s="14" t="s">
        <v>56</v>
      </c>
      <c r="C172" s="15" t="s">
        <v>280</v>
      </c>
      <c r="D172" t="s">
        <v>351</v>
      </c>
      <c r="E172" t="s">
        <v>205</v>
      </c>
      <c r="F172" t="s">
        <v>206</v>
      </c>
      <c r="G172">
        <v>0</v>
      </c>
      <c r="H172" t="s">
        <v>264</v>
      </c>
      <c r="I172" t="s">
        <v>265</v>
      </c>
      <c r="J172">
        <v>4820</v>
      </c>
      <c r="K172">
        <v>0</v>
      </c>
      <c r="L172" t="s">
        <v>207</v>
      </c>
      <c r="M172" t="s">
        <v>556</v>
      </c>
      <c r="N172" s="14">
        <v>679648</v>
      </c>
      <c r="O172" s="25">
        <v>550</v>
      </c>
      <c r="P172" s="23">
        <v>43444</v>
      </c>
      <c r="Q172" t="s">
        <v>1515</v>
      </c>
      <c r="R172" s="24" t="s">
        <v>462</v>
      </c>
    </row>
    <row r="173" spans="1:18" x14ac:dyDescent="0.2">
      <c r="A173">
        <v>172</v>
      </c>
      <c r="B173" s="14" t="s">
        <v>527</v>
      </c>
      <c r="C173" s="15" t="s">
        <v>280</v>
      </c>
      <c r="D173" t="s">
        <v>351</v>
      </c>
      <c r="E173" t="s">
        <v>205</v>
      </c>
      <c r="F173" t="s">
        <v>206</v>
      </c>
      <c r="G173">
        <v>0</v>
      </c>
      <c r="H173" t="s">
        <v>264</v>
      </c>
      <c r="I173" t="s">
        <v>265</v>
      </c>
      <c r="J173">
        <v>4820</v>
      </c>
      <c r="K173">
        <v>0</v>
      </c>
      <c r="L173" t="s">
        <v>207</v>
      </c>
      <c r="M173" t="s">
        <v>556</v>
      </c>
      <c r="N173" s="14">
        <v>679649</v>
      </c>
      <c r="O173" s="25">
        <v>550</v>
      </c>
      <c r="P173" s="23">
        <v>43444</v>
      </c>
      <c r="Q173" t="s">
        <v>1514</v>
      </c>
      <c r="R173" t="s">
        <v>462</v>
      </c>
    </row>
    <row r="174" spans="1:18" x14ac:dyDescent="0.2">
      <c r="A174">
        <v>173</v>
      </c>
      <c r="B174" s="14" t="s">
        <v>991</v>
      </c>
      <c r="C174" s="15" t="s">
        <v>306</v>
      </c>
      <c r="D174" t="s">
        <v>1120</v>
      </c>
      <c r="E174" t="s">
        <v>1121</v>
      </c>
      <c r="F174" t="s">
        <v>1741</v>
      </c>
      <c r="G174" t="s">
        <v>1742</v>
      </c>
      <c r="H174" t="s">
        <v>1743</v>
      </c>
      <c r="I174" t="s">
        <v>1744</v>
      </c>
      <c r="J174">
        <v>861</v>
      </c>
      <c r="K174">
        <v>0</v>
      </c>
      <c r="L174" t="s">
        <v>1231</v>
      </c>
      <c r="M174" t="s">
        <v>556</v>
      </c>
      <c r="N174" s="14">
        <v>679723</v>
      </c>
      <c r="O174" s="25">
        <v>550</v>
      </c>
      <c r="P174" s="23">
        <v>43445</v>
      </c>
      <c r="Q174">
        <v>0</v>
      </c>
      <c r="R174" t="s">
        <v>1122</v>
      </c>
    </row>
    <row r="175" spans="1:18" x14ac:dyDescent="0.2">
      <c r="A175">
        <v>174</v>
      </c>
      <c r="B175" s="14" t="s">
        <v>1039</v>
      </c>
      <c r="C175" s="15" t="s">
        <v>308</v>
      </c>
      <c r="D175" t="s">
        <v>1040</v>
      </c>
      <c r="E175" t="s">
        <v>1041</v>
      </c>
      <c r="F175" t="s">
        <v>1042</v>
      </c>
      <c r="H175" t="s">
        <v>264</v>
      </c>
      <c r="I175" t="s">
        <v>265</v>
      </c>
      <c r="J175">
        <v>4820</v>
      </c>
      <c r="L175" t="s">
        <v>1226</v>
      </c>
      <c r="M175" t="s">
        <v>556</v>
      </c>
      <c r="N175" s="14">
        <v>679636</v>
      </c>
      <c r="O175" s="25">
        <v>550</v>
      </c>
      <c r="P175" s="23">
        <v>43445</v>
      </c>
      <c r="Q175" t="e">
        <v>#N/A</v>
      </c>
    </row>
    <row r="176" spans="1:18" x14ac:dyDescent="0.2">
      <c r="A176">
        <v>175</v>
      </c>
      <c r="B176" s="14" t="s">
        <v>1016</v>
      </c>
      <c r="C176" s="15" t="s">
        <v>250</v>
      </c>
      <c r="D176" t="s">
        <v>186</v>
      </c>
      <c r="E176" t="s">
        <v>1017</v>
      </c>
      <c r="F176" t="s">
        <v>1018</v>
      </c>
      <c r="H176" t="s">
        <v>658</v>
      </c>
      <c r="I176" t="s">
        <v>265</v>
      </c>
      <c r="J176">
        <v>4814</v>
      </c>
      <c r="L176" t="s">
        <v>1019</v>
      </c>
      <c r="M176" t="s">
        <v>526</v>
      </c>
      <c r="N176" s="39">
        <v>679537</v>
      </c>
      <c r="O176" s="25">
        <v>660</v>
      </c>
      <c r="P176" s="23">
        <v>43443</v>
      </c>
      <c r="Q176">
        <v>0</v>
      </c>
      <c r="R176" s="24" t="s">
        <v>1386</v>
      </c>
    </row>
    <row r="177" spans="1:18" x14ac:dyDescent="0.2">
      <c r="A177">
        <v>176</v>
      </c>
      <c r="B177" s="14" t="s">
        <v>671</v>
      </c>
      <c r="C177" s="15" t="s">
        <v>280</v>
      </c>
      <c r="D177" t="s">
        <v>10</v>
      </c>
      <c r="E177" t="s">
        <v>275</v>
      </c>
      <c r="F177" t="s">
        <v>672</v>
      </c>
      <c r="G177" t="s">
        <v>590</v>
      </c>
      <c r="H177" t="s">
        <v>273</v>
      </c>
      <c r="I177" t="s">
        <v>265</v>
      </c>
      <c r="J177">
        <v>4814</v>
      </c>
      <c r="K177">
        <v>0</v>
      </c>
      <c r="L177" t="s">
        <v>583</v>
      </c>
      <c r="M177" t="s">
        <v>356</v>
      </c>
      <c r="N177" s="14">
        <v>679544</v>
      </c>
      <c r="O177" s="25">
        <v>550</v>
      </c>
      <c r="P177" s="23">
        <v>43445</v>
      </c>
      <c r="Q177" t="s">
        <v>1546</v>
      </c>
      <c r="R177" t="s">
        <v>584</v>
      </c>
    </row>
    <row r="178" spans="1:18" x14ac:dyDescent="0.2">
      <c r="A178">
        <v>177</v>
      </c>
      <c r="B178" s="14" t="s">
        <v>480</v>
      </c>
      <c r="C178" s="15" t="s">
        <v>250</v>
      </c>
      <c r="D178" t="s">
        <v>474</v>
      </c>
      <c r="E178" t="s">
        <v>164</v>
      </c>
      <c r="F178" t="s">
        <v>43</v>
      </c>
      <c r="G178">
        <v>0</v>
      </c>
      <c r="H178" t="s">
        <v>266</v>
      </c>
      <c r="I178" t="s">
        <v>265</v>
      </c>
      <c r="J178">
        <v>4740</v>
      </c>
      <c r="K178">
        <v>0</v>
      </c>
      <c r="L178" t="s">
        <v>431</v>
      </c>
      <c r="M178" t="s">
        <v>1761</v>
      </c>
      <c r="N178" s="39">
        <v>679727</v>
      </c>
      <c r="O178" s="25">
        <v>660</v>
      </c>
      <c r="P178" s="23">
        <v>43445</v>
      </c>
      <c r="Q178">
        <v>0</v>
      </c>
      <c r="R178" t="s">
        <v>854</v>
      </c>
    </row>
    <row r="179" spans="1:18" x14ac:dyDescent="0.2">
      <c r="A179">
        <v>178</v>
      </c>
      <c r="B179" s="14" t="s">
        <v>1711</v>
      </c>
      <c r="C179" s="15" t="s">
        <v>280</v>
      </c>
      <c r="D179" t="s">
        <v>1712</v>
      </c>
      <c r="E179" t="s">
        <v>1713</v>
      </c>
      <c r="F179" t="s">
        <v>1714</v>
      </c>
      <c r="H179" t="s">
        <v>273</v>
      </c>
      <c r="I179" t="s">
        <v>265</v>
      </c>
      <c r="J179">
        <v>4818</v>
      </c>
      <c r="L179" t="s">
        <v>1715</v>
      </c>
      <c r="M179" t="s">
        <v>356</v>
      </c>
      <c r="N179" s="14">
        <v>679602</v>
      </c>
      <c r="O179" s="25">
        <v>550</v>
      </c>
      <c r="P179" s="23">
        <v>43445</v>
      </c>
      <c r="Q179" t="e">
        <v>#N/A</v>
      </c>
      <c r="R179" s="24" t="s">
        <v>1716</v>
      </c>
    </row>
    <row r="180" spans="1:18" x14ac:dyDescent="0.2">
      <c r="A180">
        <v>179</v>
      </c>
      <c r="B180" s="14" t="s">
        <v>44</v>
      </c>
      <c r="C180" s="15" t="s">
        <v>280</v>
      </c>
      <c r="D180" t="s">
        <v>438</v>
      </c>
      <c r="E180" t="s">
        <v>439</v>
      </c>
      <c r="F180" t="s">
        <v>668</v>
      </c>
      <c r="G180">
        <v>0</v>
      </c>
      <c r="H180" t="s">
        <v>131</v>
      </c>
      <c r="I180" t="s">
        <v>265</v>
      </c>
      <c r="J180">
        <v>4807</v>
      </c>
      <c r="K180">
        <v>0</v>
      </c>
      <c r="L180" t="s">
        <v>440</v>
      </c>
      <c r="M180" t="s">
        <v>356</v>
      </c>
      <c r="N180" s="14">
        <v>679604</v>
      </c>
      <c r="O180" s="25">
        <v>550</v>
      </c>
      <c r="P180" s="23">
        <v>43444</v>
      </c>
      <c r="R180" t="s">
        <v>1195</v>
      </c>
    </row>
    <row r="181" spans="1:18" x14ac:dyDescent="0.2">
      <c r="A181">
        <v>180</v>
      </c>
      <c r="B181" s="14" t="s">
        <v>1647</v>
      </c>
      <c r="C181" s="15" t="s">
        <v>308</v>
      </c>
      <c r="D181" t="s">
        <v>187</v>
      </c>
      <c r="E181" t="s">
        <v>439</v>
      </c>
      <c r="F181" t="s">
        <v>1648</v>
      </c>
      <c r="G181" t="s">
        <v>1649</v>
      </c>
      <c r="H181" t="s">
        <v>1160</v>
      </c>
      <c r="I181" t="s">
        <v>265</v>
      </c>
      <c r="J181">
        <v>4812</v>
      </c>
      <c r="K181" t="s">
        <v>1650</v>
      </c>
      <c r="L181" t="s">
        <v>1651</v>
      </c>
      <c r="M181" t="s">
        <v>556</v>
      </c>
      <c r="N181" s="14">
        <v>679633</v>
      </c>
      <c r="O181" s="25">
        <v>550</v>
      </c>
      <c r="P181" s="23">
        <v>43445</v>
      </c>
      <c r="R181" s="24" t="s">
        <v>1652</v>
      </c>
    </row>
    <row r="182" spans="1:18" x14ac:dyDescent="0.2">
      <c r="A182">
        <v>181</v>
      </c>
      <c r="B182" s="14" t="s">
        <v>299</v>
      </c>
      <c r="C182" s="15" t="s">
        <v>280</v>
      </c>
      <c r="D182" t="s">
        <v>1729</v>
      </c>
      <c r="N182" s="14">
        <v>679740</v>
      </c>
      <c r="O182" s="25">
        <v>550</v>
      </c>
      <c r="P182" s="23">
        <v>43445</v>
      </c>
      <c r="Q182" t="s">
        <v>843</v>
      </c>
      <c r="R182" s="24"/>
    </row>
    <row r="183" spans="1:18" x14ac:dyDescent="0.2">
      <c r="A183">
        <v>182</v>
      </c>
      <c r="B183" s="14" t="s">
        <v>428</v>
      </c>
      <c r="C183" s="15" t="s">
        <v>308</v>
      </c>
      <c r="D183" t="s">
        <v>636</v>
      </c>
      <c r="E183" t="s">
        <v>429</v>
      </c>
      <c r="F183" t="s">
        <v>1375</v>
      </c>
      <c r="G183">
        <v>0</v>
      </c>
      <c r="H183" t="s">
        <v>430</v>
      </c>
      <c r="I183" t="s">
        <v>265</v>
      </c>
      <c r="J183">
        <v>4818</v>
      </c>
      <c r="K183">
        <v>0</v>
      </c>
      <c r="L183" t="s">
        <v>143</v>
      </c>
      <c r="M183" t="s">
        <v>704</v>
      </c>
      <c r="N183" s="14">
        <v>679683</v>
      </c>
      <c r="O183" s="25">
        <v>550</v>
      </c>
      <c r="P183" s="23">
        <v>43445</v>
      </c>
      <c r="Q183" t="s">
        <v>778</v>
      </c>
      <c r="R183" t="s">
        <v>763</v>
      </c>
    </row>
    <row r="184" spans="1:18" x14ac:dyDescent="0.2">
      <c r="A184">
        <v>183</v>
      </c>
      <c r="B184" s="14" t="s">
        <v>646</v>
      </c>
      <c r="C184" s="15" t="s">
        <v>250</v>
      </c>
      <c r="D184" t="s">
        <v>647</v>
      </c>
      <c r="E184" t="s">
        <v>159</v>
      </c>
      <c r="F184" t="s">
        <v>648</v>
      </c>
      <c r="G184" t="s">
        <v>426</v>
      </c>
      <c r="H184" t="s">
        <v>273</v>
      </c>
      <c r="I184" t="s">
        <v>265</v>
      </c>
      <c r="J184">
        <v>4817</v>
      </c>
      <c r="K184" t="s">
        <v>427</v>
      </c>
      <c r="L184" t="s">
        <v>403</v>
      </c>
      <c r="M184" t="s">
        <v>642</v>
      </c>
      <c r="N184" s="14">
        <v>679552</v>
      </c>
      <c r="O184" s="25">
        <v>660</v>
      </c>
      <c r="P184" s="23">
        <v>43444</v>
      </c>
      <c r="Q184">
        <v>0</v>
      </c>
      <c r="R184">
        <v>0</v>
      </c>
    </row>
    <row r="185" spans="1:18" x14ac:dyDescent="0.2">
      <c r="A185">
        <v>184</v>
      </c>
      <c r="B185" s="14" t="s">
        <v>967</v>
      </c>
      <c r="C185" s="15" t="s">
        <v>308</v>
      </c>
      <c r="D185" t="s">
        <v>968</v>
      </c>
      <c r="E185" t="s">
        <v>969</v>
      </c>
      <c r="F185" t="s">
        <v>1029</v>
      </c>
      <c r="H185" t="s">
        <v>264</v>
      </c>
      <c r="I185" t="s">
        <v>265</v>
      </c>
      <c r="J185">
        <v>4820</v>
      </c>
      <c r="L185" t="s">
        <v>970</v>
      </c>
      <c r="M185" t="s">
        <v>556</v>
      </c>
      <c r="N185" s="14">
        <v>679610</v>
      </c>
      <c r="O185" s="25">
        <v>550</v>
      </c>
      <c r="P185" s="23">
        <v>43445</v>
      </c>
      <c r="Q185" t="s">
        <v>1563</v>
      </c>
      <c r="R185" t="s">
        <v>971</v>
      </c>
    </row>
    <row r="186" spans="1:18" x14ac:dyDescent="0.2">
      <c r="A186">
        <v>185</v>
      </c>
      <c r="B186" s="14" t="s">
        <v>710</v>
      </c>
      <c r="C186" s="15" t="s">
        <v>280</v>
      </c>
      <c r="D186" t="s">
        <v>1537</v>
      </c>
      <c r="E186" t="s">
        <v>1538</v>
      </c>
      <c r="F186" t="s">
        <v>1539</v>
      </c>
      <c r="G186">
        <v>0</v>
      </c>
      <c r="H186" t="s">
        <v>273</v>
      </c>
      <c r="I186" t="s">
        <v>265</v>
      </c>
      <c r="J186">
        <v>4814</v>
      </c>
      <c r="K186">
        <v>0</v>
      </c>
      <c r="L186" t="s">
        <v>1540</v>
      </c>
      <c r="M186" t="s">
        <v>556</v>
      </c>
      <c r="N186" s="14">
        <v>679533</v>
      </c>
      <c r="O186" s="25">
        <v>550</v>
      </c>
      <c r="P186" s="23">
        <v>43445</v>
      </c>
      <c r="Q186">
        <v>0</v>
      </c>
      <c r="R186" s="24" t="s">
        <v>1541</v>
      </c>
    </row>
    <row r="187" spans="1:18" x14ac:dyDescent="0.2">
      <c r="A187">
        <v>186</v>
      </c>
      <c r="B187" s="14" t="s">
        <v>386</v>
      </c>
      <c r="C187" s="15" t="s">
        <v>280</v>
      </c>
      <c r="D187" t="s">
        <v>61</v>
      </c>
      <c r="E187" t="s">
        <v>188</v>
      </c>
      <c r="F187" t="s">
        <v>1272</v>
      </c>
      <c r="G187">
        <v>0</v>
      </c>
      <c r="H187" t="s">
        <v>557</v>
      </c>
      <c r="I187" t="s">
        <v>265</v>
      </c>
      <c r="J187">
        <v>4850</v>
      </c>
      <c r="K187">
        <v>0</v>
      </c>
      <c r="L187" t="s">
        <v>585</v>
      </c>
      <c r="M187" t="s">
        <v>356</v>
      </c>
      <c r="N187" s="14">
        <v>679701</v>
      </c>
      <c r="O187" s="25">
        <v>550</v>
      </c>
      <c r="P187" s="23">
        <v>43444</v>
      </c>
      <c r="Q187">
        <v>0</v>
      </c>
      <c r="R187" t="s">
        <v>586</v>
      </c>
    </row>
    <row r="188" spans="1:18" x14ac:dyDescent="0.2">
      <c r="A188">
        <v>187</v>
      </c>
      <c r="B188" s="14" t="s">
        <v>1001</v>
      </c>
      <c r="C188" s="15" t="s">
        <v>308</v>
      </c>
      <c r="D188" t="s">
        <v>1817</v>
      </c>
      <c r="E188" t="s">
        <v>1818</v>
      </c>
      <c r="F188" t="s">
        <v>1819</v>
      </c>
      <c r="H188" t="s">
        <v>264</v>
      </c>
      <c r="I188" t="s">
        <v>265</v>
      </c>
      <c r="J188">
        <v>4820</v>
      </c>
      <c r="L188" t="s">
        <v>1820</v>
      </c>
      <c r="M188" t="s">
        <v>556</v>
      </c>
      <c r="N188" s="14">
        <v>679645</v>
      </c>
      <c r="O188" s="25">
        <v>550</v>
      </c>
      <c r="P188" s="23">
        <v>43445</v>
      </c>
      <c r="Q188" t="s">
        <v>1585</v>
      </c>
      <c r="R188" s="24"/>
    </row>
    <row r="189" spans="1:18" x14ac:dyDescent="0.2">
      <c r="A189">
        <v>188</v>
      </c>
      <c r="B189" s="14" t="s">
        <v>711</v>
      </c>
      <c r="C189" s="15" t="s">
        <v>280</v>
      </c>
      <c r="D189" t="s">
        <v>832</v>
      </c>
      <c r="E189" t="s">
        <v>833</v>
      </c>
      <c r="F189" t="s">
        <v>1246</v>
      </c>
      <c r="G189" t="e">
        <v>#N/A</v>
      </c>
      <c r="H189" t="s">
        <v>1247</v>
      </c>
      <c r="I189" t="s">
        <v>1248</v>
      </c>
      <c r="J189">
        <v>2500</v>
      </c>
      <c r="K189" t="e">
        <v>#N/A</v>
      </c>
      <c r="L189" t="s">
        <v>1095</v>
      </c>
      <c r="M189" t="s">
        <v>1249</v>
      </c>
      <c r="N189" s="14">
        <v>679717</v>
      </c>
      <c r="O189" s="25">
        <v>550</v>
      </c>
      <c r="P189" s="23">
        <v>43445</v>
      </c>
      <c r="Q189" t="e">
        <v>#N/A</v>
      </c>
      <c r="R189" t="s">
        <v>1250</v>
      </c>
    </row>
    <row r="190" spans="1:18" x14ac:dyDescent="0.2">
      <c r="A190">
        <v>189</v>
      </c>
      <c r="B190" s="14" t="s">
        <v>1149</v>
      </c>
      <c r="C190" s="15" t="s">
        <v>280</v>
      </c>
      <c r="D190" t="s">
        <v>510</v>
      </c>
      <c r="E190" t="s">
        <v>1150</v>
      </c>
      <c r="F190" t="s">
        <v>1151</v>
      </c>
      <c r="H190" t="s">
        <v>1431</v>
      </c>
      <c r="I190" t="s">
        <v>265</v>
      </c>
      <c r="J190">
        <v>4850</v>
      </c>
      <c r="L190" t="s">
        <v>1152</v>
      </c>
      <c r="M190" t="s">
        <v>356</v>
      </c>
      <c r="N190" s="14">
        <v>679555</v>
      </c>
      <c r="O190" s="25">
        <v>550</v>
      </c>
      <c r="P190" s="23">
        <v>43444</v>
      </c>
      <c r="Q190" t="s">
        <v>1432</v>
      </c>
      <c r="R190" t="s">
        <v>1153</v>
      </c>
    </row>
    <row r="191" spans="1:18" x14ac:dyDescent="0.2">
      <c r="A191">
        <v>190</v>
      </c>
      <c r="B191" s="14" t="s">
        <v>850</v>
      </c>
      <c r="C191" s="15" t="s">
        <v>250</v>
      </c>
      <c r="D191" t="s">
        <v>882</v>
      </c>
      <c r="E191" t="s">
        <v>851</v>
      </c>
      <c r="F191" t="s">
        <v>852</v>
      </c>
      <c r="H191" t="s">
        <v>176</v>
      </c>
      <c r="I191" t="s">
        <v>265</v>
      </c>
      <c r="J191">
        <v>4860</v>
      </c>
      <c r="L191" t="s">
        <v>853</v>
      </c>
      <c r="M191" t="s">
        <v>645</v>
      </c>
      <c r="N191" s="14">
        <v>679709</v>
      </c>
      <c r="O191" s="25">
        <v>660</v>
      </c>
      <c r="P191" s="23">
        <v>43445</v>
      </c>
      <c r="Q191">
        <v>0</v>
      </c>
      <c r="R191" s="24" t="s">
        <v>1071</v>
      </c>
    </row>
    <row r="192" spans="1:18" x14ac:dyDescent="0.2">
      <c r="A192">
        <v>191</v>
      </c>
      <c r="B192" s="14" t="s">
        <v>850</v>
      </c>
      <c r="C192" s="15" t="s">
        <v>280</v>
      </c>
      <c r="D192" t="s">
        <v>882</v>
      </c>
      <c r="E192" t="s">
        <v>851</v>
      </c>
      <c r="F192" t="s">
        <v>852</v>
      </c>
      <c r="H192" t="s">
        <v>176</v>
      </c>
      <c r="I192" t="s">
        <v>265</v>
      </c>
      <c r="J192">
        <v>4860</v>
      </c>
      <c r="L192" t="s">
        <v>853</v>
      </c>
      <c r="M192" t="s">
        <v>645</v>
      </c>
      <c r="N192" s="14">
        <v>679710</v>
      </c>
      <c r="O192" s="25">
        <v>550</v>
      </c>
      <c r="P192" s="23">
        <v>43445</v>
      </c>
      <c r="Q192">
        <v>0</v>
      </c>
      <c r="R192" s="24" t="s">
        <v>1071</v>
      </c>
    </row>
    <row r="193" spans="1:18" x14ac:dyDescent="0.2">
      <c r="A193">
        <v>192</v>
      </c>
      <c r="B193" s="14" t="s">
        <v>1115</v>
      </c>
      <c r="C193" s="15" t="s">
        <v>280</v>
      </c>
      <c r="D193" t="s">
        <v>22</v>
      </c>
      <c r="E193" t="s">
        <v>571</v>
      </c>
      <c r="F193" t="s">
        <v>1520</v>
      </c>
      <c r="G193" t="s">
        <v>1371</v>
      </c>
      <c r="H193" t="s">
        <v>273</v>
      </c>
      <c r="I193" t="s">
        <v>265</v>
      </c>
      <c r="J193">
        <v>4814</v>
      </c>
      <c r="L193" t="s">
        <v>132</v>
      </c>
      <c r="M193" t="s">
        <v>645</v>
      </c>
      <c r="N193" s="14">
        <v>679659</v>
      </c>
      <c r="O193" s="25">
        <v>550</v>
      </c>
      <c r="P193" s="23">
        <v>43445</v>
      </c>
      <c r="R193" s="24" t="s">
        <v>1521</v>
      </c>
    </row>
    <row r="194" spans="1:18" x14ac:dyDescent="0.2">
      <c r="A194">
        <v>193</v>
      </c>
      <c r="B194" s="14" t="s">
        <v>1406</v>
      </c>
      <c r="C194" s="15" t="s">
        <v>250</v>
      </c>
      <c r="D194" t="s">
        <v>1144</v>
      </c>
      <c r="E194" t="s">
        <v>1145</v>
      </c>
      <c r="F194" t="s">
        <v>1146</v>
      </c>
      <c r="H194" t="s">
        <v>264</v>
      </c>
      <c r="I194" t="s">
        <v>265</v>
      </c>
      <c r="J194">
        <v>4820</v>
      </c>
      <c r="L194" t="s">
        <v>1147</v>
      </c>
      <c r="N194" s="14">
        <v>679620</v>
      </c>
      <c r="O194" s="25">
        <v>660</v>
      </c>
      <c r="P194" s="23">
        <v>43444</v>
      </c>
      <c r="R194" s="24" t="s">
        <v>1148</v>
      </c>
    </row>
    <row r="195" spans="1:18" x14ac:dyDescent="0.2">
      <c r="A195">
        <v>194</v>
      </c>
      <c r="B195" s="14" t="s">
        <v>1513</v>
      </c>
      <c r="C195" s="15" t="s">
        <v>280</v>
      </c>
      <c r="D195" t="s">
        <v>1144</v>
      </c>
      <c r="E195" t="s">
        <v>1145</v>
      </c>
      <c r="F195" t="s">
        <v>1146</v>
      </c>
      <c r="H195" t="s">
        <v>264</v>
      </c>
      <c r="I195" t="s">
        <v>265</v>
      </c>
      <c r="J195">
        <v>4820</v>
      </c>
      <c r="L195" t="s">
        <v>1147</v>
      </c>
      <c r="M195" t="s">
        <v>556</v>
      </c>
      <c r="N195" s="14">
        <v>679669</v>
      </c>
      <c r="O195" s="25">
        <v>550</v>
      </c>
      <c r="P195" s="23">
        <v>43444</v>
      </c>
      <c r="R195" s="24" t="s">
        <v>1148</v>
      </c>
    </row>
    <row r="196" spans="1:18" x14ac:dyDescent="0.2">
      <c r="A196">
        <v>195</v>
      </c>
      <c r="B196" s="14" t="s">
        <v>1849</v>
      </c>
      <c r="C196" s="15" t="s">
        <v>306</v>
      </c>
      <c r="D196" t="s">
        <v>1850</v>
      </c>
      <c r="E196" t="s">
        <v>1851</v>
      </c>
      <c r="F196" t="e">
        <v>#N/A</v>
      </c>
      <c r="G196" t="e">
        <v>#N/A</v>
      </c>
      <c r="H196" t="e">
        <v>#N/A</v>
      </c>
      <c r="I196" t="e">
        <v>#N/A</v>
      </c>
      <c r="J196" t="e">
        <v>#N/A</v>
      </c>
      <c r="K196" t="e">
        <v>#N/A</v>
      </c>
      <c r="L196" t="e">
        <v>#N/A</v>
      </c>
      <c r="M196" t="e">
        <v>#N/A</v>
      </c>
      <c r="N196" s="14"/>
      <c r="O196" s="25"/>
      <c r="P196" s="23"/>
      <c r="Q196" t="e">
        <v>#N/A</v>
      </c>
      <c r="R196" s="24"/>
    </row>
    <row r="197" spans="1:18" x14ac:dyDescent="0.2">
      <c r="A197">
        <v>196</v>
      </c>
      <c r="B197" s="14" t="s">
        <v>365</v>
      </c>
      <c r="C197" s="15" t="s">
        <v>280</v>
      </c>
      <c r="D197" t="s">
        <v>151</v>
      </c>
      <c r="E197" t="s">
        <v>713</v>
      </c>
      <c r="F197" t="s">
        <v>714</v>
      </c>
      <c r="G197">
        <v>0</v>
      </c>
      <c r="H197" t="s">
        <v>264</v>
      </c>
      <c r="I197" t="s">
        <v>265</v>
      </c>
      <c r="J197">
        <v>4820</v>
      </c>
      <c r="K197">
        <v>0</v>
      </c>
      <c r="L197" t="s">
        <v>715</v>
      </c>
      <c r="M197" t="s">
        <v>556</v>
      </c>
      <c r="N197" s="14">
        <v>679679</v>
      </c>
      <c r="O197" s="25">
        <v>550</v>
      </c>
      <c r="P197" s="23">
        <v>43444</v>
      </c>
      <c r="Q197">
        <v>0</v>
      </c>
      <c r="R197" t="s">
        <v>1093</v>
      </c>
    </row>
    <row r="198" spans="1:18" x14ac:dyDescent="0.2">
      <c r="A198">
        <v>197</v>
      </c>
      <c r="B198" s="14" t="s">
        <v>1653</v>
      </c>
      <c r="C198" s="15" t="s">
        <v>308</v>
      </c>
      <c r="D198" t="s">
        <v>1654</v>
      </c>
      <c r="E198" t="s">
        <v>1655</v>
      </c>
      <c r="F198" t="s">
        <v>1656</v>
      </c>
      <c r="H198" t="s">
        <v>1657</v>
      </c>
      <c r="I198" t="s">
        <v>265</v>
      </c>
      <c r="J198">
        <v>4370</v>
      </c>
      <c r="L198" t="s">
        <v>1658</v>
      </c>
      <c r="M198" t="s">
        <v>556</v>
      </c>
      <c r="N198" s="14">
        <v>679628</v>
      </c>
      <c r="O198" s="25">
        <v>550</v>
      </c>
      <c r="P198" s="23">
        <v>43445</v>
      </c>
      <c r="R198" s="24" t="s">
        <v>1659</v>
      </c>
    </row>
    <row r="199" spans="1:18" x14ac:dyDescent="0.2">
      <c r="A199">
        <v>198</v>
      </c>
      <c r="B199" s="14" t="s">
        <v>1010</v>
      </c>
      <c r="C199" s="15" t="s">
        <v>280</v>
      </c>
      <c r="D199" t="s">
        <v>374</v>
      </c>
      <c r="E199" t="s">
        <v>1011</v>
      </c>
      <c r="F199" t="s">
        <v>1012</v>
      </c>
      <c r="G199" t="s">
        <v>1199</v>
      </c>
      <c r="H199" t="s">
        <v>273</v>
      </c>
      <c r="I199" t="s">
        <v>265</v>
      </c>
      <c r="J199">
        <v>4818</v>
      </c>
      <c r="K199" t="s">
        <v>1013</v>
      </c>
      <c r="L199" t="s">
        <v>1014</v>
      </c>
      <c r="M199" t="s">
        <v>556</v>
      </c>
      <c r="N199" s="14">
        <v>679538</v>
      </c>
      <c r="O199" s="25">
        <v>550</v>
      </c>
      <c r="P199" s="23">
        <v>43445</v>
      </c>
      <c r="R199" t="s">
        <v>1015</v>
      </c>
    </row>
    <row r="200" spans="1:18" x14ac:dyDescent="0.2">
      <c r="A200">
        <v>199</v>
      </c>
      <c r="B200" s="14" t="s">
        <v>1748</v>
      </c>
      <c r="C200" s="15" t="s">
        <v>555</v>
      </c>
      <c r="D200" t="s">
        <v>1749</v>
      </c>
      <c r="E200" t="s">
        <v>157</v>
      </c>
      <c r="F200" t="s">
        <v>492</v>
      </c>
      <c r="G200" t="e">
        <v>#N/A</v>
      </c>
      <c r="H200" t="s">
        <v>272</v>
      </c>
      <c r="I200" t="s">
        <v>265</v>
      </c>
      <c r="J200">
        <v>4870</v>
      </c>
      <c r="K200" t="e">
        <v>#N/A</v>
      </c>
      <c r="L200" t="s">
        <v>158</v>
      </c>
      <c r="M200" t="s">
        <v>556</v>
      </c>
      <c r="N200" s="14"/>
      <c r="O200" s="25" t="s">
        <v>1733</v>
      </c>
      <c r="P200" s="23">
        <v>43445</v>
      </c>
      <c r="Q200" t="e">
        <v>#N/A</v>
      </c>
      <c r="R200" s="24" t="s">
        <v>2</v>
      </c>
    </row>
    <row r="201" spans="1:18" x14ac:dyDescent="0.2">
      <c r="A201">
        <v>200</v>
      </c>
      <c r="B201" s="14" t="s">
        <v>888</v>
      </c>
      <c r="C201" s="15" t="s">
        <v>280</v>
      </c>
      <c r="D201" t="s">
        <v>1729</v>
      </c>
      <c r="N201" s="14">
        <v>679739</v>
      </c>
      <c r="O201" s="25">
        <v>550</v>
      </c>
      <c r="P201" s="23">
        <v>43445</v>
      </c>
      <c r="Q201">
        <v>0</v>
      </c>
      <c r="R201" s="24"/>
    </row>
    <row r="202" spans="1:18" x14ac:dyDescent="0.2">
      <c r="A202">
        <v>201</v>
      </c>
      <c r="B202" s="14" t="s">
        <v>953</v>
      </c>
      <c r="C202" s="15" t="s">
        <v>250</v>
      </c>
      <c r="D202" t="s">
        <v>124</v>
      </c>
      <c r="E202" t="s">
        <v>1320</v>
      </c>
      <c r="F202" t="s">
        <v>1321</v>
      </c>
      <c r="G202">
        <v>0</v>
      </c>
      <c r="H202" t="s">
        <v>266</v>
      </c>
      <c r="I202" t="s">
        <v>265</v>
      </c>
      <c r="J202">
        <v>4740</v>
      </c>
      <c r="K202">
        <v>0</v>
      </c>
      <c r="L202" t="s">
        <v>1322</v>
      </c>
      <c r="M202" t="s">
        <v>1127</v>
      </c>
      <c r="N202" s="14">
        <v>679730</v>
      </c>
      <c r="O202" s="25">
        <v>660</v>
      </c>
      <c r="P202" s="23">
        <v>43445</v>
      </c>
      <c r="R202" s="24" t="s">
        <v>1323</v>
      </c>
    </row>
    <row r="203" spans="1:18" x14ac:dyDescent="0.2">
      <c r="A203">
        <v>202</v>
      </c>
      <c r="B203" s="14" t="s">
        <v>1559</v>
      </c>
      <c r="C203" s="15" t="s">
        <v>308</v>
      </c>
      <c r="D203" t="s">
        <v>599</v>
      </c>
      <c r="E203" t="s">
        <v>550</v>
      </c>
      <c r="F203" t="s">
        <v>551</v>
      </c>
      <c r="G203" t="e">
        <v>#N/A</v>
      </c>
      <c r="H203" t="s">
        <v>264</v>
      </c>
      <c r="I203" t="s">
        <v>265</v>
      </c>
      <c r="J203">
        <v>4820</v>
      </c>
      <c r="K203" t="s">
        <v>600</v>
      </c>
      <c r="L203" t="s">
        <v>1560</v>
      </c>
      <c r="M203" t="s">
        <v>556</v>
      </c>
      <c r="N203" s="14" t="s">
        <v>1553</v>
      </c>
      <c r="O203" s="25"/>
      <c r="P203" s="23">
        <v>43445</v>
      </c>
      <c r="Q203" t="s">
        <v>588</v>
      </c>
      <c r="R203" s="24" t="s">
        <v>1002</v>
      </c>
    </row>
    <row r="204" spans="1:18" x14ac:dyDescent="0.2">
      <c r="A204">
        <v>203</v>
      </c>
      <c r="B204" s="14" t="s">
        <v>451</v>
      </c>
      <c r="C204" s="15" t="s">
        <v>280</v>
      </c>
      <c r="D204" t="s">
        <v>959</v>
      </c>
      <c r="E204" t="s">
        <v>960</v>
      </c>
      <c r="F204" t="s">
        <v>961</v>
      </c>
      <c r="G204" t="s">
        <v>267</v>
      </c>
      <c r="H204" t="s">
        <v>273</v>
      </c>
      <c r="I204" t="s">
        <v>265</v>
      </c>
      <c r="J204">
        <v>4817</v>
      </c>
      <c r="K204">
        <v>0</v>
      </c>
      <c r="L204" t="s">
        <v>962</v>
      </c>
      <c r="M204" t="s">
        <v>356</v>
      </c>
      <c r="N204" s="14">
        <v>679578</v>
      </c>
      <c r="O204" s="25">
        <v>550</v>
      </c>
      <c r="P204" s="23">
        <v>43444</v>
      </c>
      <c r="Q204" t="s">
        <v>1453</v>
      </c>
    </row>
    <row r="205" spans="1:18" x14ac:dyDescent="0.2">
      <c r="A205">
        <v>204</v>
      </c>
      <c r="B205" s="14" t="s">
        <v>38</v>
      </c>
      <c r="C205" s="15" t="s">
        <v>280</v>
      </c>
      <c r="D205" t="s">
        <v>494</v>
      </c>
      <c r="E205" t="s">
        <v>194</v>
      </c>
      <c r="F205" t="s">
        <v>389</v>
      </c>
      <c r="G205" t="s">
        <v>465</v>
      </c>
      <c r="H205" t="s">
        <v>273</v>
      </c>
      <c r="I205" t="s">
        <v>265</v>
      </c>
      <c r="J205">
        <v>4814</v>
      </c>
      <c r="K205" t="s">
        <v>221</v>
      </c>
      <c r="L205" t="s">
        <v>390</v>
      </c>
      <c r="M205" t="s">
        <v>556</v>
      </c>
      <c r="N205" s="14">
        <v>679606</v>
      </c>
      <c r="O205" s="25">
        <v>550</v>
      </c>
      <c r="P205" s="23">
        <v>43444</v>
      </c>
      <c r="Q205" t="s">
        <v>1494</v>
      </c>
      <c r="R205" t="s">
        <v>1081</v>
      </c>
    </row>
    <row r="206" spans="1:18" x14ac:dyDescent="0.2">
      <c r="A206">
        <v>205</v>
      </c>
      <c r="B206" s="14" t="s">
        <v>705</v>
      </c>
      <c r="C206" s="15" t="s">
        <v>280</v>
      </c>
      <c r="D206" t="s">
        <v>760</v>
      </c>
      <c r="E206" t="s">
        <v>1084</v>
      </c>
      <c r="F206" t="s">
        <v>1085</v>
      </c>
      <c r="G206">
        <v>0</v>
      </c>
      <c r="H206" t="s">
        <v>426</v>
      </c>
      <c r="I206" t="s">
        <v>265</v>
      </c>
      <c r="J206">
        <v>4817</v>
      </c>
      <c r="K206">
        <v>0</v>
      </c>
      <c r="L206" t="s">
        <v>1086</v>
      </c>
      <c r="M206" t="s">
        <v>356</v>
      </c>
      <c r="N206" s="14">
        <v>679696</v>
      </c>
      <c r="O206" s="25">
        <v>550</v>
      </c>
      <c r="P206" s="23">
        <v>43444</v>
      </c>
      <c r="R206" t="s">
        <v>1087</v>
      </c>
    </row>
    <row r="207" spans="1:18" x14ac:dyDescent="0.2">
      <c r="A207">
        <v>206</v>
      </c>
      <c r="B207" s="14" t="s">
        <v>1479</v>
      </c>
      <c r="C207" s="15" t="s">
        <v>280</v>
      </c>
      <c r="D207" t="s">
        <v>530</v>
      </c>
      <c r="E207" t="s">
        <v>1480</v>
      </c>
      <c r="F207" t="s">
        <v>1481</v>
      </c>
      <c r="H207" t="s">
        <v>264</v>
      </c>
      <c r="I207" t="s">
        <v>265</v>
      </c>
      <c r="J207">
        <v>4820</v>
      </c>
      <c r="L207" t="s">
        <v>1482</v>
      </c>
      <c r="M207" t="s">
        <v>556</v>
      </c>
      <c r="N207" s="14">
        <v>679700</v>
      </c>
      <c r="O207" s="25">
        <v>550</v>
      </c>
      <c r="P207" s="23">
        <v>43444</v>
      </c>
      <c r="R207" s="24" t="s">
        <v>1483</v>
      </c>
    </row>
    <row r="208" spans="1:18" x14ac:dyDescent="0.2">
      <c r="A208">
        <v>207</v>
      </c>
      <c r="B208" s="14" t="s">
        <v>312</v>
      </c>
      <c r="C208" s="15" t="s">
        <v>308</v>
      </c>
      <c r="D208" t="s">
        <v>1766</v>
      </c>
      <c r="E208" t="s">
        <v>1765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 s="14"/>
      <c r="O208" s="25"/>
      <c r="P208" s="23">
        <v>43445</v>
      </c>
      <c r="Q208">
        <v>0</v>
      </c>
      <c r="R208" s="24"/>
    </row>
    <row r="209" spans="1:18" x14ac:dyDescent="0.2">
      <c r="A209">
        <v>208</v>
      </c>
      <c r="B209" s="14" t="s">
        <v>366</v>
      </c>
      <c r="C209" s="15" t="s">
        <v>280</v>
      </c>
      <c r="D209" t="s">
        <v>269</v>
      </c>
      <c r="E209" t="s">
        <v>294</v>
      </c>
      <c r="F209" t="s">
        <v>1844</v>
      </c>
      <c r="G209" t="s">
        <v>664</v>
      </c>
      <c r="H209" t="s">
        <v>273</v>
      </c>
      <c r="I209" t="s">
        <v>265</v>
      </c>
      <c r="J209">
        <v>4814</v>
      </c>
      <c r="K209">
        <v>0</v>
      </c>
      <c r="L209" t="s">
        <v>1845</v>
      </c>
      <c r="M209" t="s">
        <v>356</v>
      </c>
      <c r="N209" s="14"/>
      <c r="O209" s="25" t="s">
        <v>1733</v>
      </c>
      <c r="P209" s="23">
        <v>43445</v>
      </c>
      <c r="Q209">
        <v>0</v>
      </c>
      <c r="R209" s="24" t="s">
        <v>1846</v>
      </c>
    </row>
    <row r="210" spans="1:18" x14ac:dyDescent="0.2">
      <c r="A210">
        <v>209</v>
      </c>
      <c r="B210" s="14" t="s">
        <v>948</v>
      </c>
      <c r="C210" s="15" t="s">
        <v>280</v>
      </c>
      <c r="D210" t="s">
        <v>1516</v>
      </c>
      <c r="E210" t="s">
        <v>1517</v>
      </c>
      <c r="F210" t="s">
        <v>1155</v>
      </c>
      <c r="H210" t="s">
        <v>264</v>
      </c>
      <c r="I210" t="s">
        <v>265</v>
      </c>
      <c r="J210">
        <v>4820</v>
      </c>
      <c r="L210" t="s">
        <v>1518</v>
      </c>
      <c r="M210" t="s">
        <v>556</v>
      </c>
      <c r="N210" s="14">
        <v>679647</v>
      </c>
      <c r="O210" s="25">
        <v>550</v>
      </c>
      <c r="P210" s="23">
        <v>43444</v>
      </c>
      <c r="R210" s="24" t="s">
        <v>1519</v>
      </c>
    </row>
    <row r="211" spans="1:18" x14ac:dyDescent="0.2">
      <c r="A211">
        <v>210</v>
      </c>
      <c r="B211" s="14" t="s">
        <v>1680</v>
      </c>
      <c r="C211" s="15" t="s">
        <v>308</v>
      </c>
      <c r="D211" t="s">
        <v>1681</v>
      </c>
      <c r="E211" t="s">
        <v>1682</v>
      </c>
      <c r="F211" t="s">
        <v>1683</v>
      </c>
      <c r="G211" t="s">
        <v>1684</v>
      </c>
      <c r="H211" t="s">
        <v>264</v>
      </c>
      <c r="I211" t="s">
        <v>265</v>
      </c>
      <c r="J211">
        <v>4820</v>
      </c>
      <c r="L211" t="s">
        <v>1685</v>
      </c>
      <c r="M211" t="s">
        <v>556</v>
      </c>
      <c r="N211" s="14">
        <v>679597</v>
      </c>
      <c r="O211" s="25">
        <v>550</v>
      </c>
      <c r="P211" s="23">
        <v>43445</v>
      </c>
      <c r="Q211" t="e">
        <v>#N/A</v>
      </c>
      <c r="R211" s="24" t="s">
        <v>1686</v>
      </c>
    </row>
    <row r="212" spans="1:18" x14ac:dyDescent="0.2">
      <c r="A212">
        <v>211</v>
      </c>
      <c r="B212" s="14" t="s">
        <v>482</v>
      </c>
      <c r="C212" s="15" t="s">
        <v>250</v>
      </c>
      <c r="D212" t="s">
        <v>269</v>
      </c>
      <c r="E212" t="s">
        <v>191</v>
      </c>
      <c r="F212" t="s">
        <v>192</v>
      </c>
      <c r="H212" t="s">
        <v>1424</v>
      </c>
      <c r="I212" t="s">
        <v>265</v>
      </c>
      <c r="J212">
        <v>4740</v>
      </c>
      <c r="L212" t="s">
        <v>193</v>
      </c>
      <c r="M212" t="s">
        <v>556</v>
      </c>
      <c r="N212" s="14">
        <v>679549</v>
      </c>
      <c r="O212" s="25">
        <v>660</v>
      </c>
      <c r="P212" s="23">
        <v>43444</v>
      </c>
      <c r="R212" s="24" t="s">
        <v>1137</v>
      </c>
    </row>
    <row r="213" spans="1:18" x14ac:dyDescent="0.2">
      <c r="A213">
        <v>212</v>
      </c>
      <c r="B213" s="14" t="s">
        <v>137</v>
      </c>
      <c r="C213" s="15" t="s">
        <v>306</v>
      </c>
      <c r="D213" t="s">
        <v>467</v>
      </c>
      <c r="E213" t="s">
        <v>468</v>
      </c>
      <c r="F213" t="s">
        <v>813</v>
      </c>
      <c r="G213">
        <v>0</v>
      </c>
      <c r="H213" t="s">
        <v>264</v>
      </c>
      <c r="I213" t="s">
        <v>265</v>
      </c>
      <c r="J213">
        <v>4820</v>
      </c>
      <c r="K213">
        <v>0</v>
      </c>
      <c r="L213" t="s">
        <v>138</v>
      </c>
      <c r="M213" t="s">
        <v>556</v>
      </c>
      <c r="N213" s="14">
        <v>679699</v>
      </c>
      <c r="O213" s="25">
        <v>550</v>
      </c>
      <c r="P213" s="23">
        <v>43445</v>
      </c>
      <c r="R213" t="s">
        <v>814</v>
      </c>
    </row>
    <row r="214" spans="1:18" x14ac:dyDescent="0.2">
      <c r="A214">
        <v>213</v>
      </c>
      <c r="B214" s="14" t="s">
        <v>302</v>
      </c>
      <c r="C214" s="15" t="s">
        <v>280</v>
      </c>
      <c r="D214" t="s">
        <v>785</v>
      </c>
      <c r="E214" t="s">
        <v>786</v>
      </c>
      <c r="F214" t="s">
        <v>787</v>
      </c>
      <c r="G214" t="s">
        <v>664</v>
      </c>
      <c r="H214" t="s">
        <v>273</v>
      </c>
      <c r="I214" t="s">
        <v>265</v>
      </c>
      <c r="J214">
        <v>4814</v>
      </c>
      <c r="K214">
        <v>0</v>
      </c>
      <c r="L214" t="s">
        <v>788</v>
      </c>
      <c r="M214" t="s">
        <v>556</v>
      </c>
      <c r="N214" s="14">
        <v>679576</v>
      </c>
      <c r="O214" s="25">
        <v>550</v>
      </c>
      <c r="P214" s="23">
        <v>43444</v>
      </c>
      <c r="Q214">
        <v>0</v>
      </c>
      <c r="R214" t="s">
        <v>789</v>
      </c>
    </row>
    <row r="215" spans="1:18" x14ac:dyDescent="0.2">
      <c r="A215">
        <v>214</v>
      </c>
      <c r="B215" s="14" t="s">
        <v>1031</v>
      </c>
      <c r="C215" s="15" t="s">
        <v>308</v>
      </c>
      <c r="D215" t="s">
        <v>1032</v>
      </c>
      <c r="E215" t="s">
        <v>1033</v>
      </c>
      <c r="F215" t="s">
        <v>1034</v>
      </c>
      <c r="H215" t="s">
        <v>282</v>
      </c>
      <c r="I215" t="s">
        <v>265</v>
      </c>
      <c r="J215">
        <v>4807</v>
      </c>
      <c r="L215" t="s">
        <v>1035</v>
      </c>
      <c r="M215" t="s">
        <v>1555</v>
      </c>
      <c r="N215" s="14">
        <v>679682</v>
      </c>
      <c r="O215" s="25">
        <v>550</v>
      </c>
      <c r="P215" s="23">
        <v>43445</v>
      </c>
      <c r="Q215" t="s">
        <v>1534</v>
      </c>
      <c r="R215" s="24" t="s">
        <v>1554</v>
      </c>
    </row>
    <row r="216" spans="1:18" x14ac:dyDescent="0.2">
      <c r="A216">
        <v>215</v>
      </c>
      <c r="B216" s="14" t="s">
        <v>815</v>
      </c>
      <c r="C216" s="15" t="s">
        <v>280</v>
      </c>
      <c r="D216" t="s">
        <v>882</v>
      </c>
      <c r="E216" t="s">
        <v>816</v>
      </c>
      <c r="F216" t="s">
        <v>1535</v>
      </c>
      <c r="H216" t="s">
        <v>563</v>
      </c>
      <c r="I216" t="s">
        <v>265</v>
      </c>
      <c r="J216">
        <v>4814</v>
      </c>
      <c r="K216">
        <v>0</v>
      </c>
      <c r="L216" t="s">
        <v>887</v>
      </c>
      <c r="M216" t="s">
        <v>556</v>
      </c>
      <c r="N216" s="14">
        <v>679528</v>
      </c>
      <c r="O216" s="25">
        <v>550</v>
      </c>
      <c r="P216" s="23">
        <v>43445</v>
      </c>
      <c r="Q216" t="s">
        <v>1536</v>
      </c>
      <c r="R216" t="s">
        <v>1053</v>
      </c>
    </row>
    <row r="217" spans="1:18" x14ac:dyDescent="0.2">
      <c r="A217">
        <v>216</v>
      </c>
      <c r="B217" s="14" t="s">
        <v>800</v>
      </c>
      <c r="C217" s="15" t="s">
        <v>308</v>
      </c>
      <c r="D217" t="s">
        <v>801</v>
      </c>
      <c r="E217" t="s">
        <v>732</v>
      </c>
      <c r="F217" t="s">
        <v>733</v>
      </c>
      <c r="G217">
        <v>0</v>
      </c>
      <c r="H217" t="s">
        <v>264</v>
      </c>
      <c r="I217" t="s">
        <v>265</v>
      </c>
      <c r="J217">
        <v>4820</v>
      </c>
      <c r="L217" t="s">
        <v>1227</v>
      </c>
      <c r="M217" t="s">
        <v>556</v>
      </c>
      <c r="N217" s="14">
        <v>679619</v>
      </c>
      <c r="O217" s="25">
        <v>550</v>
      </c>
      <c r="P217" s="23">
        <v>43445</v>
      </c>
      <c r="Q217" t="s">
        <v>588</v>
      </c>
      <c r="R217" t="s">
        <v>1228</v>
      </c>
    </row>
    <row r="218" spans="1:18" x14ac:dyDescent="0.2">
      <c r="A218">
        <v>217</v>
      </c>
      <c r="B218" s="14" t="s">
        <v>303</v>
      </c>
      <c r="C218" s="15" t="s">
        <v>280</v>
      </c>
      <c r="D218" t="s">
        <v>195</v>
      </c>
      <c r="E218" t="s">
        <v>196</v>
      </c>
      <c r="F218" t="s">
        <v>197</v>
      </c>
      <c r="G218" t="s">
        <v>453</v>
      </c>
      <c r="H218" t="s">
        <v>273</v>
      </c>
      <c r="I218" t="s">
        <v>265</v>
      </c>
      <c r="J218">
        <v>4815</v>
      </c>
      <c r="K218" t="s">
        <v>223</v>
      </c>
      <c r="L218">
        <v>0</v>
      </c>
      <c r="M218" t="s">
        <v>556</v>
      </c>
      <c r="N218" s="14">
        <v>679658</v>
      </c>
      <c r="O218" s="25">
        <v>550</v>
      </c>
      <c r="P218" s="23">
        <v>43445</v>
      </c>
      <c r="Q218">
        <v>0</v>
      </c>
      <c r="R218">
        <v>0</v>
      </c>
    </row>
    <row r="219" spans="1:18" s="14" customFormat="1" x14ac:dyDescent="0.2">
      <c r="A219">
        <v>218</v>
      </c>
      <c r="B219" s="14" t="s">
        <v>1074</v>
      </c>
      <c r="C219" s="15" t="s">
        <v>308</v>
      </c>
      <c r="D219" t="s">
        <v>742</v>
      </c>
      <c r="E219" t="s">
        <v>743</v>
      </c>
      <c r="F219" t="s">
        <v>744</v>
      </c>
      <c r="G219" t="e">
        <v>#N/A</v>
      </c>
      <c r="H219" t="s">
        <v>264</v>
      </c>
      <c r="I219" t="s">
        <v>265</v>
      </c>
      <c r="J219">
        <v>4820</v>
      </c>
      <c r="K219"/>
      <c r="L219" t="s">
        <v>745</v>
      </c>
      <c r="M219" t="s">
        <v>556</v>
      </c>
      <c r="N219" s="14">
        <v>679598</v>
      </c>
      <c r="O219" s="25">
        <v>550</v>
      </c>
      <c r="P219" s="23">
        <v>43445</v>
      </c>
      <c r="Q219" t="s">
        <v>1558</v>
      </c>
      <c r="R219" t="s">
        <v>1073</v>
      </c>
    </row>
    <row r="220" spans="1:18" x14ac:dyDescent="0.2">
      <c r="A220">
        <v>219</v>
      </c>
      <c r="B220" s="14" t="s">
        <v>134</v>
      </c>
      <c r="C220" s="15" t="s">
        <v>308</v>
      </c>
      <c r="D220" t="s">
        <v>742</v>
      </c>
      <c r="E220" t="s">
        <v>743</v>
      </c>
      <c r="F220" t="s">
        <v>744</v>
      </c>
      <c r="G220">
        <v>0</v>
      </c>
      <c r="H220" t="s">
        <v>264</v>
      </c>
      <c r="I220" t="s">
        <v>265</v>
      </c>
      <c r="J220">
        <v>4820</v>
      </c>
      <c r="K220">
        <v>0</v>
      </c>
      <c r="L220" t="s">
        <v>745</v>
      </c>
      <c r="M220" t="s">
        <v>556</v>
      </c>
      <c r="N220" s="14">
        <v>679635</v>
      </c>
      <c r="O220" s="25">
        <v>550</v>
      </c>
      <c r="P220" s="23">
        <v>43445</v>
      </c>
      <c r="Q220" t="s">
        <v>746</v>
      </c>
      <c r="R220" t="s">
        <v>1073</v>
      </c>
    </row>
    <row r="221" spans="1:18" x14ac:dyDescent="0.2">
      <c r="A221">
        <v>220</v>
      </c>
      <c r="B221" s="14" t="s">
        <v>770</v>
      </c>
      <c r="C221" s="15" t="s">
        <v>280</v>
      </c>
      <c r="D221" t="s">
        <v>510</v>
      </c>
      <c r="E221" t="s">
        <v>771</v>
      </c>
      <c r="F221" t="s">
        <v>1427</v>
      </c>
      <c r="G221" t="s">
        <v>700</v>
      </c>
      <c r="H221" t="s">
        <v>273</v>
      </c>
      <c r="I221" t="s">
        <v>265</v>
      </c>
      <c r="J221">
        <v>4811</v>
      </c>
      <c r="K221">
        <v>0</v>
      </c>
      <c r="L221" t="s">
        <v>772</v>
      </c>
      <c r="M221" t="s">
        <v>645</v>
      </c>
      <c r="N221" s="14">
        <v>679678</v>
      </c>
      <c r="O221" s="25">
        <v>550</v>
      </c>
      <c r="P221" s="23">
        <v>43444</v>
      </c>
      <c r="Q221">
        <v>0</v>
      </c>
      <c r="R221" t="s">
        <v>773</v>
      </c>
    </row>
    <row r="222" spans="1:18" x14ac:dyDescent="0.2">
      <c r="A222">
        <v>221</v>
      </c>
      <c r="B222" s="14" t="s">
        <v>975</v>
      </c>
      <c r="C222" s="15" t="s">
        <v>308</v>
      </c>
      <c r="D222" t="s">
        <v>1211</v>
      </c>
      <c r="E222" t="s">
        <v>825</v>
      </c>
      <c r="F222" t="s">
        <v>826</v>
      </c>
      <c r="G222" t="e">
        <v>#N/A</v>
      </c>
      <c r="H222" t="s">
        <v>264</v>
      </c>
      <c r="I222" t="s">
        <v>265</v>
      </c>
      <c r="J222">
        <v>4820</v>
      </c>
      <c r="L222" t="s">
        <v>827</v>
      </c>
      <c r="M222" t="s">
        <v>556</v>
      </c>
      <c r="N222" s="14">
        <v>679630</v>
      </c>
      <c r="O222" s="25">
        <v>550</v>
      </c>
      <c r="P222" s="23">
        <v>43445</v>
      </c>
      <c r="Q222">
        <v>0</v>
      </c>
      <c r="R222" s="24" t="s">
        <v>1580</v>
      </c>
    </row>
    <row r="223" spans="1:18" x14ac:dyDescent="0.2">
      <c r="A223">
        <v>222</v>
      </c>
      <c r="B223" s="14" t="s">
        <v>1075</v>
      </c>
      <c r="C223" s="15" t="s">
        <v>308</v>
      </c>
      <c r="D223" t="s">
        <v>1729</v>
      </c>
      <c r="N223" s="14">
        <v>679738</v>
      </c>
      <c r="O223" s="25">
        <v>550</v>
      </c>
      <c r="P223" s="23">
        <v>43445</v>
      </c>
      <c r="R223" s="24"/>
    </row>
    <row r="224" spans="1:18" x14ac:dyDescent="0.2">
      <c r="A224">
        <v>223</v>
      </c>
      <c r="B224" s="14" t="s">
        <v>1314</v>
      </c>
      <c r="C224" s="15" t="s">
        <v>280</v>
      </c>
      <c r="D224" t="s">
        <v>682</v>
      </c>
      <c r="E224" t="s">
        <v>829</v>
      </c>
      <c r="F224" t="s">
        <v>1821</v>
      </c>
      <c r="G224" t="s">
        <v>267</v>
      </c>
      <c r="H224" t="s">
        <v>273</v>
      </c>
      <c r="I224" t="s">
        <v>265</v>
      </c>
      <c r="J224">
        <v>4817</v>
      </c>
      <c r="L224" t="s">
        <v>1315</v>
      </c>
      <c r="M224" t="s">
        <v>556</v>
      </c>
      <c r="N224" s="14">
        <v>679733</v>
      </c>
      <c r="O224" s="25">
        <v>550</v>
      </c>
      <c r="P224" s="23">
        <v>43445</v>
      </c>
      <c r="Q224">
        <v>0</v>
      </c>
      <c r="R224" s="24" t="s">
        <v>1316</v>
      </c>
    </row>
    <row r="225" spans="1:18" x14ac:dyDescent="0.2">
      <c r="A225">
        <v>224</v>
      </c>
      <c r="B225" s="14" t="s">
        <v>304</v>
      </c>
      <c r="C225" s="15" t="s">
        <v>280</v>
      </c>
      <c r="D225" t="s">
        <v>22</v>
      </c>
      <c r="E225" t="s">
        <v>774</v>
      </c>
      <c r="F225" t="s">
        <v>775</v>
      </c>
      <c r="G225" t="s">
        <v>267</v>
      </c>
      <c r="H225" t="s">
        <v>273</v>
      </c>
      <c r="I225" t="s">
        <v>265</v>
      </c>
      <c r="J225">
        <v>4817</v>
      </c>
      <c r="K225">
        <v>0</v>
      </c>
      <c r="L225" t="s">
        <v>1473</v>
      </c>
      <c r="M225" t="s">
        <v>1474</v>
      </c>
      <c r="N225" s="14">
        <v>679600</v>
      </c>
      <c r="O225" s="25">
        <v>550</v>
      </c>
      <c r="P225" s="23">
        <v>43444</v>
      </c>
      <c r="Q225">
        <v>0</v>
      </c>
      <c r="R225" t="s">
        <v>903</v>
      </c>
    </row>
    <row r="226" spans="1:18" x14ac:dyDescent="0.2">
      <c r="A226">
        <v>225</v>
      </c>
      <c r="B226" s="14" t="s">
        <v>1079</v>
      </c>
      <c r="C226" s="15" t="s">
        <v>280</v>
      </c>
      <c r="D226" t="s">
        <v>268</v>
      </c>
      <c r="E226" t="s">
        <v>519</v>
      </c>
      <c r="F226" t="s">
        <v>520</v>
      </c>
      <c r="H226" t="s">
        <v>521</v>
      </c>
      <c r="I226" t="s">
        <v>265</v>
      </c>
      <c r="J226">
        <v>4012</v>
      </c>
      <c r="L226" t="s">
        <v>522</v>
      </c>
      <c r="M226" t="s">
        <v>556</v>
      </c>
      <c r="N226" s="14">
        <v>679581</v>
      </c>
      <c r="O226" s="25">
        <v>550</v>
      </c>
      <c r="P226" s="23">
        <v>43444</v>
      </c>
      <c r="Q226" t="s">
        <v>1279</v>
      </c>
      <c r="R226" t="s">
        <v>812</v>
      </c>
    </row>
    <row r="227" spans="1:18" x14ac:dyDescent="0.2">
      <c r="A227">
        <v>226</v>
      </c>
      <c r="B227" s="14" t="s">
        <v>67</v>
      </c>
      <c r="C227" s="15" t="s">
        <v>555</v>
      </c>
      <c r="D227" t="s">
        <v>1866</v>
      </c>
      <c r="E227" t="s">
        <v>1765</v>
      </c>
      <c r="G227">
        <v>0</v>
      </c>
      <c r="N227" s="14"/>
      <c r="O227" s="25"/>
      <c r="P227" s="23">
        <v>43445</v>
      </c>
      <c r="Q227">
        <v>0</v>
      </c>
      <c r="R227" s="24"/>
    </row>
    <row r="228" spans="1:18" x14ac:dyDescent="0.2">
      <c r="A228">
        <v>227</v>
      </c>
      <c r="B228" s="14" t="s">
        <v>67</v>
      </c>
      <c r="C228" s="15" t="s">
        <v>250</v>
      </c>
      <c r="D228" t="s">
        <v>1766</v>
      </c>
      <c r="E228" t="s">
        <v>1765</v>
      </c>
      <c r="N228" s="14"/>
      <c r="O228" s="25"/>
      <c r="P228" s="23">
        <v>43445</v>
      </c>
      <c r="Q228">
        <v>0</v>
      </c>
      <c r="R228" s="24"/>
    </row>
    <row r="229" spans="1:18" x14ac:dyDescent="0.2">
      <c r="A229">
        <v>228</v>
      </c>
      <c r="B229" s="14" t="s">
        <v>67</v>
      </c>
      <c r="C229" s="15" t="s">
        <v>250</v>
      </c>
      <c r="D229" t="s">
        <v>1324</v>
      </c>
      <c r="E229" t="s">
        <v>1765</v>
      </c>
      <c r="N229" s="14"/>
      <c r="O229" s="25"/>
      <c r="P229" s="23">
        <v>43445</v>
      </c>
      <c r="Q229">
        <v>0</v>
      </c>
      <c r="R229" s="24"/>
    </row>
    <row r="230" spans="1:18" x14ac:dyDescent="0.2">
      <c r="A230">
        <v>229</v>
      </c>
      <c r="B230" s="14" t="s">
        <v>67</v>
      </c>
      <c r="C230" s="15" t="s">
        <v>280</v>
      </c>
      <c r="D230" t="s">
        <v>1766</v>
      </c>
      <c r="E230" t="s">
        <v>1765</v>
      </c>
      <c r="N230" s="14"/>
      <c r="O230" s="25"/>
      <c r="P230" s="23">
        <v>43445</v>
      </c>
      <c r="Q230">
        <v>0</v>
      </c>
      <c r="R230" s="24"/>
    </row>
    <row r="231" spans="1:18" x14ac:dyDescent="0.2">
      <c r="A231">
        <v>230</v>
      </c>
      <c r="B231" s="14" t="s">
        <v>591</v>
      </c>
      <c r="C231" s="15" t="s">
        <v>280</v>
      </c>
      <c r="D231" t="s">
        <v>374</v>
      </c>
      <c r="E231" t="s">
        <v>435</v>
      </c>
      <c r="F231" t="s">
        <v>940</v>
      </c>
      <c r="G231">
        <v>0</v>
      </c>
      <c r="H231" t="s">
        <v>436</v>
      </c>
      <c r="I231" t="s">
        <v>265</v>
      </c>
      <c r="J231">
        <v>4805</v>
      </c>
      <c r="K231">
        <v>0</v>
      </c>
      <c r="L231" t="s">
        <v>1058</v>
      </c>
      <c r="M231" t="s">
        <v>556</v>
      </c>
      <c r="N231" s="14">
        <v>679692</v>
      </c>
      <c r="O231" s="25">
        <v>550</v>
      </c>
      <c r="P231" s="23">
        <v>43444</v>
      </c>
      <c r="Q231" t="s">
        <v>588</v>
      </c>
      <c r="R231" t="s">
        <v>701</v>
      </c>
    </row>
    <row r="232" spans="1:18" x14ac:dyDescent="0.2">
      <c r="A232">
        <v>231</v>
      </c>
      <c r="B232" s="14" t="s">
        <v>592</v>
      </c>
      <c r="C232" s="15" t="s">
        <v>280</v>
      </c>
      <c r="D232" t="s">
        <v>593</v>
      </c>
      <c r="E232" t="s">
        <v>594</v>
      </c>
      <c r="F232" t="s">
        <v>792</v>
      </c>
      <c r="G232">
        <v>0</v>
      </c>
      <c r="H232" t="s">
        <v>264</v>
      </c>
      <c r="I232" t="s">
        <v>265</v>
      </c>
      <c r="J232">
        <v>4820</v>
      </c>
      <c r="K232" t="s">
        <v>595</v>
      </c>
      <c r="M232" t="s">
        <v>556</v>
      </c>
      <c r="N232" s="14">
        <v>679574</v>
      </c>
      <c r="O232" s="25">
        <v>550</v>
      </c>
      <c r="P232" s="23">
        <v>43444</v>
      </c>
      <c r="Q232">
        <v>0</v>
      </c>
      <c r="R232" t="s">
        <v>1028</v>
      </c>
    </row>
    <row r="233" spans="1:18" x14ac:dyDescent="0.2">
      <c r="A233">
        <v>232</v>
      </c>
      <c r="B233" s="14" t="s">
        <v>596</v>
      </c>
      <c r="C233" s="15" t="s">
        <v>280</v>
      </c>
      <c r="D233" t="s">
        <v>1305</v>
      </c>
      <c r="E233" t="s">
        <v>275</v>
      </c>
      <c r="F233" t="s">
        <v>1762</v>
      </c>
      <c r="G233">
        <v>0</v>
      </c>
      <c r="H233" t="s">
        <v>290</v>
      </c>
      <c r="I233" t="s">
        <v>265</v>
      </c>
      <c r="J233">
        <v>4821</v>
      </c>
      <c r="L233" t="s">
        <v>1306</v>
      </c>
      <c r="M233" t="s">
        <v>1763</v>
      </c>
      <c r="N233" s="14">
        <v>679742</v>
      </c>
      <c r="O233" s="25">
        <v>550</v>
      </c>
      <c r="P233" s="23">
        <v>43445</v>
      </c>
      <c r="Q233">
        <v>0</v>
      </c>
    </row>
    <row r="234" spans="1:18" x14ac:dyDescent="0.2">
      <c r="A234">
        <v>233</v>
      </c>
      <c r="B234" s="14" t="s">
        <v>681</v>
      </c>
      <c r="C234" s="15" t="s">
        <v>280</v>
      </c>
      <c r="D234" t="s">
        <v>682</v>
      </c>
      <c r="E234" t="s">
        <v>445</v>
      </c>
      <c r="F234" t="s">
        <v>446</v>
      </c>
      <c r="G234">
        <v>0</v>
      </c>
      <c r="H234" t="s">
        <v>279</v>
      </c>
      <c r="I234" t="s">
        <v>265</v>
      </c>
      <c r="J234">
        <v>4874</v>
      </c>
      <c r="L234" t="s">
        <v>447</v>
      </c>
      <c r="M234" t="s">
        <v>683</v>
      </c>
      <c r="N234" s="14">
        <v>679553</v>
      </c>
      <c r="O234" s="25">
        <v>550</v>
      </c>
      <c r="P234" s="23">
        <v>43445</v>
      </c>
      <c r="Q234">
        <v>0</v>
      </c>
      <c r="R234" t="s">
        <v>35</v>
      </c>
    </row>
    <row r="235" spans="1:18" x14ac:dyDescent="0.2">
      <c r="A235">
        <v>234</v>
      </c>
      <c r="B235" s="14" t="s">
        <v>385</v>
      </c>
      <c r="C235" s="15" t="s">
        <v>280</v>
      </c>
      <c r="D235" t="s">
        <v>442</v>
      </c>
      <c r="E235" t="s">
        <v>182</v>
      </c>
      <c r="F235" t="s">
        <v>933</v>
      </c>
      <c r="G235" t="s">
        <v>267</v>
      </c>
      <c r="H235" t="s">
        <v>273</v>
      </c>
      <c r="I235" t="s">
        <v>265</v>
      </c>
      <c r="J235">
        <v>4817</v>
      </c>
      <c r="K235">
        <v>0</v>
      </c>
      <c r="L235" t="s">
        <v>135</v>
      </c>
      <c r="M235" t="s">
        <v>433</v>
      </c>
      <c r="N235" s="14"/>
      <c r="O235" s="25" t="s">
        <v>1733</v>
      </c>
      <c r="P235" s="23">
        <v>43445</v>
      </c>
      <c r="Q235">
        <v>0</v>
      </c>
      <c r="R235" t="s">
        <v>19</v>
      </c>
    </row>
    <row r="236" spans="1:18" x14ac:dyDescent="0.2">
      <c r="A236">
        <v>235</v>
      </c>
      <c r="B236" s="14" t="s">
        <v>1373</v>
      </c>
      <c r="C236" s="15" t="s">
        <v>306</v>
      </c>
      <c r="D236" t="s">
        <v>442</v>
      </c>
      <c r="E236" t="s">
        <v>182</v>
      </c>
      <c r="F236" t="s">
        <v>933</v>
      </c>
      <c r="G236" t="s">
        <v>267</v>
      </c>
      <c r="H236" t="s">
        <v>273</v>
      </c>
      <c r="I236" t="s">
        <v>265</v>
      </c>
      <c r="J236">
        <v>4817</v>
      </c>
      <c r="K236">
        <v>0</v>
      </c>
      <c r="L236" t="s">
        <v>135</v>
      </c>
      <c r="M236" t="s">
        <v>556</v>
      </c>
      <c r="N236" s="14"/>
      <c r="O236" s="25" t="s">
        <v>1733</v>
      </c>
      <c r="P236" s="23">
        <v>43445</v>
      </c>
      <c r="Q236">
        <v>0</v>
      </c>
      <c r="R236" t="s">
        <v>19</v>
      </c>
    </row>
    <row r="237" spans="1:18" x14ac:dyDescent="0.2">
      <c r="A237">
        <v>236</v>
      </c>
      <c r="B237" s="14" t="s">
        <v>899</v>
      </c>
      <c r="C237" s="15" t="s">
        <v>280</v>
      </c>
      <c r="D237" t="s">
        <v>897</v>
      </c>
      <c r="E237" t="s">
        <v>688</v>
      </c>
      <c r="F237" t="s">
        <v>898</v>
      </c>
      <c r="H237" t="s">
        <v>267</v>
      </c>
      <c r="I237" t="s">
        <v>265</v>
      </c>
      <c r="J237">
        <v>4817</v>
      </c>
      <c r="K237" t="s">
        <v>689</v>
      </c>
      <c r="L237" t="s">
        <v>690</v>
      </c>
      <c r="M237" t="s">
        <v>556</v>
      </c>
      <c r="N237" s="14">
        <v>679568</v>
      </c>
      <c r="O237" s="25">
        <v>550</v>
      </c>
      <c r="P237" s="23">
        <v>43444</v>
      </c>
      <c r="Q237" t="s">
        <v>1178</v>
      </c>
      <c r="R237" t="s">
        <v>1179</v>
      </c>
    </row>
    <row r="238" spans="1:18" x14ac:dyDescent="0.2">
      <c r="A238">
        <v>237</v>
      </c>
      <c r="B238" s="14" t="s">
        <v>896</v>
      </c>
      <c r="C238" s="15" t="s">
        <v>280</v>
      </c>
      <c r="D238" t="s">
        <v>897</v>
      </c>
      <c r="E238" t="s">
        <v>688</v>
      </c>
      <c r="F238" t="s">
        <v>898</v>
      </c>
      <c r="H238" t="s">
        <v>267</v>
      </c>
      <c r="I238" t="s">
        <v>265</v>
      </c>
      <c r="J238">
        <v>4817</v>
      </c>
      <c r="K238" t="s">
        <v>689</v>
      </c>
      <c r="L238" t="s">
        <v>690</v>
      </c>
      <c r="M238" t="s">
        <v>556</v>
      </c>
      <c r="N238" s="14">
        <v>679566</v>
      </c>
      <c r="O238" s="25">
        <v>550</v>
      </c>
      <c r="P238" s="23">
        <v>43444</v>
      </c>
      <c r="Q238" t="s">
        <v>1178</v>
      </c>
      <c r="R238" t="s">
        <v>1179</v>
      </c>
    </row>
    <row r="239" spans="1:18" x14ac:dyDescent="0.2">
      <c r="A239">
        <v>238</v>
      </c>
      <c r="B239" s="14" t="s">
        <v>750</v>
      </c>
      <c r="C239" s="15" t="s">
        <v>306</v>
      </c>
      <c r="D239" t="s">
        <v>820</v>
      </c>
      <c r="E239" t="s">
        <v>289</v>
      </c>
      <c r="F239" t="s">
        <v>1229</v>
      </c>
      <c r="G239">
        <v>0</v>
      </c>
      <c r="H239" t="s">
        <v>264</v>
      </c>
      <c r="I239" t="s">
        <v>265</v>
      </c>
      <c r="J239">
        <v>4820</v>
      </c>
      <c r="K239">
        <v>0</v>
      </c>
      <c r="L239" t="s">
        <v>821</v>
      </c>
      <c r="M239" t="s">
        <v>556</v>
      </c>
      <c r="N239" s="14">
        <v>679609</v>
      </c>
      <c r="O239" s="25">
        <v>550</v>
      </c>
      <c r="P239" s="23">
        <v>43445</v>
      </c>
      <c r="Q239">
        <v>0</v>
      </c>
      <c r="R239" t="s">
        <v>822</v>
      </c>
    </row>
    <row r="240" spans="1:18" x14ac:dyDescent="0.2">
      <c r="A240">
        <v>239</v>
      </c>
      <c r="B240" s="14" t="s">
        <v>651</v>
      </c>
      <c r="C240" s="15" t="s">
        <v>308</v>
      </c>
      <c r="D240" t="s">
        <v>530</v>
      </c>
      <c r="E240" t="s">
        <v>49</v>
      </c>
      <c r="F240" t="s">
        <v>652</v>
      </c>
      <c r="G240">
        <v>0</v>
      </c>
      <c r="H240" t="s">
        <v>264</v>
      </c>
      <c r="I240" t="s">
        <v>265</v>
      </c>
      <c r="J240">
        <v>4820</v>
      </c>
      <c r="K240">
        <v>0</v>
      </c>
      <c r="L240" t="s">
        <v>50</v>
      </c>
      <c r="M240" t="s">
        <v>556</v>
      </c>
      <c r="N240" s="14">
        <v>679652</v>
      </c>
      <c r="O240" s="25">
        <v>550</v>
      </c>
      <c r="P240" s="23">
        <v>43445</v>
      </c>
      <c r="Q240" t="s">
        <v>1111</v>
      </c>
      <c r="R240" t="s">
        <v>1219</v>
      </c>
    </row>
    <row r="241" spans="1:18" x14ac:dyDescent="0.2">
      <c r="A241">
        <v>240</v>
      </c>
      <c r="B241" s="14" t="s">
        <v>1853</v>
      </c>
      <c r="C241" s="15" t="s">
        <v>280</v>
      </c>
      <c r="D241" t="s">
        <v>1854</v>
      </c>
      <c r="E241" t="s">
        <v>1855</v>
      </c>
      <c r="F241" t="e">
        <v>#N/A</v>
      </c>
      <c r="G241" t="e">
        <v>#N/A</v>
      </c>
      <c r="H241" t="e">
        <v>#N/A</v>
      </c>
      <c r="I241" t="e">
        <v>#N/A</v>
      </c>
      <c r="J241" t="e">
        <v>#N/A</v>
      </c>
      <c r="K241" t="e">
        <v>#N/A</v>
      </c>
      <c r="L241" t="e">
        <v>#N/A</v>
      </c>
      <c r="M241" t="e">
        <v>#N/A</v>
      </c>
      <c r="N241" s="14"/>
      <c r="O241" s="25"/>
      <c r="P241" s="23"/>
      <c r="Q241" t="e">
        <v>#N/A</v>
      </c>
      <c r="R241" s="24"/>
    </row>
    <row r="242" spans="1:18" x14ac:dyDescent="0.2">
      <c r="A242">
        <v>241</v>
      </c>
      <c r="B242" s="14" t="s">
        <v>1207</v>
      </c>
      <c r="C242" s="15" t="s">
        <v>308</v>
      </c>
      <c r="D242" t="s">
        <v>1208</v>
      </c>
      <c r="E242" t="s">
        <v>797</v>
      </c>
      <c r="F242" t="s">
        <v>1209</v>
      </c>
      <c r="G242" t="e">
        <v>#N/A</v>
      </c>
      <c r="H242" t="s">
        <v>264</v>
      </c>
      <c r="I242" t="s">
        <v>265</v>
      </c>
      <c r="J242">
        <v>4820</v>
      </c>
      <c r="K242" t="s">
        <v>798</v>
      </c>
      <c r="L242" t="s">
        <v>1000</v>
      </c>
      <c r="M242" t="s">
        <v>556</v>
      </c>
      <c r="N242" s="14" t="s">
        <v>1553</v>
      </c>
      <c r="O242" s="25">
        <v>550</v>
      </c>
      <c r="P242" s="23">
        <v>43445</v>
      </c>
      <c r="Q242" t="s">
        <v>1557</v>
      </c>
      <c r="R242" t="s">
        <v>799</v>
      </c>
    </row>
    <row r="243" spans="1:18" x14ac:dyDescent="0.2">
      <c r="A243">
        <v>242</v>
      </c>
      <c r="B243" s="14" t="s">
        <v>1611</v>
      </c>
      <c r="C243" s="15" t="s">
        <v>308</v>
      </c>
      <c r="D243" t="s">
        <v>1612</v>
      </c>
      <c r="E243" t="s">
        <v>1613</v>
      </c>
      <c r="F243" t="s">
        <v>1614</v>
      </c>
      <c r="G243" t="s">
        <v>700</v>
      </c>
      <c r="H243" t="s">
        <v>273</v>
      </c>
      <c r="I243" t="s">
        <v>265</v>
      </c>
      <c r="J243">
        <v>4811</v>
      </c>
      <c r="L243" t="s">
        <v>1615</v>
      </c>
      <c r="M243" t="s">
        <v>556</v>
      </c>
      <c r="N243" s="14">
        <v>679660</v>
      </c>
      <c r="O243" s="25">
        <v>550</v>
      </c>
      <c r="P243" s="23">
        <v>43445</v>
      </c>
      <c r="R243" s="24" t="s">
        <v>1616</v>
      </c>
    </row>
    <row r="244" spans="1:18" x14ac:dyDescent="0.2">
      <c r="A244">
        <v>243</v>
      </c>
      <c r="B244" s="14" t="s">
        <v>18</v>
      </c>
      <c r="C244" s="15" t="s">
        <v>280</v>
      </c>
      <c r="D244" t="s">
        <v>5</v>
      </c>
      <c r="E244" t="s">
        <v>1438</v>
      </c>
      <c r="F244" t="s">
        <v>1439</v>
      </c>
      <c r="H244" t="s">
        <v>1440</v>
      </c>
      <c r="I244" t="s">
        <v>265</v>
      </c>
      <c r="J244">
        <v>4753</v>
      </c>
      <c r="L244" t="s">
        <v>1441</v>
      </c>
      <c r="M244" t="s">
        <v>356</v>
      </c>
      <c r="N244" s="14">
        <v>679575</v>
      </c>
      <c r="O244" s="25">
        <v>550</v>
      </c>
      <c r="P244" s="23">
        <v>43444</v>
      </c>
      <c r="R244" s="24" t="s">
        <v>1442</v>
      </c>
    </row>
    <row r="245" spans="1:18" x14ac:dyDescent="0.2">
      <c r="A245">
        <v>244</v>
      </c>
      <c r="B245" s="14" t="s">
        <v>93</v>
      </c>
      <c r="C245" s="15" t="s">
        <v>280</v>
      </c>
      <c r="D245" t="s">
        <v>1834</v>
      </c>
      <c r="E245" t="s">
        <v>1835</v>
      </c>
      <c r="F245" t="s">
        <v>1836</v>
      </c>
      <c r="G245">
        <v>0</v>
      </c>
      <c r="H245" t="s">
        <v>264</v>
      </c>
      <c r="I245" t="s">
        <v>265</v>
      </c>
      <c r="J245">
        <v>4820</v>
      </c>
      <c r="K245" t="s">
        <v>1837</v>
      </c>
      <c r="L245" t="s">
        <v>1838</v>
      </c>
      <c r="M245">
        <v>0</v>
      </c>
      <c r="N245" s="14"/>
      <c r="O245" s="25" t="s">
        <v>1733</v>
      </c>
      <c r="P245" s="23">
        <v>43445</v>
      </c>
      <c r="Q245">
        <v>0</v>
      </c>
      <c r="R245" s="24" t="s">
        <v>1839</v>
      </c>
    </row>
    <row r="246" spans="1:18" x14ac:dyDescent="0.2">
      <c r="A246">
        <v>245</v>
      </c>
      <c r="B246" s="14" t="s">
        <v>730</v>
      </c>
      <c r="C246" s="15" t="s">
        <v>308</v>
      </c>
      <c r="D246" t="s">
        <v>566</v>
      </c>
      <c r="E246" t="s">
        <v>26</v>
      </c>
      <c r="F246" t="s">
        <v>731</v>
      </c>
      <c r="G246">
        <v>0</v>
      </c>
      <c r="H246" t="s">
        <v>463</v>
      </c>
      <c r="I246" t="s">
        <v>265</v>
      </c>
      <c r="J246">
        <v>4811</v>
      </c>
      <c r="K246">
        <v>0</v>
      </c>
      <c r="L246" t="s">
        <v>27</v>
      </c>
      <c r="M246" t="s">
        <v>433</v>
      </c>
      <c r="N246" s="14">
        <v>679626</v>
      </c>
      <c r="O246" s="25">
        <v>550</v>
      </c>
      <c r="P246" s="23">
        <v>43445</v>
      </c>
      <c r="Q246">
        <v>0</v>
      </c>
      <c r="R246" t="s">
        <v>28</v>
      </c>
    </row>
    <row r="247" spans="1:18" x14ac:dyDescent="0.2">
      <c r="A247">
        <v>246</v>
      </c>
      <c r="B247" s="14" t="s">
        <v>72</v>
      </c>
      <c r="C247" s="15" t="s">
        <v>280</v>
      </c>
      <c r="D247" t="s">
        <v>210</v>
      </c>
      <c r="E247" t="s">
        <v>73</v>
      </c>
      <c r="F247" t="s">
        <v>925</v>
      </c>
      <c r="G247">
        <v>0</v>
      </c>
      <c r="H247" t="s">
        <v>264</v>
      </c>
      <c r="I247" t="s">
        <v>265</v>
      </c>
      <c r="J247">
        <v>4820</v>
      </c>
      <c r="K247">
        <v>0</v>
      </c>
      <c r="L247" t="s">
        <v>1511</v>
      </c>
      <c r="M247" t="s">
        <v>556</v>
      </c>
      <c r="N247" s="14">
        <v>679670</v>
      </c>
      <c r="O247" s="25">
        <v>550</v>
      </c>
      <c r="P247" s="23">
        <v>43444</v>
      </c>
      <c r="R247" s="24" t="s">
        <v>1512</v>
      </c>
    </row>
    <row r="248" spans="1:18" x14ac:dyDescent="0.2">
      <c r="A248">
        <v>247</v>
      </c>
      <c r="B248" s="14" t="s">
        <v>305</v>
      </c>
      <c r="C248" s="15" t="s">
        <v>280</v>
      </c>
      <c r="D248" t="s">
        <v>1324</v>
      </c>
      <c r="E248" t="s">
        <v>1765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 s="14">
        <v>679744</v>
      </c>
      <c r="O248" s="25">
        <v>550</v>
      </c>
      <c r="P248" s="23">
        <v>43445</v>
      </c>
      <c r="Q248">
        <v>0</v>
      </c>
      <c r="R248" s="24">
        <v>0</v>
      </c>
    </row>
    <row r="249" spans="1:18" x14ac:dyDescent="0.2">
      <c r="A249">
        <v>248</v>
      </c>
      <c r="B249" s="14" t="s">
        <v>915</v>
      </c>
      <c r="C249" s="15" t="s">
        <v>280</v>
      </c>
      <c r="D249" t="s">
        <v>494</v>
      </c>
      <c r="E249" t="s">
        <v>469</v>
      </c>
      <c r="F249" t="s">
        <v>1106</v>
      </c>
      <c r="H249" t="s">
        <v>7</v>
      </c>
      <c r="I249" t="s">
        <v>265</v>
      </c>
      <c r="J249">
        <v>4850</v>
      </c>
      <c r="K249" t="s">
        <v>661</v>
      </c>
      <c r="L249" t="s">
        <v>8</v>
      </c>
      <c r="M249" t="s">
        <v>556</v>
      </c>
      <c r="N249" s="14">
        <v>679554</v>
      </c>
      <c r="O249" s="25">
        <v>550</v>
      </c>
      <c r="P249" s="23">
        <v>43445</v>
      </c>
      <c r="Q249" t="s">
        <v>1547</v>
      </c>
      <c r="R249" t="s">
        <v>9</v>
      </c>
    </row>
    <row r="250" spans="1:18" x14ac:dyDescent="0.2">
      <c r="A250">
        <v>249</v>
      </c>
      <c r="B250" s="14" t="s">
        <v>350</v>
      </c>
      <c r="C250" s="15" t="s">
        <v>280</v>
      </c>
      <c r="D250" t="s">
        <v>1088</v>
      </c>
      <c r="E250" t="s">
        <v>791</v>
      </c>
      <c r="F250" t="s">
        <v>1167</v>
      </c>
      <c r="G250" t="s">
        <v>700</v>
      </c>
      <c r="H250" t="s">
        <v>273</v>
      </c>
      <c r="I250" t="s">
        <v>265</v>
      </c>
      <c r="J250">
        <v>4812</v>
      </c>
      <c r="L250" t="s">
        <v>1089</v>
      </c>
      <c r="M250" t="s">
        <v>373</v>
      </c>
      <c r="N250" s="14">
        <v>679661</v>
      </c>
      <c r="O250" s="25">
        <v>550</v>
      </c>
      <c r="P250" s="23">
        <v>43445</v>
      </c>
      <c r="Q250" t="s">
        <v>1522</v>
      </c>
      <c r="R250" s="24" t="s">
        <v>1523</v>
      </c>
    </row>
    <row r="251" spans="1:18" x14ac:dyDescent="0.2">
      <c r="P251" s="23"/>
    </row>
    <row r="259" spans="2:3" ht="18" x14ac:dyDescent="0.25">
      <c r="B259" s="66" t="s">
        <v>1815</v>
      </c>
    </row>
    <row r="260" spans="2:3" x14ac:dyDescent="0.2">
      <c r="B260" t="s">
        <v>555</v>
      </c>
      <c r="C260" s="65">
        <v>9</v>
      </c>
    </row>
    <row r="261" spans="2:3" x14ac:dyDescent="0.2">
      <c r="B261" t="s">
        <v>250</v>
      </c>
      <c r="C261" s="65">
        <v>28</v>
      </c>
    </row>
    <row r="262" spans="2:3" x14ac:dyDescent="0.2">
      <c r="B262" t="s">
        <v>280</v>
      </c>
      <c r="C262" s="65">
        <v>134</v>
      </c>
    </row>
    <row r="263" spans="2:3" x14ac:dyDescent="0.2">
      <c r="B263" t="s">
        <v>1731</v>
      </c>
      <c r="C263" s="65">
        <v>0</v>
      </c>
    </row>
    <row r="264" spans="2:3" x14ac:dyDescent="0.2">
      <c r="B264" t="s">
        <v>306</v>
      </c>
      <c r="C264" s="65">
        <v>20</v>
      </c>
    </row>
    <row r="265" spans="2:3" x14ac:dyDescent="0.2">
      <c r="B265" t="s">
        <v>308</v>
      </c>
      <c r="C265" s="65">
        <v>58</v>
      </c>
    </row>
    <row r="266" spans="2:3" ht="13.5" thickBot="1" x14ac:dyDescent="0.25">
      <c r="C266" s="64">
        <v>249</v>
      </c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8" spans="2:2" x14ac:dyDescent="0.2">
      <c r="B1008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3" spans="2:2" x14ac:dyDescent="0.2">
      <c r="B1013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8" spans="2:2" x14ac:dyDescent="0.2">
      <c r="B1018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3" spans="2:2" x14ac:dyDescent="0.2">
      <c r="B1023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8" spans="2:2" x14ac:dyDescent="0.2">
      <c r="B1028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3" spans="2:2" x14ac:dyDescent="0.2">
      <c r="B1033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8" spans="2:2" x14ac:dyDescent="0.2">
      <c r="B1038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3" spans="2:2" x14ac:dyDescent="0.2">
      <c r="B1043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8" spans="2:2" x14ac:dyDescent="0.2">
      <c r="B1048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3" spans="2:2" x14ac:dyDescent="0.2">
      <c r="B1053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8" spans="2:2" x14ac:dyDescent="0.2">
      <c r="B1058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3" spans="2:2" x14ac:dyDescent="0.2">
      <c r="B1063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8" spans="2:2" x14ac:dyDescent="0.2">
      <c r="B1068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3" spans="2:2" x14ac:dyDescent="0.2">
      <c r="B1073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8" spans="2:2" x14ac:dyDescent="0.2">
      <c r="B1078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3" spans="2:2" x14ac:dyDescent="0.2">
      <c r="B1083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8" spans="2:2" x14ac:dyDescent="0.2">
      <c r="B1088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3" spans="2:2" x14ac:dyDescent="0.2">
      <c r="B1093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8" spans="2:2" x14ac:dyDescent="0.2">
      <c r="B1098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3" spans="2:2" x14ac:dyDescent="0.2">
      <c r="B1103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8" spans="2:2" x14ac:dyDescent="0.2">
      <c r="B1108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3" spans="2:2" x14ac:dyDescent="0.2">
      <c r="B1113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8" spans="2:2" x14ac:dyDescent="0.2">
      <c r="B1118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3" spans="2:2" x14ac:dyDescent="0.2">
      <c r="B1123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3" spans="2:2" x14ac:dyDescent="0.2">
      <c r="B1133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8" spans="2:2" x14ac:dyDescent="0.2">
      <c r="B1138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3" spans="2:2" x14ac:dyDescent="0.2">
      <c r="B1143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8" spans="2:2" x14ac:dyDescent="0.2">
      <c r="B1148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3" spans="2:2" x14ac:dyDescent="0.2">
      <c r="B1153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8" spans="2:2" x14ac:dyDescent="0.2">
      <c r="B1158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3" spans="2:2" x14ac:dyDescent="0.2">
      <c r="B1163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8" spans="2:2" x14ac:dyDescent="0.2">
      <c r="B1168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3" spans="2:2" x14ac:dyDescent="0.2">
      <c r="B1173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8" spans="2:2" x14ac:dyDescent="0.2">
      <c r="B1178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3" spans="2:2" x14ac:dyDescent="0.2">
      <c r="B1183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8" spans="2:2" x14ac:dyDescent="0.2">
      <c r="B1188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3" spans="2:2" x14ac:dyDescent="0.2">
      <c r="B1193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8" spans="2:2" x14ac:dyDescent="0.2">
      <c r="B1198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3" spans="2:2" x14ac:dyDescent="0.2">
      <c r="B1203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8" spans="2:2" x14ac:dyDescent="0.2">
      <c r="B1208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3" spans="2:2" x14ac:dyDescent="0.2">
      <c r="B1213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8" spans="2:2" x14ac:dyDescent="0.2">
      <c r="B1218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3" spans="2:2" x14ac:dyDescent="0.2">
      <c r="B1223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</sheetData>
  <sortState ref="B2:R250">
    <sortCondition ref="B2:B250"/>
  </sortState>
  <dataValidations count="1">
    <dataValidation type="list" allowBlank="1" showInputMessage="1" showErrorMessage="1" sqref="B2:B14 B18 B22:B25 B27:B37 B40:B46 B48:B55 B58:B59 B61 B226:B247 B71:B80 B82:B85 B87:B120 B125:B129 B131:B138 B140:B158 B174 B182:B183 B185:B186 B188:B193 B195:B199 B201:B203 B205:B221 B122:B123 B63:B68">
      <formula1>$B$2:$B$241</formula1>
    </dataValidation>
  </dataValidations>
  <hyperlinks>
    <hyperlink ref="R129" r:id="rId1"/>
    <hyperlink ref="R176" r:id="rId2"/>
    <hyperlink ref="R78" r:id="rId3"/>
    <hyperlink ref="R148" r:id="rId4"/>
    <hyperlink ref="R142" r:id="rId5"/>
    <hyperlink ref="R141" r:id="rId6"/>
    <hyperlink ref="R48" r:id="rId7"/>
    <hyperlink ref="R149" r:id="rId8"/>
    <hyperlink ref="R151" r:id="rId9"/>
    <hyperlink ref="R194" r:id="rId10"/>
    <hyperlink ref="R118" r:id="rId11"/>
    <hyperlink ref="R104" r:id="rId12"/>
    <hyperlink ref="R54" r:id="rId13"/>
    <hyperlink ref="R212" r:id="rId14"/>
    <hyperlink ref="R144" r:id="rId15"/>
    <hyperlink ref="R105" r:id="rId16"/>
    <hyperlink ref="R244" r:id="rId17"/>
    <hyperlink ref="R59" r:id="rId18"/>
    <hyperlink ref="R28" r:id="rId19"/>
    <hyperlink ref="R55" r:id="rId20"/>
    <hyperlink ref="R6" r:id="rId21"/>
    <hyperlink ref="R34" r:id="rId22"/>
    <hyperlink ref="R102" r:id="rId23"/>
    <hyperlink ref="R77" r:id="rId24"/>
    <hyperlink ref="R19" r:id="rId25"/>
    <hyperlink ref="R207" r:id="rId26"/>
    <hyperlink ref="R12" r:id="rId27"/>
    <hyperlink ref="R49" r:id="rId28"/>
    <hyperlink ref="R80" r:id="rId29"/>
    <hyperlink ref="R162" r:id="rId30"/>
    <hyperlink ref="R27" r:id="rId31"/>
    <hyperlink ref="R164" r:id="rId32"/>
    <hyperlink ref="R58" r:id="rId33"/>
    <hyperlink ref="R113" r:id="rId34"/>
    <hyperlink ref="R30" r:id="rId35"/>
    <hyperlink ref="R247" r:id="rId36"/>
    <hyperlink ref="R195" r:id="rId37"/>
    <hyperlink ref="R172" r:id="rId38"/>
    <hyperlink ref="R210" r:id="rId39"/>
    <hyperlink ref="R193" r:id="rId40"/>
    <hyperlink ref="R250" r:id="rId41"/>
    <hyperlink ref="R127" r:id="rId42"/>
    <hyperlink ref="R132" r:id="rId43"/>
    <hyperlink ref="R186" r:id="rId44"/>
    <hyperlink ref="R126" r:id="rId45"/>
    <hyperlink ref="R15" r:id="rId46"/>
    <hyperlink ref="R21" r:id="rId47"/>
    <hyperlink ref="R215" r:id="rId48"/>
    <hyperlink ref="R203" r:id="rId49"/>
    <hyperlink ref="R125" r:id="rId50"/>
    <hyperlink ref="R71" r:id="rId51"/>
    <hyperlink ref="R64" r:id="rId52"/>
    <hyperlink ref="R56" r:id="rId53"/>
    <hyperlink ref="R3" r:id="rId54"/>
    <hyperlink ref="R128" r:id="rId55"/>
    <hyperlink ref="R170" r:id="rId56"/>
    <hyperlink ref="R222" r:id="rId57"/>
    <hyperlink ref="R133" r:id="rId58"/>
    <hyperlink ref="R120" r:id="rId59"/>
    <hyperlink ref="R86" r:id="rId60"/>
    <hyperlink ref="R110" r:id="rId61"/>
    <hyperlink ref="R115" r:id="rId62"/>
    <hyperlink ref="R97" r:id="rId63"/>
    <hyperlink ref="R169" r:id="rId64"/>
    <hyperlink ref="R243" r:id="rId65"/>
    <hyperlink ref="R171" r:id="rId66"/>
    <hyperlink ref="R88" r:id="rId67"/>
    <hyperlink ref="R117" r:id="rId68"/>
    <hyperlink ref="R98" r:id="rId69"/>
    <hyperlink ref="R181" r:id="rId70"/>
    <hyperlink ref="R198" r:id="rId71"/>
    <hyperlink ref="R70" r:id="rId72"/>
    <hyperlink ref="R13" r:id="rId73"/>
    <hyperlink ref="R33" r:id="rId74"/>
    <hyperlink ref="R211" r:id="rId75"/>
    <hyperlink ref="R153" r:id="rId76"/>
    <hyperlink ref="R143" r:id="rId77"/>
    <hyperlink ref="R45" r:id="rId78"/>
    <hyperlink ref="R147" r:id="rId79"/>
    <hyperlink ref="R66" r:id="rId80"/>
    <hyperlink ref="R179" r:id="rId81"/>
    <hyperlink ref="R52" r:id="rId82"/>
    <hyperlink ref="R106" r:id="rId83"/>
    <hyperlink ref="R26" r:id="rId84"/>
    <hyperlink ref="R158" r:id="rId85"/>
    <hyperlink ref="R136" r:id="rId86"/>
    <hyperlink ref="R81" r:id="rId87"/>
    <hyperlink ref="R11" r:id="rId88"/>
    <hyperlink ref="R157" r:id="rId89"/>
    <hyperlink ref="R47" r:id="rId90"/>
    <hyperlink ref="R155" r:id="rId91"/>
    <hyperlink ref="R67" r:id="rId92"/>
    <hyperlink ref="R31" r:id="rId93"/>
    <hyperlink ref="R7" r:id="rId94"/>
    <hyperlink ref="R16" r:id="rId95"/>
    <hyperlink ref="R14" r:id="rId96"/>
    <hyperlink ref="R191" r:id="rId97"/>
    <hyperlink ref="R192" r:id="rId98"/>
    <hyperlink ref="R224" r:id="rId99"/>
    <hyperlink ref="R202" r:id="rId100"/>
    <hyperlink ref="R79" r:id="rId101"/>
    <hyperlink ref="R17" r:id="rId102"/>
    <hyperlink ref="R84" r:id="rId103"/>
    <hyperlink ref="R43" r:id="rId104"/>
    <hyperlink ref="R74" r:id="rId105"/>
    <hyperlink ref="R245" r:id="rId106"/>
    <hyperlink ref="R166" r:id="rId107"/>
    <hyperlink ref="R200" r:id="rId108"/>
    <hyperlink ref="R209" r:id="rId109"/>
    <hyperlink ref="R91" r:id="rId110"/>
    <hyperlink ref="R62" r:id="rId111"/>
    <hyperlink ref="R137" r:id="rId112" display="abateman@ashdown_ingram.com.au"/>
    <hyperlink ref="R223" r:id="rId113" display="colleen161065@hotmail.com"/>
    <hyperlink ref="R32" r:id="rId114" display="robmills378@gmail.com"/>
    <hyperlink ref="R201" r:id="rId115" display="gavfry@hotmail.com"/>
    <hyperlink ref="R60" r:id="rId116" display="ct4x4club@hotmail.com"/>
    <hyperlink ref="R248" r:id="rId117" display="rossgoodwin59@gmail.com"/>
    <hyperlink ref="R138" r:id="rId118" display="tamekamaree97@hotmail.com"/>
    <hyperlink ref="R159" r:id="rId119" display="danziger2010@gmail.com"/>
    <hyperlink ref="R208" r:id="rId120" display="simba4futsal@yahoo.com.au"/>
    <hyperlink ref="R182" r:id="rId121" display="ehlca@live.com.au"/>
    <hyperlink ref="R227" r:id="rId122" display="toll43@hotmail.com"/>
    <hyperlink ref="R228" r:id="rId123" display="toll43@hotmail.com"/>
    <hyperlink ref="R229" r:id="rId124" display="toll43@hotmail.com"/>
    <hyperlink ref="R230" r:id="rId125" display="toll43@hot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workbookViewId="0">
      <selection activeCell="C201" sqref="C1:C1048576"/>
    </sheetView>
  </sheetViews>
  <sheetFormatPr defaultRowHeight="12.75" x14ac:dyDescent="0.2"/>
  <cols>
    <col min="3" max="3" width="31.140625" bestFit="1" customWidth="1"/>
  </cols>
  <sheetData>
    <row r="1" spans="1:9" ht="25.5" x14ac:dyDescent="0.2">
      <c r="A1" s="55" t="s">
        <v>1785</v>
      </c>
      <c r="B1" s="56" t="s">
        <v>1786</v>
      </c>
    </row>
    <row r="2" spans="1:9" ht="20.25" x14ac:dyDescent="0.2">
      <c r="B2" s="57" t="s">
        <v>233</v>
      </c>
      <c r="C2" s="58" t="s">
        <v>555</v>
      </c>
    </row>
    <row r="3" spans="1:9" ht="19.5" x14ac:dyDescent="0.2">
      <c r="B3" s="57" t="s">
        <v>1787</v>
      </c>
      <c r="C3" s="57" t="s">
        <v>235</v>
      </c>
      <c r="D3" s="57" t="s">
        <v>1788</v>
      </c>
      <c r="E3" s="57" t="s">
        <v>1789</v>
      </c>
      <c r="F3" s="57" t="s">
        <v>1790</v>
      </c>
      <c r="G3" s="57" t="s">
        <v>1791</v>
      </c>
      <c r="H3" s="57" t="s">
        <v>1792</v>
      </c>
      <c r="I3" s="57" t="s">
        <v>1793</v>
      </c>
    </row>
    <row r="4" spans="1:9" ht="15.75" x14ac:dyDescent="0.2">
      <c r="B4" s="59">
        <v>1</v>
      </c>
      <c r="C4" s="60" t="s">
        <v>637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59">
        <v>0</v>
      </c>
    </row>
    <row r="5" spans="1:9" ht="15.75" x14ac:dyDescent="0.2">
      <c r="B5" s="59">
        <v>2</v>
      </c>
      <c r="C5" s="60" t="s">
        <v>1130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59">
        <v>0</v>
      </c>
    </row>
    <row r="6" spans="1:9" ht="15.75" x14ac:dyDescent="0.2">
      <c r="B6" s="59">
        <v>3</v>
      </c>
      <c r="C6" s="60" t="s">
        <v>14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59">
        <v>0</v>
      </c>
    </row>
    <row r="7" spans="1:9" ht="15.75" x14ac:dyDescent="0.2">
      <c r="B7" s="59">
        <v>4</v>
      </c>
      <c r="C7" s="60" t="s">
        <v>1003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59">
        <v>0</v>
      </c>
    </row>
    <row r="8" spans="1:9" ht="15.75" x14ac:dyDescent="0.2">
      <c r="B8" s="59">
        <v>5</v>
      </c>
      <c r="C8" s="60" t="s">
        <v>40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59">
        <v>0</v>
      </c>
    </row>
    <row r="9" spans="1:9" ht="15.75" x14ac:dyDescent="0.2">
      <c r="B9" s="59">
        <v>6</v>
      </c>
      <c r="C9" s="60" t="s">
        <v>67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59">
        <v>0</v>
      </c>
    </row>
    <row r="10" spans="1:9" ht="15.75" x14ac:dyDescent="0.2">
      <c r="B10" s="59">
        <v>7</v>
      </c>
      <c r="C10" s="60" t="s">
        <v>1037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59">
        <v>0</v>
      </c>
    </row>
    <row r="11" spans="1:9" ht="15" x14ac:dyDescent="0.2">
      <c r="A11" s="61"/>
    </row>
    <row r="12" spans="1:9" ht="15" x14ac:dyDescent="0.2">
      <c r="A12" s="61"/>
    </row>
    <row r="13" spans="1:9" ht="31.5" x14ac:dyDescent="0.2">
      <c r="A13" s="62" t="s">
        <v>1794</v>
      </c>
    </row>
    <row r="14" spans="1:9" ht="30" x14ac:dyDescent="0.2">
      <c r="A14" s="63" t="s">
        <v>1785</v>
      </c>
      <c r="B14" s="63" t="s">
        <v>1786</v>
      </c>
    </row>
    <row r="15" spans="1:9" ht="20.25" x14ac:dyDescent="0.2">
      <c r="B15" s="57" t="s">
        <v>233</v>
      </c>
      <c r="C15" s="58" t="s">
        <v>250</v>
      </c>
    </row>
    <row r="16" spans="1:9" ht="19.5" x14ac:dyDescent="0.2">
      <c r="B16" s="57" t="s">
        <v>1787</v>
      </c>
      <c r="C16" s="57" t="s">
        <v>235</v>
      </c>
      <c r="D16" s="57" t="s">
        <v>1788</v>
      </c>
      <c r="E16" s="57" t="s">
        <v>1789</v>
      </c>
      <c r="F16" s="57" t="s">
        <v>1790</v>
      </c>
      <c r="G16" s="57" t="s">
        <v>1791</v>
      </c>
      <c r="H16" s="57" t="s">
        <v>1792</v>
      </c>
      <c r="I16" s="57" t="s">
        <v>1793</v>
      </c>
    </row>
    <row r="17" spans="2:9" ht="15.75" x14ac:dyDescent="0.2">
      <c r="B17" s="59">
        <v>1</v>
      </c>
      <c r="C17" s="60" t="s">
        <v>644</v>
      </c>
      <c r="D17" s="60">
        <v>3</v>
      </c>
      <c r="E17" s="60">
        <v>0</v>
      </c>
      <c r="F17" s="60">
        <v>0</v>
      </c>
      <c r="G17" s="60">
        <v>1111</v>
      </c>
      <c r="H17" s="60">
        <v>30</v>
      </c>
      <c r="I17" s="59">
        <v>26.11</v>
      </c>
    </row>
    <row r="18" spans="2:9" ht="15.75" x14ac:dyDescent="0.2">
      <c r="B18" s="59">
        <v>2</v>
      </c>
      <c r="C18" s="60" t="s">
        <v>1043</v>
      </c>
      <c r="D18" s="60">
        <v>3</v>
      </c>
      <c r="E18" s="60">
        <v>0</v>
      </c>
      <c r="F18" s="60">
        <v>0</v>
      </c>
      <c r="G18" s="60">
        <v>1094</v>
      </c>
      <c r="H18" s="60">
        <v>28</v>
      </c>
      <c r="I18" s="59">
        <v>25.54</v>
      </c>
    </row>
    <row r="19" spans="2:9" ht="15.75" x14ac:dyDescent="0.2">
      <c r="B19" s="59">
        <v>3</v>
      </c>
      <c r="C19" s="60" t="s">
        <v>479</v>
      </c>
      <c r="D19" s="60">
        <v>3</v>
      </c>
      <c r="E19" s="60">
        <v>0</v>
      </c>
      <c r="F19" s="60">
        <v>0</v>
      </c>
      <c r="G19" s="60">
        <v>963</v>
      </c>
      <c r="H19" s="60">
        <v>30</v>
      </c>
      <c r="I19" s="59">
        <v>24.63</v>
      </c>
    </row>
    <row r="20" spans="2:9" ht="15.75" x14ac:dyDescent="0.2">
      <c r="B20" s="59">
        <v>4</v>
      </c>
      <c r="C20" s="60" t="s">
        <v>276</v>
      </c>
      <c r="D20" s="60">
        <v>3</v>
      </c>
      <c r="E20" s="60">
        <v>0</v>
      </c>
      <c r="F20" s="60">
        <v>0</v>
      </c>
      <c r="G20" s="60">
        <v>795</v>
      </c>
      <c r="H20" s="60">
        <v>26</v>
      </c>
      <c r="I20" s="59">
        <v>22.15</v>
      </c>
    </row>
    <row r="21" spans="2:9" ht="15.75" x14ac:dyDescent="0.2">
      <c r="B21" s="59">
        <v>5</v>
      </c>
      <c r="C21" s="60" t="s">
        <v>1312</v>
      </c>
      <c r="D21" s="60">
        <v>3</v>
      </c>
      <c r="E21" s="60">
        <v>0</v>
      </c>
      <c r="F21" s="60">
        <v>0</v>
      </c>
      <c r="G21" s="60">
        <v>792</v>
      </c>
      <c r="H21" s="60">
        <v>26</v>
      </c>
      <c r="I21" s="59">
        <v>22.12</v>
      </c>
    </row>
    <row r="22" spans="2:9" ht="15.75" x14ac:dyDescent="0.2">
      <c r="B22" s="59">
        <v>6</v>
      </c>
      <c r="C22" s="60" t="s">
        <v>40</v>
      </c>
      <c r="D22" s="60">
        <v>2</v>
      </c>
      <c r="E22" s="60">
        <v>0</v>
      </c>
      <c r="F22" s="60">
        <v>0</v>
      </c>
      <c r="G22" s="60">
        <v>826</v>
      </c>
      <c r="H22" s="60">
        <v>29</v>
      </c>
      <c r="I22" s="59">
        <v>20.059999999999999</v>
      </c>
    </row>
    <row r="23" spans="2:9" ht="15.75" x14ac:dyDescent="0.2">
      <c r="B23" s="59">
        <v>7</v>
      </c>
      <c r="C23" s="60" t="s">
        <v>46</v>
      </c>
      <c r="D23" s="60">
        <v>2</v>
      </c>
      <c r="E23" s="60">
        <v>0</v>
      </c>
      <c r="F23" s="60">
        <v>0</v>
      </c>
      <c r="G23" s="60">
        <v>816</v>
      </c>
      <c r="H23" s="60">
        <v>27</v>
      </c>
      <c r="I23" s="59">
        <v>19.559999999999999</v>
      </c>
    </row>
    <row r="24" spans="2:9" ht="15.75" x14ac:dyDescent="0.2">
      <c r="B24" s="59">
        <v>8</v>
      </c>
      <c r="C24" s="60" t="s">
        <v>883</v>
      </c>
      <c r="D24" s="60">
        <v>2</v>
      </c>
      <c r="E24" s="60">
        <v>0</v>
      </c>
      <c r="F24" s="60">
        <v>0</v>
      </c>
      <c r="G24" s="60">
        <v>741</v>
      </c>
      <c r="H24" s="60">
        <v>28</v>
      </c>
      <c r="I24" s="59">
        <v>19.010000000000002</v>
      </c>
    </row>
    <row r="25" spans="2:9" ht="15.75" x14ac:dyDescent="0.2">
      <c r="B25" s="59">
        <v>9</v>
      </c>
      <c r="C25" s="60" t="s">
        <v>809</v>
      </c>
      <c r="D25" s="60">
        <v>2</v>
      </c>
      <c r="E25" s="60">
        <v>0</v>
      </c>
      <c r="F25" s="60">
        <v>0</v>
      </c>
      <c r="G25" s="60">
        <v>792</v>
      </c>
      <c r="H25" s="60">
        <v>24</v>
      </c>
      <c r="I25" s="59">
        <v>18.72</v>
      </c>
    </row>
    <row r="26" spans="2:9" ht="15.75" x14ac:dyDescent="0.2">
      <c r="B26" s="59">
        <v>10</v>
      </c>
      <c r="C26" s="60" t="s">
        <v>568</v>
      </c>
      <c r="D26" s="60">
        <v>2</v>
      </c>
      <c r="E26" s="60">
        <v>0</v>
      </c>
      <c r="F26" s="60">
        <v>0</v>
      </c>
      <c r="G26" s="60">
        <v>733</v>
      </c>
      <c r="H26" s="60">
        <v>25</v>
      </c>
      <c r="I26" s="59">
        <v>18.329999999999998</v>
      </c>
    </row>
    <row r="27" spans="2:9" ht="15.75" x14ac:dyDescent="0.2">
      <c r="B27" s="59">
        <v>11</v>
      </c>
      <c r="C27" s="60" t="s">
        <v>885</v>
      </c>
      <c r="D27" s="60">
        <v>2</v>
      </c>
      <c r="E27" s="60">
        <v>0</v>
      </c>
      <c r="F27" s="60">
        <v>0</v>
      </c>
      <c r="G27" s="60">
        <v>607</v>
      </c>
      <c r="H27" s="60">
        <v>30</v>
      </c>
      <c r="I27" s="59">
        <v>18.07</v>
      </c>
    </row>
    <row r="28" spans="2:9" ht="15.75" x14ac:dyDescent="0.2">
      <c r="B28" s="59">
        <v>12</v>
      </c>
      <c r="C28" s="60" t="s">
        <v>1016</v>
      </c>
      <c r="D28" s="60">
        <v>2</v>
      </c>
      <c r="E28" s="60">
        <v>0</v>
      </c>
      <c r="F28" s="60">
        <v>0</v>
      </c>
      <c r="G28" s="60">
        <v>512</v>
      </c>
      <c r="H28" s="60">
        <v>28</v>
      </c>
      <c r="I28" s="59">
        <v>16.72</v>
      </c>
    </row>
    <row r="29" spans="2:9" ht="15.75" x14ac:dyDescent="0.2">
      <c r="B29" s="59">
        <v>13</v>
      </c>
      <c r="C29" s="60" t="s">
        <v>400</v>
      </c>
      <c r="D29" s="60">
        <v>2</v>
      </c>
      <c r="E29" s="60">
        <v>0</v>
      </c>
      <c r="F29" s="60">
        <v>0</v>
      </c>
      <c r="G29" s="60">
        <v>512</v>
      </c>
      <c r="H29" s="60">
        <v>23</v>
      </c>
      <c r="I29" s="59">
        <v>15.72</v>
      </c>
    </row>
    <row r="30" spans="2:9" ht="15.75" x14ac:dyDescent="0.2">
      <c r="B30" s="59">
        <v>14</v>
      </c>
      <c r="C30" s="60" t="s">
        <v>643</v>
      </c>
      <c r="D30" s="60">
        <v>1</v>
      </c>
      <c r="E30" s="60">
        <v>0</v>
      </c>
      <c r="F30" s="60">
        <v>0</v>
      </c>
      <c r="G30" s="60">
        <v>680</v>
      </c>
      <c r="H30" s="60">
        <v>28</v>
      </c>
      <c r="I30" s="59">
        <v>15.4</v>
      </c>
    </row>
    <row r="31" spans="2:9" ht="15.75" x14ac:dyDescent="0.2">
      <c r="B31" s="59">
        <v>15</v>
      </c>
      <c r="C31" s="60" t="s">
        <v>1795</v>
      </c>
      <c r="D31" s="60">
        <v>1</v>
      </c>
      <c r="E31" s="60">
        <v>0</v>
      </c>
      <c r="F31" s="60">
        <v>0</v>
      </c>
      <c r="G31" s="60">
        <v>797</v>
      </c>
      <c r="H31" s="60">
        <v>22</v>
      </c>
      <c r="I31" s="59">
        <v>15.37</v>
      </c>
    </row>
    <row r="32" spans="2:9" ht="15.75" x14ac:dyDescent="0.2">
      <c r="B32" s="59">
        <v>16</v>
      </c>
      <c r="C32" s="60" t="s">
        <v>1133</v>
      </c>
      <c r="D32" s="60">
        <v>1</v>
      </c>
      <c r="E32" s="60">
        <v>1</v>
      </c>
      <c r="F32" s="60">
        <v>0</v>
      </c>
      <c r="G32" s="60">
        <v>495</v>
      </c>
      <c r="H32" s="60">
        <v>18</v>
      </c>
      <c r="I32" s="59">
        <v>14.55</v>
      </c>
    </row>
    <row r="33" spans="1:9" ht="15.75" x14ac:dyDescent="0.2">
      <c r="B33" s="59">
        <v>17</v>
      </c>
      <c r="C33" s="60" t="s">
        <v>850</v>
      </c>
      <c r="D33" s="60">
        <v>1</v>
      </c>
      <c r="E33" s="60">
        <v>0</v>
      </c>
      <c r="F33" s="60">
        <v>0</v>
      </c>
      <c r="G33" s="60">
        <v>609</v>
      </c>
      <c r="H33" s="60">
        <v>25</v>
      </c>
      <c r="I33" s="59">
        <v>14.09</v>
      </c>
    </row>
    <row r="34" spans="1:9" ht="15.75" x14ac:dyDescent="0.2">
      <c r="B34" s="59">
        <v>18</v>
      </c>
      <c r="C34" s="60" t="s">
        <v>104</v>
      </c>
      <c r="D34" s="60">
        <v>1</v>
      </c>
      <c r="E34" s="60">
        <v>0</v>
      </c>
      <c r="F34" s="60">
        <v>0</v>
      </c>
      <c r="G34" s="60">
        <v>616</v>
      </c>
      <c r="H34" s="60">
        <v>22</v>
      </c>
      <c r="I34" s="59">
        <v>13.56</v>
      </c>
    </row>
    <row r="35" spans="1:9" ht="15.75" x14ac:dyDescent="0.2">
      <c r="B35" s="59">
        <v>19</v>
      </c>
      <c r="C35" s="60" t="s">
        <v>480</v>
      </c>
      <c r="D35" s="60">
        <v>0</v>
      </c>
      <c r="E35" s="60">
        <v>0</v>
      </c>
      <c r="F35" s="60">
        <v>0</v>
      </c>
      <c r="G35" s="60">
        <v>808</v>
      </c>
      <c r="H35" s="60">
        <v>27</v>
      </c>
      <c r="I35" s="59">
        <v>13.48</v>
      </c>
    </row>
    <row r="36" spans="1:9" ht="15.75" x14ac:dyDescent="0.2">
      <c r="B36" s="59">
        <v>20</v>
      </c>
      <c r="C36" s="60" t="s">
        <v>1796</v>
      </c>
      <c r="D36" s="60">
        <v>1</v>
      </c>
      <c r="E36" s="60">
        <v>1</v>
      </c>
      <c r="F36" s="60">
        <v>0</v>
      </c>
      <c r="G36" s="60">
        <v>353</v>
      </c>
      <c r="H36" s="60">
        <v>19</v>
      </c>
      <c r="I36" s="59">
        <v>13.33</v>
      </c>
    </row>
    <row r="37" spans="1:9" ht="15.75" x14ac:dyDescent="0.2">
      <c r="B37" s="59">
        <v>21</v>
      </c>
      <c r="C37" s="60" t="s">
        <v>476</v>
      </c>
      <c r="D37" s="60">
        <v>1</v>
      </c>
      <c r="E37" s="60">
        <v>0</v>
      </c>
      <c r="F37" s="60">
        <v>0</v>
      </c>
      <c r="G37" s="60">
        <v>401</v>
      </c>
      <c r="H37" s="60">
        <v>30</v>
      </c>
      <c r="I37" s="59">
        <v>13.01</v>
      </c>
    </row>
    <row r="38" spans="1:9" ht="15.75" x14ac:dyDescent="0.2">
      <c r="B38" s="59">
        <v>22</v>
      </c>
      <c r="C38" s="60" t="s">
        <v>274</v>
      </c>
      <c r="D38" s="60">
        <v>0</v>
      </c>
      <c r="E38" s="60">
        <v>0</v>
      </c>
      <c r="F38" s="60">
        <v>0</v>
      </c>
      <c r="G38" s="60">
        <v>875</v>
      </c>
      <c r="H38" s="60">
        <v>20</v>
      </c>
      <c r="I38" s="59">
        <v>12.75</v>
      </c>
    </row>
    <row r="39" spans="1:9" ht="15.75" x14ac:dyDescent="0.2">
      <c r="B39" s="59">
        <v>23</v>
      </c>
      <c r="C39" s="60" t="s">
        <v>569</v>
      </c>
      <c r="D39" s="60">
        <v>0</v>
      </c>
      <c r="E39" s="60">
        <v>0</v>
      </c>
      <c r="F39" s="60">
        <v>0</v>
      </c>
      <c r="G39" s="60">
        <v>654</v>
      </c>
      <c r="H39" s="60">
        <v>21</v>
      </c>
      <c r="I39" s="59">
        <v>10.74</v>
      </c>
    </row>
    <row r="40" spans="1:9" ht="15.75" x14ac:dyDescent="0.2">
      <c r="B40" s="59">
        <v>24</v>
      </c>
      <c r="C40" s="60" t="s">
        <v>271</v>
      </c>
      <c r="D40" s="60">
        <v>0</v>
      </c>
      <c r="E40" s="60">
        <v>0</v>
      </c>
      <c r="F40" s="60">
        <v>0</v>
      </c>
      <c r="G40" s="60">
        <v>511</v>
      </c>
      <c r="H40" s="60">
        <v>21</v>
      </c>
      <c r="I40" s="59">
        <v>9.31</v>
      </c>
    </row>
    <row r="41" spans="1:9" ht="15.75" x14ac:dyDescent="0.2">
      <c r="B41" s="59">
        <v>25</v>
      </c>
      <c r="C41" s="60" t="s">
        <v>1138</v>
      </c>
      <c r="D41" s="60">
        <v>0</v>
      </c>
      <c r="E41" s="60">
        <v>0</v>
      </c>
      <c r="F41" s="60">
        <v>0</v>
      </c>
      <c r="G41" s="60">
        <v>387</v>
      </c>
      <c r="H41" s="60">
        <v>20</v>
      </c>
      <c r="I41" s="59">
        <v>7.87</v>
      </c>
    </row>
    <row r="42" spans="1:9" ht="15.75" x14ac:dyDescent="0.2">
      <c r="B42" s="59">
        <v>26</v>
      </c>
      <c r="C42" s="60" t="s">
        <v>1285</v>
      </c>
      <c r="D42" s="60">
        <v>0</v>
      </c>
      <c r="E42" s="60">
        <v>0</v>
      </c>
      <c r="F42" s="60">
        <v>0</v>
      </c>
      <c r="G42" s="60">
        <v>275</v>
      </c>
      <c r="H42" s="60">
        <v>15</v>
      </c>
      <c r="I42" s="59">
        <v>5.75</v>
      </c>
    </row>
    <row r="43" spans="1:9" ht="25.5" x14ac:dyDescent="0.2">
      <c r="A43" s="55"/>
    </row>
    <row r="44" spans="1:9" ht="25.5" x14ac:dyDescent="0.2">
      <c r="A44" s="55" t="s">
        <v>1785</v>
      </c>
      <c r="B44" s="56" t="s">
        <v>1786</v>
      </c>
    </row>
    <row r="45" spans="1:9" ht="20.25" x14ac:dyDescent="0.2">
      <c r="B45" s="57" t="s">
        <v>233</v>
      </c>
      <c r="C45" s="58" t="s">
        <v>280</v>
      </c>
    </row>
    <row r="46" spans="1:9" ht="19.5" x14ac:dyDescent="0.2">
      <c r="B46" s="57" t="s">
        <v>1787</v>
      </c>
      <c r="C46" s="57" t="s">
        <v>235</v>
      </c>
      <c r="D46" s="57" t="s">
        <v>1788</v>
      </c>
      <c r="E46" s="57" t="s">
        <v>1789</v>
      </c>
      <c r="F46" s="57" t="s">
        <v>1790</v>
      </c>
      <c r="G46" s="57" t="s">
        <v>1791</v>
      </c>
      <c r="H46" s="57" t="s">
        <v>1792</v>
      </c>
      <c r="I46" s="57" t="s">
        <v>1793</v>
      </c>
    </row>
    <row r="47" spans="1:9" ht="15.75" x14ac:dyDescent="0.2">
      <c r="B47" s="59">
        <v>1</v>
      </c>
      <c r="C47" s="60" t="s">
        <v>710</v>
      </c>
      <c r="D47" s="60">
        <v>3</v>
      </c>
      <c r="E47" s="60">
        <v>0</v>
      </c>
      <c r="F47" s="60">
        <v>0</v>
      </c>
      <c r="G47" s="60">
        <v>826</v>
      </c>
      <c r="H47" s="60">
        <v>28</v>
      </c>
      <c r="I47" s="59">
        <v>22.86</v>
      </c>
    </row>
    <row r="48" spans="1:9" ht="15.75" x14ac:dyDescent="0.2">
      <c r="B48" s="59">
        <v>2</v>
      </c>
      <c r="C48" s="60" t="s">
        <v>484</v>
      </c>
      <c r="D48" s="60">
        <v>3</v>
      </c>
      <c r="E48" s="60">
        <v>0</v>
      </c>
      <c r="F48" s="60">
        <v>0</v>
      </c>
      <c r="G48" s="60">
        <v>783</v>
      </c>
      <c r="H48" s="60">
        <v>30</v>
      </c>
      <c r="I48" s="59">
        <v>22.83</v>
      </c>
    </row>
    <row r="49" spans="2:9" ht="15.75" x14ac:dyDescent="0.2">
      <c r="B49" s="59">
        <v>3</v>
      </c>
      <c r="C49" s="60" t="s">
        <v>386</v>
      </c>
      <c r="D49" s="60">
        <v>3</v>
      </c>
      <c r="E49" s="60">
        <v>0</v>
      </c>
      <c r="F49" s="60">
        <v>0</v>
      </c>
      <c r="G49" s="60">
        <v>726</v>
      </c>
      <c r="H49" s="60">
        <v>29</v>
      </c>
      <c r="I49" s="59">
        <v>22.06</v>
      </c>
    </row>
    <row r="50" spans="2:9" ht="15.75" x14ac:dyDescent="0.2">
      <c r="B50" s="59">
        <v>4</v>
      </c>
      <c r="C50" s="60" t="s">
        <v>706</v>
      </c>
      <c r="D50" s="60">
        <v>3</v>
      </c>
      <c r="E50" s="60">
        <v>0</v>
      </c>
      <c r="F50" s="60">
        <v>0</v>
      </c>
      <c r="G50" s="60">
        <v>779</v>
      </c>
      <c r="H50" s="60">
        <v>26</v>
      </c>
      <c r="I50" s="59">
        <v>21.99</v>
      </c>
    </row>
    <row r="51" spans="2:9" ht="15.75" x14ac:dyDescent="0.2">
      <c r="B51" s="59">
        <v>5</v>
      </c>
      <c r="C51" s="60" t="s">
        <v>129</v>
      </c>
      <c r="D51" s="60">
        <v>3</v>
      </c>
      <c r="E51" s="60">
        <v>0</v>
      </c>
      <c r="F51" s="60">
        <v>0</v>
      </c>
      <c r="G51" s="60">
        <v>732</v>
      </c>
      <c r="H51" s="60">
        <v>28</v>
      </c>
      <c r="I51" s="59">
        <v>21.92</v>
      </c>
    </row>
    <row r="52" spans="2:9" ht="15.75" x14ac:dyDescent="0.2">
      <c r="B52" s="59">
        <v>6</v>
      </c>
      <c r="C52" s="60" t="s">
        <v>471</v>
      </c>
      <c r="D52" s="60">
        <v>3</v>
      </c>
      <c r="E52" s="60">
        <v>0</v>
      </c>
      <c r="F52" s="60">
        <v>0</v>
      </c>
      <c r="G52" s="60">
        <v>803</v>
      </c>
      <c r="H52" s="60">
        <v>23</v>
      </c>
      <c r="I52" s="59">
        <v>21.63</v>
      </c>
    </row>
    <row r="53" spans="2:9" ht="15.75" x14ac:dyDescent="0.2">
      <c r="B53" s="59">
        <v>7</v>
      </c>
      <c r="C53" s="60" t="s">
        <v>1797</v>
      </c>
      <c r="D53" s="60">
        <v>3</v>
      </c>
      <c r="E53" s="60">
        <v>0</v>
      </c>
      <c r="F53" s="60">
        <v>0</v>
      </c>
      <c r="G53" s="60">
        <v>739</v>
      </c>
      <c r="H53" s="60">
        <v>25</v>
      </c>
      <c r="I53" s="59">
        <v>21.39</v>
      </c>
    </row>
    <row r="54" spans="2:9" ht="15.75" x14ac:dyDescent="0.2">
      <c r="B54" s="59">
        <v>8</v>
      </c>
      <c r="C54" s="60" t="s">
        <v>302</v>
      </c>
      <c r="D54" s="60">
        <v>3</v>
      </c>
      <c r="E54" s="60">
        <v>0</v>
      </c>
      <c r="F54" s="60">
        <v>0</v>
      </c>
      <c r="G54" s="60">
        <v>756</v>
      </c>
      <c r="H54" s="60">
        <v>24</v>
      </c>
      <c r="I54" s="59">
        <v>21.36</v>
      </c>
    </row>
    <row r="55" spans="2:9" ht="15.75" x14ac:dyDescent="0.2">
      <c r="B55" s="59">
        <v>9</v>
      </c>
      <c r="C55" s="60" t="s">
        <v>304</v>
      </c>
      <c r="D55" s="60">
        <v>3</v>
      </c>
      <c r="E55" s="60">
        <v>0</v>
      </c>
      <c r="F55" s="60">
        <v>0</v>
      </c>
      <c r="G55" s="60">
        <v>640</v>
      </c>
      <c r="H55" s="60">
        <v>29</v>
      </c>
      <c r="I55" s="59">
        <v>21.2</v>
      </c>
    </row>
    <row r="56" spans="2:9" ht="15.75" x14ac:dyDescent="0.2">
      <c r="B56" s="59">
        <v>10</v>
      </c>
      <c r="C56" s="60" t="s">
        <v>295</v>
      </c>
      <c r="D56" s="60">
        <v>3</v>
      </c>
      <c r="E56" s="60">
        <v>0</v>
      </c>
      <c r="F56" s="60">
        <v>0</v>
      </c>
      <c r="G56" s="60">
        <v>709</v>
      </c>
      <c r="H56" s="60">
        <v>25</v>
      </c>
      <c r="I56" s="59">
        <v>21.09</v>
      </c>
    </row>
    <row r="57" spans="2:9" ht="15.75" x14ac:dyDescent="0.2">
      <c r="B57" s="59">
        <v>11</v>
      </c>
      <c r="C57" s="60" t="s">
        <v>287</v>
      </c>
      <c r="D57" s="60">
        <v>3</v>
      </c>
      <c r="E57" s="60">
        <v>0</v>
      </c>
      <c r="F57" s="60">
        <v>0</v>
      </c>
      <c r="G57" s="60">
        <v>738</v>
      </c>
      <c r="H57" s="60">
        <v>22</v>
      </c>
      <c r="I57" s="59">
        <v>20.78</v>
      </c>
    </row>
    <row r="58" spans="2:9" ht="15.75" x14ac:dyDescent="0.2">
      <c r="B58" s="59">
        <v>12</v>
      </c>
      <c r="C58" s="60" t="s">
        <v>452</v>
      </c>
      <c r="D58" s="60">
        <v>3</v>
      </c>
      <c r="E58" s="60">
        <v>0</v>
      </c>
      <c r="F58" s="60">
        <v>0</v>
      </c>
      <c r="G58" s="60">
        <v>580</v>
      </c>
      <c r="H58" s="60">
        <v>29</v>
      </c>
      <c r="I58" s="59">
        <v>20.6</v>
      </c>
    </row>
    <row r="59" spans="2:9" ht="15.75" x14ac:dyDescent="0.2">
      <c r="B59" s="59">
        <v>13</v>
      </c>
      <c r="C59" s="60" t="s">
        <v>1798</v>
      </c>
      <c r="D59" s="60">
        <v>3</v>
      </c>
      <c r="E59" s="60">
        <v>0</v>
      </c>
      <c r="F59" s="60">
        <v>0</v>
      </c>
      <c r="G59" s="60">
        <v>584</v>
      </c>
      <c r="H59" s="60">
        <v>28</v>
      </c>
      <c r="I59" s="59">
        <v>20.440000000000001</v>
      </c>
    </row>
    <row r="60" spans="2:9" ht="15.75" x14ac:dyDescent="0.2">
      <c r="B60" s="59">
        <v>14</v>
      </c>
      <c r="C60" s="60" t="s">
        <v>305</v>
      </c>
      <c r="D60" s="60">
        <v>3</v>
      </c>
      <c r="E60" s="60">
        <v>0</v>
      </c>
      <c r="F60" s="60">
        <v>0</v>
      </c>
      <c r="G60" s="60">
        <v>660</v>
      </c>
      <c r="H60" s="60">
        <v>24</v>
      </c>
      <c r="I60" s="59">
        <v>20.399999999999999</v>
      </c>
    </row>
    <row r="61" spans="2:9" ht="15.75" x14ac:dyDescent="0.2">
      <c r="B61" s="59">
        <v>15</v>
      </c>
      <c r="C61" s="60" t="s">
        <v>485</v>
      </c>
      <c r="D61" s="60">
        <v>3</v>
      </c>
      <c r="E61" s="60">
        <v>0</v>
      </c>
      <c r="F61" s="60">
        <v>0</v>
      </c>
      <c r="G61" s="60">
        <v>676</v>
      </c>
      <c r="H61" s="60">
        <v>23</v>
      </c>
      <c r="I61" s="59">
        <v>20.36</v>
      </c>
    </row>
    <row r="62" spans="2:9" ht="15.75" x14ac:dyDescent="0.2">
      <c r="B62" s="59">
        <v>16</v>
      </c>
      <c r="C62" s="60" t="s">
        <v>385</v>
      </c>
      <c r="D62" s="60">
        <v>3</v>
      </c>
      <c r="E62" s="60">
        <v>0</v>
      </c>
      <c r="F62" s="60">
        <v>0</v>
      </c>
      <c r="G62" s="60">
        <v>732</v>
      </c>
      <c r="H62" s="60">
        <v>20</v>
      </c>
      <c r="I62" s="59">
        <v>20.32</v>
      </c>
    </row>
    <row r="63" spans="2:9" ht="15.75" x14ac:dyDescent="0.2">
      <c r="B63" s="59">
        <v>17</v>
      </c>
      <c r="C63" s="60" t="s">
        <v>723</v>
      </c>
      <c r="D63" s="60">
        <v>3</v>
      </c>
      <c r="E63" s="60">
        <v>0</v>
      </c>
      <c r="F63" s="60">
        <v>0</v>
      </c>
      <c r="G63" s="60">
        <v>642</v>
      </c>
      <c r="H63" s="60">
        <v>22</v>
      </c>
      <c r="I63" s="59">
        <v>19.82</v>
      </c>
    </row>
    <row r="64" spans="2:9" ht="15.75" x14ac:dyDescent="0.2">
      <c r="B64" s="59">
        <v>18</v>
      </c>
      <c r="C64" s="60" t="s">
        <v>350</v>
      </c>
      <c r="D64" s="60">
        <v>3</v>
      </c>
      <c r="E64" s="60">
        <v>0</v>
      </c>
      <c r="F64" s="60">
        <v>0</v>
      </c>
      <c r="G64" s="60">
        <v>510</v>
      </c>
      <c r="H64" s="60">
        <v>28</v>
      </c>
      <c r="I64" s="59">
        <v>19.7</v>
      </c>
    </row>
    <row r="65" spans="2:9" ht="15.75" x14ac:dyDescent="0.2">
      <c r="B65" s="59">
        <v>19</v>
      </c>
      <c r="C65" s="60" t="s">
        <v>546</v>
      </c>
      <c r="D65" s="60">
        <v>3</v>
      </c>
      <c r="E65" s="60">
        <v>0</v>
      </c>
      <c r="F65" s="60">
        <v>0</v>
      </c>
      <c r="G65" s="60">
        <v>605</v>
      </c>
      <c r="H65" s="60">
        <v>23</v>
      </c>
      <c r="I65" s="59">
        <v>19.649999999999999</v>
      </c>
    </row>
    <row r="66" spans="2:9" ht="15.75" x14ac:dyDescent="0.2">
      <c r="B66" s="59">
        <v>20</v>
      </c>
      <c r="C66" s="60" t="s">
        <v>591</v>
      </c>
      <c r="D66" s="60">
        <v>3</v>
      </c>
      <c r="E66" s="60">
        <v>0</v>
      </c>
      <c r="F66" s="60">
        <v>0</v>
      </c>
      <c r="G66" s="60">
        <v>641</v>
      </c>
      <c r="H66" s="60">
        <v>21</v>
      </c>
      <c r="I66" s="59">
        <v>19.61</v>
      </c>
    </row>
    <row r="67" spans="2:9" ht="15.75" x14ac:dyDescent="0.2">
      <c r="B67" s="59">
        <v>21</v>
      </c>
      <c r="C67" s="60" t="s">
        <v>381</v>
      </c>
      <c r="D67" s="60">
        <v>3</v>
      </c>
      <c r="E67" s="60">
        <v>0</v>
      </c>
      <c r="F67" s="60">
        <v>0</v>
      </c>
      <c r="G67" s="60">
        <v>593</v>
      </c>
      <c r="H67" s="60">
        <v>23</v>
      </c>
      <c r="I67" s="59">
        <v>19.53</v>
      </c>
    </row>
    <row r="68" spans="2:9" ht="15.75" x14ac:dyDescent="0.2">
      <c r="B68" s="59">
        <v>22</v>
      </c>
      <c r="C68" s="60" t="s">
        <v>310</v>
      </c>
      <c r="D68" s="60">
        <v>3</v>
      </c>
      <c r="E68" s="60">
        <v>0</v>
      </c>
      <c r="F68" s="60">
        <v>0</v>
      </c>
      <c r="G68" s="60">
        <v>498</v>
      </c>
      <c r="H68" s="60">
        <v>27</v>
      </c>
      <c r="I68" s="59">
        <v>19.38</v>
      </c>
    </row>
    <row r="69" spans="2:9" ht="15.75" x14ac:dyDescent="0.2">
      <c r="B69" s="59">
        <v>23</v>
      </c>
      <c r="C69" s="60" t="s">
        <v>685</v>
      </c>
      <c r="D69" s="60">
        <v>3</v>
      </c>
      <c r="E69" s="60">
        <v>0</v>
      </c>
      <c r="F69" s="60">
        <v>0</v>
      </c>
      <c r="G69" s="60">
        <v>514</v>
      </c>
      <c r="H69" s="60">
        <v>26</v>
      </c>
      <c r="I69" s="59">
        <v>19.34</v>
      </c>
    </row>
    <row r="70" spans="2:9" ht="15.75" x14ac:dyDescent="0.2">
      <c r="B70" s="59">
        <v>24</v>
      </c>
      <c r="C70" s="60" t="s">
        <v>278</v>
      </c>
      <c r="D70" s="60">
        <v>2</v>
      </c>
      <c r="E70" s="60">
        <v>0</v>
      </c>
      <c r="F70" s="60">
        <v>0</v>
      </c>
      <c r="G70" s="60">
        <v>815</v>
      </c>
      <c r="H70" s="60">
        <v>24</v>
      </c>
      <c r="I70" s="59">
        <v>18.95</v>
      </c>
    </row>
    <row r="71" spans="2:9" ht="15.75" x14ac:dyDescent="0.2">
      <c r="B71" s="59">
        <v>25</v>
      </c>
      <c r="C71" s="60" t="s">
        <v>365</v>
      </c>
      <c r="D71" s="60">
        <v>3</v>
      </c>
      <c r="E71" s="60">
        <v>0</v>
      </c>
      <c r="F71" s="60">
        <v>0</v>
      </c>
      <c r="G71" s="60">
        <v>457</v>
      </c>
      <c r="H71" s="60">
        <v>26</v>
      </c>
      <c r="I71" s="59">
        <v>18.77</v>
      </c>
    </row>
    <row r="72" spans="2:9" ht="15.75" x14ac:dyDescent="0.2">
      <c r="B72" s="59">
        <v>26</v>
      </c>
      <c r="C72" s="60" t="s">
        <v>298</v>
      </c>
      <c r="D72" s="60">
        <v>2</v>
      </c>
      <c r="E72" s="60">
        <v>1</v>
      </c>
      <c r="F72" s="60">
        <v>0</v>
      </c>
      <c r="G72" s="60">
        <v>516</v>
      </c>
      <c r="H72" s="60">
        <v>23</v>
      </c>
      <c r="I72" s="59">
        <v>18.760000000000002</v>
      </c>
    </row>
    <row r="73" spans="2:9" ht="15.75" x14ac:dyDescent="0.2">
      <c r="B73" s="59">
        <v>27</v>
      </c>
      <c r="C73" s="60" t="s">
        <v>72</v>
      </c>
      <c r="D73" s="60">
        <v>3</v>
      </c>
      <c r="E73" s="60">
        <v>0</v>
      </c>
      <c r="F73" s="60">
        <v>0</v>
      </c>
      <c r="G73" s="60">
        <v>482</v>
      </c>
      <c r="H73" s="60">
        <v>22</v>
      </c>
      <c r="I73" s="59">
        <v>18.22</v>
      </c>
    </row>
    <row r="74" spans="2:9" ht="15.75" x14ac:dyDescent="0.2">
      <c r="B74" s="59">
        <v>28</v>
      </c>
      <c r="C74" s="60" t="s">
        <v>669</v>
      </c>
      <c r="D74" s="60">
        <v>2</v>
      </c>
      <c r="E74" s="60">
        <v>0</v>
      </c>
      <c r="F74" s="60">
        <v>0</v>
      </c>
      <c r="G74" s="60">
        <v>651</v>
      </c>
      <c r="H74" s="60">
        <v>28</v>
      </c>
      <c r="I74" s="59">
        <v>18.11</v>
      </c>
    </row>
    <row r="75" spans="2:9" ht="15.75" x14ac:dyDescent="0.2">
      <c r="B75" s="59">
        <v>29</v>
      </c>
      <c r="C75" s="60" t="s">
        <v>738</v>
      </c>
      <c r="D75" s="60">
        <v>2</v>
      </c>
      <c r="E75" s="60">
        <v>0</v>
      </c>
      <c r="F75" s="60">
        <v>0</v>
      </c>
      <c r="G75" s="60">
        <v>784</v>
      </c>
      <c r="H75" s="60">
        <v>21</v>
      </c>
      <c r="I75" s="59">
        <v>18.04</v>
      </c>
    </row>
    <row r="76" spans="2:9" ht="15.75" x14ac:dyDescent="0.2">
      <c r="B76" s="59">
        <v>30</v>
      </c>
      <c r="C76" s="60" t="s">
        <v>299</v>
      </c>
      <c r="D76" s="60">
        <v>2</v>
      </c>
      <c r="E76" s="60">
        <v>0</v>
      </c>
      <c r="F76" s="60">
        <v>0</v>
      </c>
      <c r="G76" s="60">
        <v>704</v>
      </c>
      <c r="H76" s="60">
        <v>24</v>
      </c>
      <c r="I76" s="59">
        <v>17.84</v>
      </c>
    </row>
    <row r="77" spans="2:9" ht="15.75" x14ac:dyDescent="0.2">
      <c r="B77" s="59">
        <v>31</v>
      </c>
      <c r="C77" s="60" t="s">
        <v>1113</v>
      </c>
      <c r="D77" s="60">
        <v>2</v>
      </c>
      <c r="E77" s="60">
        <v>0</v>
      </c>
      <c r="F77" s="60">
        <v>0</v>
      </c>
      <c r="G77" s="60">
        <v>597</v>
      </c>
      <c r="H77" s="60">
        <v>27</v>
      </c>
      <c r="I77" s="59">
        <v>17.37</v>
      </c>
    </row>
    <row r="78" spans="2:9" ht="15.75" x14ac:dyDescent="0.2">
      <c r="B78" s="59">
        <v>32</v>
      </c>
      <c r="C78" s="60" t="s">
        <v>592</v>
      </c>
      <c r="D78" s="60">
        <v>2</v>
      </c>
      <c r="E78" s="60">
        <v>0</v>
      </c>
      <c r="F78" s="60">
        <v>0</v>
      </c>
      <c r="G78" s="60">
        <v>576</v>
      </c>
      <c r="H78" s="60">
        <v>28</v>
      </c>
      <c r="I78" s="59">
        <v>17.36</v>
      </c>
    </row>
    <row r="79" spans="2:9" ht="15.75" x14ac:dyDescent="0.2">
      <c r="B79" s="59">
        <v>33</v>
      </c>
      <c r="C79" s="60" t="s">
        <v>288</v>
      </c>
      <c r="D79" s="60">
        <v>1</v>
      </c>
      <c r="E79" s="60">
        <v>1</v>
      </c>
      <c r="F79" s="60">
        <v>0</v>
      </c>
      <c r="G79" s="60">
        <v>632</v>
      </c>
      <c r="H79" s="60">
        <v>25</v>
      </c>
      <c r="I79" s="59">
        <v>17.32</v>
      </c>
    </row>
    <row r="80" spans="2:9" ht="15.75" x14ac:dyDescent="0.2">
      <c r="B80" s="59">
        <v>34</v>
      </c>
      <c r="C80" s="60" t="s">
        <v>38</v>
      </c>
      <c r="D80" s="60">
        <v>2</v>
      </c>
      <c r="E80" s="60">
        <v>0</v>
      </c>
      <c r="F80" s="60">
        <v>0</v>
      </c>
      <c r="G80" s="60">
        <v>585</v>
      </c>
      <c r="H80" s="60">
        <v>27</v>
      </c>
      <c r="I80" s="59">
        <v>17.25</v>
      </c>
    </row>
    <row r="81" spans="2:9" ht="15.75" x14ac:dyDescent="0.2">
      <c r="B81" s="59">
        <v>35</v>
      </c>
      <c r="C81" s="60" t="s">
        <v>681</v>
      </c>
      <c r="D81" s="60">
        <v>2</v>
      </c>
      <c r="E81" s="60">
        <v>0</v>
      </c>
      <c r="F81" s="60">
        <v>0</v>
      </c>
      <c r="G81" s="60">
        <v>657</v>
      </c>
      <c r="H81" s="60">
        <v>23</v>
      </c>
      <c r="I81" s="59">
        <v>17.170000000000002</v>
      </c>
    </row>
    <row r="82" spans="2:9" ht="15.75" x14ac:dyDescent="0.2">
      <c r="B82" s="59"/>
    </row>
    <row r="83" spans="2:9" ht="15.75" x14ac:dyDescent="0.2">
      <c r="B83" s="59">
        <v>36</v>
      </c>
      <c r="C83" s="60" t="s">
        <v>888</v>
      </c>
      <c r="D83" s="60">
        <v>2</v>
      </c>
      <c r="E83" s="60">
        <v>0</v>
      </c>
      <c r="F83" s="60">
        <v>0</v>
      </c>
      <c r="G83" s="60">
        <v>633</v>
      </c>
      <c r="H83" s="60">
        <v>24</v>
      </c>
      <c r="I83" s="59">
        <v>17.13</v>
      </c>
    </row>
    <row r="84" spans="2:9" ht="15.75" x14ac:dyDescent="0.2">
      <c r="B84" s="59">
        <v>37</v>
      </c>
      <c r="C84" s="60" t="s">
        <v>366</v>
      </c>
      <c r="D84" s="60">
        <v>2</v>
      </c>
      <c r="E84" s="60">
        <v>0</v>
      </c>
      <c r="F84" s="60">
        <v>0</v>
      </c>
      <c r="G84" s="60">
        <v>591</v>
      </c>
      <c r="H84" s="60">
        <v>26</v>
      </c>
      <c r="I84" s="59">
        <v>17.11</v>
      </c>
    </row>
    <row r="85" spans="2:9" ht="15.75" x14ac:dyDescent="0.2">
      <c r="B85" s="59">
        <v>38</v>
      </c>
      <c r="C85" s="60" t="s">
        <v>13</v>
      </c>
      <c r="D85" s="60">
        <v>2</v>
      </c>
      <c r="E85" s="60">
        <v>0</v>
      </c>
      <c r="F85" s="60">
        <v>0</v>
      </c>
      <c r="G85" s="60">
        <v>638</v>
      </c>
      <c r="H85" s="60">
        <v>23</v>
      </c>
      <c r="I85" s="59">
        <v>16.98</v>
      </c>
    </row>
    <row r="86" spans="2:9" ht="15.75" x14ac:dyDescent="0.2">
      <c r="B86" s="59">
        <v>39</v>
      </c>
      <c r="C86" s="60" t="s">
        <v>286</v>
      </c>
      <c r="D86" s="60">
        <v>2</v>
      </c>
      <c r="E86" s="60">
        <v>0</v>
      </c>
      <c r="F86" s="60">
        <v>0</v>
      </c>
      <c r="G86" s="60">
        <v>574</v>
      </c>
      <c r="H86" s="60">
        <v>26</v>
      </c>
      <c r="I86" s="59">
        <v>16.940000000000001</v>
      </c>
    </row>
    <row r="87" spans="2:9" ht="15.75" x14ac:dyDescent="0.2">
      <c r="B87" s="59">
        <v>40</v>
      </c>
      <c r="C87" s="60" t="s">
        <v>818</v>
      </c>
      <c r="D87" s="60">
        <v>2</v>
      </c>
      <c r="E87" s="60">
        <v>0</v>
      </c>
      <c r="F87" s="60">
        <v>0</v>
      </c>
      <c r="G87" s="60">
        <v>536</v>
      </c>
      <c r="H87" s="60">
        <v>27</v>
      </c>
      <c r="I87" s="59">
        <v>16.760000000000002</v>
      </c>
    </row>
    <row r="88" spans="2:9" ht="15.75" x14ac:dyDescent="0.2">
      <c r="B88" s="59">
        <v>41</v>
      </c>
      <c r="C88" s="60" t="s">
        <v>1181</v>
      </c>
      <c r="D88" s="60">
        <v>2</v>
      </c>
      <c r="E88" s="60">
        <v>0</v>
      </c>
      <c r="F88" s="60">
        <v>0</v>
      </c>
      <c r="G88" s="60">
        <v>549</v>
      </c>
      <c r="H88" s="60">
        <v>25</v>
      </c>
      <c r="I88" s="59">
        <v>16.489999999999998</v>
      </c>
    </row>
    <row r="89" spans="2:9" ht="15.75" x14ac:dyDescent="0.2">
      <c r="B89" s="59">
        <v>42</v>
      </c>
      <c r="C89" s="60" t="s">
        <v>862</v>
      </c>
      <c r="D89" s="60">
        <v>2</v>
      </c>
      <c r="E89" s="60">
        <v>0</v>
      </c>
      <c r="F89" s="60">
        <v>0</v>
      </c>
      <c r="G89" s="60">
        <v>626</v>
      </c>
      <c r="H89" s="60">
        <v>21</v>
      </c>
      <c r="I89" s="59">
        <v>16.46</v>
      </c>
    </row>
    <row r="90" spans="2:9" ht="15.75" x14ac:dyDescent="0.2">
      <c r="B90" s="59">
        <v>43</v>
      </c>
      <c r="C90" s="60" t="s">
        <v>67</v>
      </c>
      <c r="D90" s="60">
        <v>3</v>
      </c>
      <c r="E90" s="60">
        <v>0</v>
      </c>
      <c r="F90" s="60">
        <v>0</v>
      </c>
      <c r="G90" s="60">
        <v>435</v>
      </c>
      <c r="H90" s="60">
        <v>15</v>
      </c>
      <c r="I90" s="59">
        <v>16.350000000000001</v>
      </c>
    </row>
    <row r="91" spans="2:9" ht="15.75" x14ac:dyDescent="0.2">
      <c r="B91" s="59">
        <v>44</v>
      </c>
      <c r="C91" s="60" t="s">
        <v>1328</v>
      </c>
      <c r="D91" s="60">
        <v>2</v>
      </c>
      <c r="E91" s="60">
        <v>0</v>
      </c>
      <c r="F91" s="60">
        <v>0</v>
      </c>
      <c r="G91" s="60">
        <v>530</v>
      </c>
      <c r="H91" s="60">
        <v>25</v>
      </c>
      <c r="I91" s="59">
        <v>16.3</v>
      </c>
    </row>
    <row r="92" spans="2:9" ht="15.75" x14ac:dyDescent="0.2">
      <c r="B92" s="59">
        <v>45</v>
      </c>
      <c r="C92" s="60" t="s">
        <v>291</v>
      </c>
      <c r="D92" s="60">
        <v>2</v>
      </c>
      <c r="E92" s="60">
        <v>0</v>
      </c>
      <c r="F92" s="60">
        <v>0</v>
      </c>
      <c r="G92" s="60">
        <v>489</v>
      </c>
      <c r="H92" s="60">
        <v>27</v>
      </c>
      <c r="I92" s="59">
        <v>16.29</v>
      </c>
    </row>
    <row r="93" spans="2:9" ht="15.75" x14ac:dyDescent="0.2">
      <c r="B93" s="59">
        <v>46</v>
      </c>
      <c r="C93" s="60" t="s">
        <v>759</v>
      </c>
      <c r="D93" s="60">
        <v>2</v>
      </c>
      <c r="E93" s="60">
        <v>0</v>
      </c>
      <c r="F93" s="60">
        <v>0</v>
      </c>
      <c r="G93" s="60">
        <v>527</v>
      </c>
      <c r="H93" s="60">
        <v>25</v>
      </c>
      <c r="I93" s="59">
        <v>16.27</v>
      </c>
    </row>
    <row r="94" spans="2:9" ht="15.75" x14ac:dyDescent="0.2">
      <c r="B94" s="59">
        <v>47</v>
      </c>
      <c r="C94" s="60" t="s">
        <v>533</v>
      </c>
      <c r="D94" s="60">
        <v>2</v>
      </c>
      <c r="E94" s="60">
        <v>0</v>
      </c>
      <c r="F94" s="60">
        <v>0</v>
      </c>
      <c r="G94" s="60">
        <v>578</v>
      </c>
      <c r="H94" s="60">
        <v>22</v>
      </c>
      <c r="I94" s="59">
        <v>16.18</v>
      </c>
    </row>
    <row r="95" spans="2:9" ht="15.75" x14ac:dyDescent="0.2">
      <c r="B95" s="59">
        <v>48</v>
      </c>
      <c r="C95" s="60" t="s">
        <v>1020</v>
      </c>
      <c r="D95" s="60">
        <v>2</v>
      </c>
      <c r="E95" s="60">
        <v>0</v>
      </c>
      <c r="F95" s="60">
        <v>0</v>
      </c>
      <c r="G95" s="60">
        <v>546</v>
      </c>
      <c r="H95" s="60">
        <v>23</v>
      </c>
      <c r="I95" s="59">
        <v>16.059999999999999</v>
      </c>
    </row>
    <row r="96" spans="2:9" ht="15.75" x14ac:dyDescent="0.2">
      <c r="B96" s="59">
        <v>49</v>
      </c>
      <c r="C96" s="60" t="s">
        <v>866</v>
      </c>
      <c r="D96" s="60">
        <v>2</v>
      </c>
      <c r="E96" s="60">
        <v>0</v>
      </c>
      <c r="F96" s="60">
        <v>0</v>
      </c>
      <c r="G96" s="60">
        <v>524</v>
      </c>
      <c r="H96" s="60">
        <v>24</v>
      </c>
      <c r="I96" s="59">
        <v>16.04</v>
      </c>
    </row>
    <row r="97" spans="2:9" ht="15.75" x14ac:dyDescent="0.2">
      <c r="B97" s="59">
        <v>50</v>
      </c>
      <c r="C97" s="60" t="s">
        <v>1107</v>
      </c>
      <c r="D97" s="60">
        <v>1</v>
      </c>
      <c r="E97" s="60">
        <v>1</v>
      </c>
      <c r="F97" s="60">
        <v>0</v>
      </c>
      <c r="G97" s="60">
        <v>581</v>
      </c>
      <c r="H97" s="60">
        <v>21</v>
      </c>
      <c r="I97" s="59">
        <v>16.010000000000002</v>
      </c>
    </row>
    <row r="98" spans="2:9" ht="15.75" x14ac:dyDescent="0.2">
      <c r="B98" s="59">
        <v>51</v>
      </c>
      <c r="C98" s="60" t="s">
        <v>477</v>
      </c>
      <c r="D98" s="60">
        <v>2</v>
      </c>
      <c r="E98" s="60">
        <v>0</v>
      </c>
      <c r="F98" s="60">
        <v>0</v>
      </c>
      <c r="G98" s="60">
        <v>553</v>
      </c>
      <c r="H98" s="60">
        <v>22</v>
      </c>
      <c r="I98" s="59">
        <v>15.93</v>
      </c>
    </row>
    <row r="99" spans="2:9" ht="15.75" x14ac:dyDescent="0.2">
      <c r="B99" s="59">
        <v>52</v>
      </c>
      <c r="C99" s="60" t="s">
        <v>1196</v>
      </c>
      <c r="D99" s="60">
        <v>2</v>
      </c>
      <c r="E99" s="60">
        <v>0</v>
      </c>
      <c r="F99" s="60">
        <v>0</v>
      </c>
      <c r="G99" s="60">
        <v>509</v>
      </c>
      <c r="H99" s="60">
        <v>24</v>
      </c>
      <c r="I99" s="59">
        <v>15.89</v>
      </c>
    </row>
    <row r="100" spans="2:9" ht="15.75" x14ac:dyDescent="0.2">
      <c r="B100" s="59">
        <v>53</v>
      </c>
      <c r="C100" s="60" t="s">
        <v>122</v>
      </c>
      <c r="D100" s="60">
        <v>2</v>
      </c>
      <c r="E100" s="60">
        <v>0</v>
      </c>
      <c r="F100" s="60">
        <v>0</v>
      </c>
      <c r="G100" s="60">
        <v>482</v>
      </c>
      <c r="H100" s="60">
        <v>25</v>
      </c>
      <c r="I100" s="59">
        <v>15.82</v>
      </c>
    </row>
    <row r="101" spans="2:9" ht="15.75" x14ac:dyDescent="0.2">
      <c r="B101" s="59">
        <v>54</v>
      </c>
      <c r="C101" s="60" t="s">
        <v>110</v>
      </c>
      <c r="D101" s="60">
        <v>2</v>
      </c>
      <c r="E101" s="60">
        <v>0</v>
      </c>
      <c r="F101" s="60">
        <v>0</v>
      </c>
      <c r="G101" s="60">
        <v>568</v>
      </c>
      <c r="H101" s="60">
        <v>20</v>
      </c>
      <c r="I101" s="59">
        <v>15.68</v>
      </c>
    </row>
    <row r="102" spans="2:9" ht="15.75" x14ac:dyDescent="0.2">
      <c r="B102" s="59">
        <v>55</v>
      </c>
      <c r="C102" s="60" t="s">
        <v>1314</v>
      </c>
      <c r="D102" s="60">
        <v>2</v>
      </c>
      <c r="E102" s="60">
        <v>0</v>
      </c>
      <c r="F102" s="60">
        <v>0</v>
      </c>
      <c r="G102" s="60">
        <v>618</v>
      </c>
      <c r="H102" s="60">
        <v>17</v>
      </c>
      <c r="I102" s="59">
        <v>15.58</v>
      </c>
    </row>
    <row r="103" spans="2:9" ht="15.75" x14ac:dyDescent="0.2">
      <c r="B103" s="59">
        <v>56</v>
      </c>
      <c r="C103" s="60" t="s">
        <v>448</v>
      </c>
      <c r="D103" s="60">
        <v>2</v>
      </c>
      <c r="E103" s="60">
        <v>0</v>
      </c>
      <c r="F103" s="60">
        <v>0</v>
      </c>
      <c r="G103" s="60">
        <v>458</v>
      </c>
      <c r="H103" s="60">
        <v>25</v>
      </c>
      <c r="I103" s="59">
        <v>15.58</v>
      </c>
    </row>
    <row r="104" spans="2:9" ht="15.75" x14ac:dyDescent="0.2">
      <c r="B104" s="59">
        <v>57</v>
      </c>
      <c r="C104" s="60" t="s">
        <v>896</v>
      </c>
      <c r="D104" s="60">
        <v>2</v>
      </c>
      <c r="E104" s="60">
        <v>0</v>
      </c>
      <c r="F104" s="60">
        <v>0</v>
      </c>
      <c r="G104" s="60">
        <v>552</v>
      </c>
      <c r="H104" s="60">
        <v>20</v>
      </c>
      <c r="I104" s="59">
        <v>15.52</v>
      </c>
    </row>
    <row r="105" spans="2:9" ht="15.75" x14ac:dyDescent="0.2">
      <c r="B105" s="59">
        <v>58</v>
      </c>
      <c r="C105" s="60" t="s">
        <v>3</v>
      </c>
      <c r="D105" s="60">
        <v>2</v>
      </c>
      <c r="E105" s="60">
        <v>0</v>
      </c>
      <c r="F105" s="60">
        <v>0</v>
      </c>
      <c r="G105" s="60">
        <v>596</v>
      </c>
      <c r="H105" s="60">
        <v>15</v>
      </c>
      <c r="I105" s="59">
        <v>14.96</v>
      </c>
    </row>
    <row r="106" spans="2:9" ht="15.75" x14ac:dyDescent="0.2">
      <c r="B106" s="59">
        <v>59</v>
      </c>
      <c r="C106" s="60" t="s">
        <v>815</v>
      </c>
      <c r="D106" s="60">
        <v>1</v>
      </c>
      <c r="E106" s="60">
        <v>1</v>
      </c>
      <c r="F106" s="60">
        <v>0</v>
      </c>
      <c r="G106" s="60">
        <v>487</v>
      </c>
      <c r="H106" s="60">
        <v>19</v>
      </c>
      <c r="I106" s="59">
        <v>14.67</v>
      </c>
    </row>
    <row r="107" spans="2:9" ht="15.75" x14ac:dyDescent="0.2">
      <c r="B107" s="59">
        <v>60</v>
      </c>
      <c r="C107" s="60" t="s">
        <v>383</v>
      </c>
      <c r="D107" s="60">
        <v>1</v>
      </c>
      <c r="E107" s="60">
        <v>1</v>
      </c>
      <c r="F107" s="60">
        <v>0</v>
      </c>
      <c r="G107" s="60">
        <v>476</v>
      </c>
      <c r="H107" s="60">
        <v>19</v>
      </c>
      <c r="I107" s="59">
        <v>14.56</v>
      </c>
    </row>
    <row r="108" spans="2:9" ht="15.75" x14ac:dyDescent="0.2">
      <c r="B108" s="59">
        <v>61</v>
      </c>
      <c r="C108" s="60" t="s">
        <v>1115</v>
      </c>
      <c r="D108" s="60">
        <v>2</v>
      </c>
      <c r="E108" s="60">
        <v>0</v>
      </c>
      <c r="F108" s="60">
        <v>0</v>
      </c>
      <c r="G108" s="60">
        <v>500</v>
      </c>
      <c r="H108" s="60">
        <v>17</v>
      </c>
      <c r="I108" s="59">
        <v>14.4</v>
      </c>
    </row>
    <row r="109" spans="2:9" ht="15.75" x14ac:dyDescent="0.2">
      <c r="B109" s="59">
        <v>62</v>
      </c>
      <c r="C109" s="60" t="s">
        <v>17</v>
      </c>
      <c r="D109" s="60">
        <v>1</v>
      </c>
      <c r="E109" s="60">
        <v>0</v>
      </c>
      <c r="F109" s="60">
        <v>0</v>
      </c>
      <c r="G109" s="60">
        <v>649</v>
      </c>
      <c r="H109" s="60">
        <v>24</v>
      </c>
      <c r="I109" s="59">
        <v>14.29</v>
      </c>
    </row>
    <row r="110" spans="2:9" ht="15.75" x14ac:dyDescent="0.2">
      <c r="B110" s="59">
        <v>63</v>
      </c>
      <c r="C110" s="60" t="s">
        <v>1799</v>
      </c>
      <c r="D110" s="60">
        <v>2</v>
      </c>
      <c r="E110" s="60">
        <v>0</v>
      </c>
      <c r="F110" s="60">
        <v>0</v>
      </c>
      <c r="G110" s="60">
        <v>348</v>
      </c>
      <c r="H110" s="60">
        <v>23</v>
      </c>
      <c r="I110" s="59">
        <v>14.08</v>
      </c>
    </row>
    <row r="111" spans="2:9" ht="15.75" x14ac:dyDescent="0.2">
      <c r="B111" s="59">
        <v>64</v>
      </c>
      <c r="C111" s="60" t="s">
        <v>955</v>
      </c>
      <c r="D111" s="60">
        <v>0</v>
      </c>
      <c r="E111" s="60">
        <v>1</v>
      </c>
      <c r="F111" s="60">
        <v>0</v>
      </c>
      <c r="G111" s="60">
        <v>525</v>
      </c>
      <c r="H111" s="60">
        <v>28</v>
      </c>
      <c r="I111" s="59">
        <v>13.85</v>
      </c>
    </row>
    <row r="112" spans="2:9" ht="15.75" x14ac:dyDescent="0.2">
      <c r="B112" s="59">
        <v>65</v>
      </c>
      <c r="C112" s="60" t="s">
        <v>941</v>
      </c>
      <c r="D112" s="60">
        <v>1</v>
      </c>
      <c r="E112" s="60">
        <v>0</v>
      </c>
      <c r="F112" s="60">
        <v>0</v>
      </c>
      <c r="G112" s="60">
        <v>588</v>
      </c>
      <c r="H112" s="60">
        <v>24</v>
      </c>
      <c r="I112" s="59">
        <v>13.68</v>
      </c>
    </row>
    <row r="113" spans="2:9" ht="15.75" x14ac:dyDescent="0.2">
      <c r="B113" s="59">
        <v>66</v>
      </c>
      <c r="C113" s="60" t="s">
        <v>953</v>
      </c>
      <c r="D113" s="60">
        <v>1</v>
      </c>
      <c r="E113" s="60">
        <v>0</v>
      </c>
      <c r="F113" s="60">
        <v>0</v>
      </c>
      <c r="G113" s="60">
        <v>485</v>
      </c>
      <c r="H113" s="60">
        <v>29</v>
      </c>
      <c r="I113" s="59">
        <v>13.65</v>
      </c>
    </row>
    <row r="114" spans="2:9" ht="15.75" x14ac:dyDescent="0.2">
      <c r="B114" s="59">
        <v>67</v>
      </c>
      <c r="C114" s="60" t="s">
        <v>303</v>
      </c>
      <c r="D114" s="60">
        <v>2</v>
      </c>
      <c r="E114" s="60">
        <v>0</v>
      </c>
      <c r="F114" s="60">
        <v>0</v>
      </c>
      <c r="G114" s="60">
        <v>443</v>
      </c>
      <c r="H114" s="60">
        <v>15</v>
      </c>
      <c r="I114" s="59">
        <v>13.43</v>
      </c>
    </row>
    <row r="115" spans="2:9" ht="15.75" x14ac:dyDescent="0.2">
      <c r="B115" s="59">
        <v>68</v>
      </c>
      <c r="C115" s="60" t="s">
        <v>679</v>
      </c>
      <c r="D115" s="60">
        <v>2</v>
      </c>
      <c r="E115" s="60">
        <v>0</v>
      </c>
      <c r="F115" s="60">
        <v>0</v>
      </c>
      <c r="G115" s="60">
        <v>360</v>
      </c>
      <c r="H115" s="60">
        <v>19</v>
      </c>
      <c r="I115" s="59">
        <v>13.4</v>
      </c>
    </row>
    <row r="116" spans="2:9" ht="15.75" x14ac:dyDescent="0.2">
      <c r="B116" s="59">
        <v>69</v>
      </c>
      <c r="C116" s="60" t="s">
        <v>488</v>
      </c>
      <c r="D116" s="60">
        <v>1</v>
      </c>
      <c r="E116" s="60">
        <v>0</v>
      </c>
      <c r="F116" s="60">
        <v>0</v>
      </c>
      <c r="G116" s="60">
        <v>534</v>
      </c>
      <c r="H116" s="60">
        <v>25</v>
      </c>
      <c r="I116" s="59">
        <v>13.34</v>
      </c>
    </row>
    <row r="117" spans="2:9" ht="15.75" x14ac:dyDescent="0.2">
      <c r="B117" s="59">
        <v>70</v>
      </c>
      <c r="C117" s="60" t="s">
        <v>44</v>
      </c>
      <c r="D117" s="60">
        <v>1</v>
      </c>
      <c r="E117" s="60">
        <v>0</v>
      </c>
      <c r="F117" s="60">
        <v>0</v>
      </c>
      <c r="G117" s="60">
        <v>543</v>
      </c>
      <c r="H117" s="60">
        <v>24</v>
      </c>
      <c r="I117" s="59">
        <v>13.23</v>
      </c>
    </row>
    <row r="118" spans="2:9" ht="15.75" x14ac:dyDescent="0.2">
      <c r="B118" s="59">
        <v>71</v>
      </c>
      <c r="C118" s="60" t="s">
        <v>677</v>
      </c>
      <c r="D118" s="60">
        <v>1</v>
      </c>
      <c r="E118" s="60">
        <v>0</v>
      </c>
      <c r="F118" s="60">
        <v>0</v>
      </c>
      <c r="G118" s="60">
        <v>631</v>
      </c>
      <c r="H118" s="60">
        <v>19</v>
      </c>
      <c r="I118" s="59">
        <v>13.11</v>
      </c>
    </row>
    <row r="119" spans="2:9" ht="15.75" x14ac:dyDescent="0.2">
      <c r="B119" s="59">
        <v>72</v>
      </c>
      <c r="C119" s="60" t="s">
        <v>855</v>
      </c>
      <c r="D119" s="60">
        <v>1</v>
      </c>
      <c r="E119" s="60">
        <v>0</v>
      </c>
      <c r="F119" s="60">
        <v>0</v>
      </c>
      <c r="G119" s="60">
        <v>512</v>
      </c>
      <c r="H119" s="60">
        <v>24</v>
      </c>
      <c r="I119" s="59">
        <v>12.92</v>
      </c>
    </row>
    <row r="120" spans="2:9" ht="15.75" x14ac:dyDescent="0.2">
      <c r="B120" s="59">
        <v>73</v>
      </c>
      <c r="C120" s="60" t="s">
        <v>702</v>
      </c>
      <c r="D120" s="60">
        <v>1</v>
      </c>
      <c r="E120" s="60">
        <v>0</v>
      </c>
      <c r="F120" s="60">
        <v>0</v>
      </c>
      <c r="G120" s="60">
        <v>530</v>
      </c>
      <c r="H120" s="60">
        <v>23</v>
      </c>
      <c r="I120" s="59">
        <v>12.9</v>
      </c>
    </row>
    <row r="121" spans="2:9" ht="15.75" x14ac:dyDescent="0.2">
      <c r="B121" s="59">
        <v>74</v>
      </c>
      <c r="C121" s="60" t="s">
        <v>56</v>
      </c>
      <c r="D121" s="60">
        <v>2</v>
      </c>
      <c r="E121" s="60">
        <v>0</v>
      </c>
      <c r="F121" s="60">
        <v>0</v>
      </c>
      <c r="G121" s="60">
        <v>287</v>
      </c>
      <c r="H121" s="60">
        <v>20</v>
      </c>
      <c r="I121" s="59">
        <v>12.87</v>
      </c>
    </row>
    <row r="122" spans="2:9" ht="15.75" x14ac:dyDescent="0.2">
      <c r="B122" s="59"/>
    </row>
    <row r="123" spans="2:9" ht="15.75" x14ac:dyDescent="0.2">
      <c r="B123" s="59">
        <v>75</v>
      </c>
      <c r="C123" s="60" t="s">
        <v>505</v>
      </c>
      <c r="D123" s="60">
        <v>1</v>
      </c>
      <c r="E123" s="60">
        <v>0</v>
      </c>
      <c r="F123" s="60">
        <v>0</v>
      </c>
      <c r="G123" s="60">
        <v>567</v>
      </c>
      <c r="H123" s="60">
        <v>21</v>
      </c>
      <c r="I123" s="59">
        <v>12.87</v>
      </c>
    </row>
    <row r="124" spans="2:9" ht="15.75" x14ac:dyDescent="0.2">
      <c r="B124" s="59">
        <v>76</v>
      </c>
      <c r="C124" s="60" t="s">
        <v>765</v>
      </c>
      <c r="D124" s="60">
        <v>0</v>
      </c>
      <c r="E124" s="60">
        <v>1</v>
      </c>
      <c r="F124" s="60">
        <v>0</v>
      </c>
      <c r="G124" s="60">
        <v>474</v>
      </c>
      <c r="H124" s="60">
        <v>25</v>
      </c>
      <c r="I124" s="59">
        <v>12.74</v>
      </c>
    </row>
    <row r="125" spans="2:9" ht="15.75" x14ac:dyDescent="0.2">
      <c r="B125" s="59">
        <v>77</v>
      </c>
      <c r="C125" s="60" t="s">
        <v>711</v>
      </c>
      <c r="D125" s="60">
        <v>1</v>
      </c>
      <c r="E125" s="60">
        <v>0</v>
      </c>
      <c r="F125" s="60">
        <v>0</v>
      </c>
      <c r="G125" s="60">
        <v>513</v>
      </c>
      <c r="H125" s="60">
        <v>23</v>
      </c>
      <c r="I125" s="59">
        <v>12.73</v>
      </c>
    </row>
    <row r="126" spans="2:9" ht="15.75" x14ac:dyDescent="0.2">
      <c r="B126" s="59">
        <v>78</v>
      </c>
      <c r="C126" s="60" t="s">
        <v>93</v>
      </c>
      <c r="D126" s="60">
        <v>1</v>
      </c>
      <c r="E126" s="60">
        <v>0</v>
      </c>
      <c r="F126" s="60">
        <v>0</v>
      </c>
      <c r="G126" s="60">
        <v>508</v>
      </c>
      <c r="H126" s="60">
        <v>23</v>
      </c>
      <c r="I126" s="59">
        <v>12.68</v>
      </c>
    </row>
    <row r="127" spans="2:9" ht="15.75" x14ac:dyDescent="0.2">
      <c r="B127" s="59">
        <v>79</v>
      </c>
      <c r="C127" s="60" t="s">
        <v>899</v>
      </c>
      <c r="D127" s="60">
        <v>1</v>
      </c>
      <c r="E127" s="60">
        <v>0</v>
      </c>
      <c r="F127" s="60">
        <v>0</v>
      </c>
      <c r="G127" s="60">
        <v>562</v>
      </c>
      <c r="H127" s="60">
        <v>20</v>
      </c>
      <c r="I127" s="59">
        <v>12.62</v>
      </c>
    </row>
    <row r="128" spans="2:9" ht="15.75" x14ac:dyDescent="0.2">
      <c r="B128" s="59">
        <v>80</v>
      </c>
      <c r="C128" s="60" t="s">
        <v>577</v>
      </c>
      <c r="D128" s="60">
        <v>2</v>
      </c>
      <c r="E128" s="60">
        <v>0</v>
      </c>
      <c r="F128" s="60">
        <v>0</v>
      </c>
      <c r="G128" s="60">
        <v>340</v>
      </c>
      <c r="H128" s="60">
        <v>16</v>
      </c>
      <c r="I128" s="59">
        <v>12.6</v>
      </c>
    </row>
    <row r="129" spans="2:9" ht="15.75" x14ac:dyDescent="0.2">
      <c r="B129" s="59">
        <v>81</v>
      </c>
      <c r="C129" s="60" t="s">
        <v>696</v>
      </c>
      <c r="D129" s="60">
        <v>1</v>
      </c>
      <c r="E129" s="60">
        <v>0</v>
      </c>
      <c r="F129" s="60">
        <v>0</v>
      </c>
      <c r="G129" s="60">
        <v>500</v>
      </c>
      <c r="H129" s="60">
        <v>22</v>
      </c>
      <c r="I129" s="59">
        <v>12.4</v>
      </c>
    </row>
    <row r="130" spans="2:9" ht="15.75" x14ac:dyDescent="0.2">
      <c r="B130" s="59">
        <v>82</v>
      </c>
      <c r="C130" s="60" t="s">
        <v>1374</v>
      </c>
      <c r="D130" s="60">
        <v>1</v>
      </c>
      <c r="E130" s="60">
        <v>0</v>
      </c>
      <c r="F130" s="60">
        <v>0</v>
      </c>
      <c r="G130" s="60">
        <v>495</v>
      </c>
      <c r="H130" s="60">
        <v>22</v>
      </c>
      <c r="I130" s="59">
        <v>12.35</v>
      </c>
    </row>
    <row r="131" spans="2:9" ht="15.75" x14ac:dyDescent="0.2">
      <c r="B131" s="59">
        <v>83</v>
      </c>
      <c r="C131" s="60" t="s">
        <v>1200</v>
      </c>
      <c r="D131" s="60">
        <v>1</v>
      </c>
      <c r="E131" s="60">
        <v>0</v>
      </c>
      <c r="F131" s="60">
        <v>0</v>
      </c>
      <c r="G131" s="60">
        <v>530</v>
      </c>
      <c r="H131" s="60">
        <v>20</v>
      </c>
      <c r="I131" s="59">
        <v>12.3</v>
      </c>
    </row>
    <row r="132" spans="2:9" ht="15.75" x14ac:dyDescent="0.2">
      <c r="B132" s="59">
        <v>84</v>
      </c>
      <c r="C132" s="60" t="s">
        <v>362</v>
      </c>
      <c r="D132" s="60">
        <v>1</v>
      </c>
      <c r="E132" s="60">
        <v>0</v>
      </c>
      <c r="F132" s="60">
        <v>0</v>
      </c>
      <c r="G132" s="60">
        <v>563</v>
      </c>
      <c r="H132" s="60">
        <v>18</v>
      </c>
      <c r="I132" s="59">
        <v>12.23</v>
      </c>
    </row>
    <row r="133" spans="2:9" ht="15.75" x14ac:dyDescent="0.2">
      <c r="B133" s="59">
        <v>85</v>
      </c>
      <c r="C133" s="60" t="s">
        <v>780</v>
      </c>
      <c r="D133" s="60">
        <v>1</v>
      </c>
      <c r="E133" s="60">
        <v>0</v>
      </c>
      <c r="F133" s="60">
        <v>0</v>
      </c>
      <c r="G133" s="60">
        <v>516</v>
      </c>
      <c r="H133" s="60">
        <v>20</v>
      </c>
      <c r="I133" s="59">
        <v>12.16</v>
      </c>
    </row>
    <row r="134" spans="2:9" ht="15.75" x14ac:dyDescent="0.2">
      <c r="B134" s="59">
        <v>86</v>
      </c>
      <c r="C134" s="60" t="s">
        <v>1079</v>
      </c>
      <c r="D134" s="60">
        <v>1</v>
      </c>
      <c r="E134" s="60">
        <v>0</v>
      </c>
      <c r="F134" s="60">
        <v>0</v>
      </c>
      <c r="G134" s="60">
        <v>616</v>
      </c>
      <c r="H134" s="60">
        <v>15</v>
      </c>
      <c r="I134" s="59">
        <v>12.16</v>
      </c>
    </row>
    <row r="135" spans="2:9" ht="15.75" x14ac:dyDescent="0.2">
      <c r="B135" s="59">
        <v>87</v>
      </c>
      <c r="C135" s="60" t="s">
        <v>885</v>
      </c>
      <c r="D135" s="60">
        <v>1</v>
      </c>
      <c r="E135" s="60">
        <v>0</v>
      </c>
      <c r="F135" s="60">
        <v>0</v>
      </c>
      <c r="G135" s="60">
        <v>506</v>
      </c>
      <c r="H135" s="60">
        <v>20</v>
      </c>
      <c r="I135" s="59">
        <v>12.06</v>
      </c>
    </row>
    <row r="136" spans="2:9" ht="15.75" x14ac:dyDescent="0.2">
      <c r="B136" s="59">
        <v>88</v>
      </c>
      <c r="C136" s="60" t="s">
        <v>358</v>
      </c>
      <c r="D136" s="60">
        <v>1</v>
      </c>
      <c r="E136" s="60">
        <v>0</v>
      </c>
      <c r="F136" s="60">
        <v>0</v>
      </c>
      <c r="G136" s="60">
        <v>443</v>
      </c>
      <c r="H136" s="60">
        <v>22</v>
      </c>
      <c r="I136" s="59">
        <v>11.83</v>
      </c>
    </row>
    <row r="137" spans="2:9" ht="15.75" x14ac:dyDescent="0.2">
      <c r="B137" s="59">
        <v>89</v>
      </c>
      <c r="C137" s="60" t="s">
        <v>770</v>
      </c>
      <c r="D137" s="60">
        <v>1</v>
      </c>
      <c r="E137" s="60">
        <v>0</v>
      </c>
      <c r="F137" s="60">
        <v>0</v>
      </c>
      <c r="G137" s="60">
        <v>406</v>
      </c>
      <c r="H137" s="60">
        <v>23</v>
      </c>
      <c r="I137" s="59">
        <v>11.66</v>
      </c>
    </row>
    <row r="138" spans="2:9" ht="15.75" x14ac:dyDescent="0.2">
      <c r="B138" s="59">
        <v>90</v>
      </c>
      <c r="C138" s="60" t="s">
        <v>281</v>
      </c>
      <c r="D138" s="60">
        <v>1</v>
      </c>
      <c r="E138" s="60">
        <v>0</v>
      </c>
      <c r="F138" s="60">
        <v>0</v>
      </c>
      <c r="G138" s="60">
        <v>494</v>
      </c>
      <c r="H138" s="60">
        <v>17</v>
      </c>
      <c r="I138" s="59">
        <v>11.34</v>
      </c>
    </row>
    <row r="139" spans="2:9" ht="15.75" x14ac:dyDescent="0.2">
      <c r="B139" s="59">
        <v>91</v>
      </c>
      <c r="C139" s="60" t="s">
        <v>283</v>
      </c>
      <c r="D139" s="60">
        <v>1</v>
      </c>
      <c r="E139" s="60">
        <v>0</v>
      </c>
      <c r="F139" s="60">
        <v>0</v>
      </c>
      <c r="G139" s="60">
        <v>484</v>
      </c>
      <c r="H139" s="60">
        <v>16</v>
      </c>
      <c r="I139" s="59">
        <v>11.04</v>
      </c>
    </row>
    <row r="140" spans="2:9" ht="15.75" x14ac:dyDescent="0.2">
      <c r="B140" s="59">
        <v>92</v>
      </c>
      <c r="C140" s="60" t="s">
        <v>476</v>
      </c>
      <c r="D140" s="60">
        <v>1</v>
      </c>
      <c r="E140" s="60">
        <v>0</v>
      </c>
      <c r="F140" s="60">
        <v>0</v>
      </c>
      <c r="G140" s="60">
        <v>429</v>
      </c>
      <c r="H140" s="60">
        <v>16</v>
      </c>
      <c r="I140" s="59">
        <v>10.49</v>
      </c>
    </row>
    <row r="141" spans="2:9" ht="15.75" x14ac:dyDescent="0.2">
      <c r="B141" s="59">
        <v>93</v>
      </c>
      <c r="C141" s="60" t="s">
        <v>297</v>
      </c>
      <c r="D141" s="60">
        <v>1</v>
      </c>
      <c r="E141" s="60">
        <v>0</v>
      </c>
      <c r="F141" s="60">
        <v>0</v>
      </c>
      <c r="G141" s="60">
        <v>406</v>
      </c>
      <c r="H141" s="60">
        <v>17</v>
      </c>
      <c r="I141" s="59">
        <v>10.46</v>
      </c>
    </row>
    <row r="142" spans="2:9" ht="15.75" x14ac:dyDescent="0.2">
      <c r="B142" s="59">
        <v>94</v>
      </c>
      <c r="C142" s="60" t="s">
        <v>915</v>
      </c>
      <c r="D142" s="60">
        <v>1</v>
      </c>
      <c r="E142" s="60">
        <v>0</v>
      </c>
      <c r="F142" s="60">
        <v>0</v>
      </c>
      <c r="G142" s="60">
        <v>366</v>
      </c>
      <c r="H142" s="60">
        <v>19</v>
      </c>
      <c r="I142" s="59">
        <v>10.46</v>
      </c>
    </row>
    <row r="143" spans="2:9" ht="15.75" x14ac:dyDescent="0.2">
      <c r="B143" s="59">
        <v>95</v>
      </c>
      <c r="C143" s="60" t="s">
        <v>699</v>
      </c>
      <c r="D143" s="60">
        <v>1</v>
      </c>
      <c r="E143" s="60">
        <v>0</v>
      </c>
      <c r="F143" s="60">
        <v>0</v>
      </c>
      <c r="G143" s="60">
        <v>293</v>
      </c>
      <c r="H143" s="60">
        <v>22</v>
      </c>
      <c r="I143" s="59">
        <v>10.33</v>
      </c>
    </row>
    <row r="144" spans="2:9" ht="15.75" x14ac:dyDescent="0.2">
      <c r="B144" s="59">
        <v>96</v>
      </c>
      <c r="C144" s="60" t="s">
        <v>1262</v>
      </c>
      <c r="D144" s="60">
        <v>1</v>
      </c>
      <c r="E144" s="60">
        <v>0</v>
      </c>
      <c r="F144" s="60">
        <v>0</v>
      </c>
      <c r="G144" s="60">
        <v>411</v>
      </c>
      <c r="H144" s="60">
        <v>16</v>
      </c>
      <c r="I144" s="59">
        <v>10.31</v>
      </c>
    </row>
    <row r="145" spans="2:9" ht="15.75" x14ac:dyDescent="0.2">
      <c r="B145" s="59">
        <v>97</v>
      </c>
      <c r="C145" s="60" t="s">
        <v>1369</v>
      </c>
      <c r="D145" s="60">
        <v>1</v>
      </c>
      <c r="E145" s="60">
        <v>0</v>
      </c>
      <c r="F145" s="60">
        <v>0</v>
      </c>
      <c r="G145" s="60">
        <v>395</v>
      </c>
      <c r="H145" s="60">
        <v>15</v>
      </c>
      <c r="I145" s="59">
        <v>9.9499999999999993</v>
      </c>
    </row>
    <row r="146" spans="2:9" ht="15.75" x14ac:dyDescent="0.2">
      <c r="B146" s="59">
        <v>98</v>
      </c>
      <c r="C146" s="60" t="s">
        <v>1206</v>
      </c>
      <c r="D146" s="60">
        <v>0</v>
      </c>
      <c r="E146" s="60">
        <v>1</v>
      </c>
      <c r="F146" s="60">
        <v>0</v>
      </c>
      <c r="G146" s="60">
        <v>432</v>
      </c>
      <c r="H146" s="60">
        <v>13</v>
      </c>
      <c r="I146" s="59">
        <v>9.92</v>
      </c>
    </row>
    <row r="147" spans="2:9" ht="15.75" x14ac:dyDescent="0.2">
      <c r="B147" s="59">
        <v>99</v>
      </c>
      <c r="C147" s="60" t="s">
        <v>1309</v>
      </c>
      <c r="D147" s="60">
        <v>1</v>
      </c>
      <c r="E147" s="60">
        <v>0</v>
      </c>
      <c r="F147" s="60">
        <v>0</v>
      </c>
      <c r="G147" s="60">
        <v>341</v>
      </c>
      <c r="H147" s="60">
        <v>17</v>
      </c>
      <c r="I147" s="59">
        <v>9.81</v>
      </c>
    </row>
    <row r="148" spans="2:9" ht="15.75" x14ac:dyDescent="0.2">
      <c r="B148" s="59">
        <v>100</v>
      </c>
      <c r="C148" s="60" t="s">
        <v>451</v>
      </c>
      <c r="D148" s="60">
        <v>0</v>
      </c>
      <c r="E148" s="60">
        <v>0</v>
      </c>
      <c r="F148" s="60">
        <v>0</v>
      </c>
      <c r="G148" s="60">
        <v>461</v>
      </c>
      <c r="H148" s="60">
        <v>26</v>
      </c>
      <c r="I148" s="59">
        <v>9.81</v>
      </c>
    </row>
    <row r="149" spans="2:9" ht="15.75" x14ac:dyDescent="0.2">
      <c r="B149" s="59">
        <v>101</v>
      </c>
      <c r="C149" s="60" t="s">
        <v>673</v>
      </c>
      <c r="D149" s="60">
        <v>0</v>
      </c>
      <c r="E149" s="60">
        <v>0</v>
      </c>
      <c r="F149" s="60">
        <v>0</v>
      </c>
      <c r="G149" s="60">
        <v>583</v>
      </c>
      <c r="H149" s="60">
        <v>18</v>
      </c>
      <c r="I149" s="59">
        <v>9.43</v>
      </c>
    </row>
    <row r="150" spans="2:9" ht="15.75" x14ac:dyDescent="0.2">
      <c r="B150" s="59">
        <v>102</v>
      </c>
      <c r="C150" s="60" t="s">
        <v>1325</v>
      </c>
      <c r="D150" s="60">
        <v>0</v>
      </c>
      <c r="E150" s="60">
        <v>0</v>
      </c>
      <c r="F150" s="60">
        <v>0</v>
      </c>
      <c r="G150" s="60">
        <v>523</v>
      </c>
      <c r="H150" s="60">
        <v>21</v>
      </c>
      <c r="I150" s="59">
        <v>9.43</v>
      </c>
    </row>
    <row r="151" spans="2:9" ht="15.75" x14ac:dyDescent="0.2">
      <c r="B151" s="59">
        <v>103</v>
      </c>
      <c r="C151" s="60" t="s">
        <v>650</v>
      </c>
      <c r="D151" s="60">
        <v>1</v>
      </c>
      <c r="E151" s="60">
        <v>0</v>
      </c>
      <c r="F151" s="60">
        <v>0</v>
      </c>
      <c r="G151" s="60">
        <v>325</v>
      </c>
      <c r="H151" s="60">
        <v>15</v>
      </c>
      <c r="I151" s="59">
        <v>9.25</v>
      </c>
    </row>
    <row r="152" spans="2:9" ht="15.75" x14ac:dyDescent="0.2">
      <c r="B152" s="59">
        <v>104</v>
      </c>
      <c r="C152" s="60" t="s">
        <v>703</v>
      </c>
      <c r="D152" s="60">
        <v>1</v>
      </c>
      <c r="E152" s="60">
        <v>0</v>
      </c>
      <c r="F152" s="60">
        <v>0</v>
      </c>
      <c r="G152" s="60">
        <v>256</v>
      </c>
      <c r="H152" s="60">
        <v>18</v>
      </c>
      <c r="I152" s="59">
        <v>9.16</v>
      </c>
    </row>
    <row r="153" spans="2:9" ht="15.75" x14ac:dyDescent="0.2">
      <c r="B153" s="59">
        <v>105</v>
      </c>
      <c r="C153" s="60" t="s">
        <v>1059</v>
      </c>
      <c r="D153" s="60">
        <v>0</v>
      </c>
      <c r="E153" s="60">
        <v>0</v>
      </c>
      <c r="F153" s="60">
        <v>0</v>
      </c>
      <c r="G153" s="60">
        <v>553</v>
      </c>
      <c r="H153" s="60">
        <v>18</v>
      </c>
      <c r="I153" s="59">
        <v>9.1300000000000008</v>
      </c>
    </row>
    <row r="154" spans="2:9" ht="15.75" x14ac:dyDescent="0.2">
      <c r="B154" s="59">
        <v>106</v>
      </c>
      <c r="C154" s="60" t="s">
        <v>1010</v>
      </c>
      <c r="D154" s="60">
        <v>0</v>
      </c>
      <c r="E154" s="60">
        <v>0</v>
      </c>
      <c r="F154" s="60">
        <v>0</v>
      </c>
      <c r="G154" s="60">
        <v>477</v>
      </c>
      <c r="H154" s="60">
        <v>21</v>
      </c>
      <c r="I154" s="59">
        <v>8.9700000000000006</v>
      </c>
    </row>
    <row r="155" spans="2:9" ht="15.75" x14ac:dyDescent="0.2">
      <c r="B155" s="59">
        <v>107</v>
      </c>
      <c r="C155" s="60" t="s">
        <v>11</v>
      </c>
      <c r="D155" s="60">
        <v>1</v>
      </c>
      <c r="E155" s="60">
        <v>0</v>
      </c>
      <c r="F155" s="60">
        <v>0</v>
      </c>
      <c r="G155" s="60">
        <v>356</v>
      </c>
      <c r="H155" s="60">
        <v>12</v>
      </c>
      <c r="I155" s="59">
        <v>8.9600000000000009</v>
      </c>
    </row>
    <row r="156" spans="2:9" ht="15.75" x14ac:dyDescent="0.2">
      <c r="B156" s="59">
        <v>108</v>
      </c>
      <c r="C156" s="60" t="s">
        <v>1163</v>
      </c>
      <c r="D156" s="60">
        <v>0</v>
      </c>
      <c r="E156" s="60">
        <v>0</v>
      </c>
      <c r="F156" s="60">
        <v>0</v>
      </c>
      <c r="G156" s="60">
        <v>455</v>
      </c>
      <c r="H156" s="60">
        <v>22</v>
      </c>
      <c r="I156" s="59">
        <v>8.9499999999999993</v>
      </c>
    </row>
    <row r="157" spans="2:9" ht="15.75" x14ac:dyDescent="0.2">
      <c r="B157" s="59">
        <v>109</v>
      </c>
      <c r="C157" s="60" t="s">
        <v>1326</v>
      </c>
      <c r="D157" s="60">
        <v>0</v>
      </c>
      <c r="E157" s="60">
        <v>0</v>
      </c>
      <c r="F157" s="60">
        <v>0</v>
      </c>
      <c r="G157" s="60">
        <v>567</v>
      </c>
      <c r="H157" s="60">
        <v>16</v>
      </c>
      <c r="I157" s="59">
        <v>8.8699999999999992</v>
      </c>
    </row>
    <row r="158" spans="2:9" ht="15.75" x14ac:dyDescent="0.2">
      <c r="B158" s="59">
        <v>110</v>
      </c>
      <c r="C158" s="60" t="s">
        <v>296</v>
      </c>
      <c r="D158" s="60">
        <v>0</v>
      </c>
      <c r="E158" s="60">
        <v>0</v>
      </c>
      <c r="F158" s="60">
        <v>0</v>
      </c>
      <c r="G158" s="60">
        <v>424</v>
      </c>
      <c r="H158" s="60">
        <v>23</v>
      </c>
      <c r="I158" s="59">
        <v>8.84</v>
      </c>
    </row>
    <row r="159" spans="2:9" ht="15.75" x14ac:dyDescent="0.2">
      <c r="B159" s="59">
        <v>111</v>
      </c>
      <c r="C159" s="60" t="s">
        <v>900</v>
      </c>
      <c r="D159" s="60">
        <v>0</v>
      </c>
      <c r="E159" s="60">
        <v>0</v>
      </c>
      <c r="F159" s="60">
        <v>0</v>
      </c>
      <c r="G159" s="60">
        <v>381</v>
      </c>
      <c r="H159" s="60">
        <v>25</v>
      </c>
      <c r="I159" s="59">
        <v>8.81</v>
      </c>
    </row>
    <row r="160" spans="2:9" ht="15.75" x14ac:dyDescent="0.2">
      <c r="B160" s="59">
        <v>112</v>
      </c>
      <c r="C160" s="60" t="s">
        <v>810</v>
      </c>
      <c r="D160" s="60">
        <v>0</v>
      </c>
      <c r="E160" s="60">
        <v>0</v>
      </c>
      <c r="F160" s="60">
        <v>0</v>
      </c>
      <c r="G160" s="60">
        <v>381</v>
      </c>
      <c r="H160" s="60">
        <v>24</v>
      </c>
      <c r="I160" s="59">
        <v>8.61</v>
      </c>
    </row>
    <row r="161" spans="2:9" ht="15.75" x14ac:dyDescent="0.2">
      <c r="B161" s="59">
        <v>113</v>
      </c>
      <c r="C161" s="60" t="s">
        <v>671</v>
      </c>
      <c r="D161" s="60">
        <v>0</v>
      </c>
      <c r="E161" s="60">
        <v>0</v>
      </c>
      <c r="F161" s="60">
        <v>0</v>
      </c>
      <c r="G161" s="60">
        <v>456</v>
      </c>
      <c r="H161" s="60">
        <v>20</v>
      </c>
      <c r="I161" s="59">
        <v>8.56</v>
      </c>
    </row>
    <row r="162" spans="2:9" ht="15.75" x14ac:dyDescent="0.2">
      <c r="B162" s="59"/>
    </row>
    <row r="163" spans="2:9" ht="15.75" x14ac:dyDescent="0.2">
      <c r="B163" s="59">
        <v>114</v>
      </c>
      <c r="C163" s="60" t="s">
        <v>363</v>
      </c>
      <c r="D163" s="60">
        <v>0</v>
      </c>
      <c r="E163" s="60">
        <v>0</v>
      </c>
      <c r="F163" s="60">
        <v>0</v>
      </c>
      <c r="G163" s="60">
        <v>407</v>
      </c>
      <c r="H163" s="60">
        <v>22</v>
      </c>
      <c r="I163" s="59">
        <v>8.4700000000000006</v>
      </c>
    </row>
    <row r="164" spans="2:9" ht="15.75" x14ac:dyDescent="0.2">
      <c r="B164" s="59">
        <v>115</v>
      </c>
      <c r="C164" s="60" t="s">
        <v>527</v>
      </c>
      <c r="D164" s="60">
        <v>1</v>
      </c>
      <c r="E164" s="60">
        <v>0</v>
      </c>
      <c r="F164" s="60">
        <v>0</v>
      </c>
      <c r="G164" s="60">
        <v>228</v>
      </c>
      <c r="H164" s="60">
        <v>15</v>
      </c>
      <c r="I164" s="59">
        <v>8.2799999999999994</v>
      </c>
    </row>
    <row r="165" spans="2:9" ht="15.75" x14ac:dyDescent="0.2">
      <c r="B165" s="59">
        <v>116</v>
      </c>
      <c r="C165" s="60" t="s">
        <v>804</v>
      </c>
      <c r="D165" s="60">
        <v>0</v>
      </c>
      <c r="E165" s="60">
        <v>0</v>
      </c>
      <c r="F165" s="60">
        <v>0</v>
      </c>
      <c r="G165" s="60">
        <v>400</v>
      </c>
      <c r="H165" s="60">
        <v>19</v>
      </c>
      <c r="I165" s="59">
        <v>7.8</v>
      </c>
    </row>
    <row r="166" spans="2:9" ht="15.75" x14ac:dyDescent="0.2">
      <c r="B166" s="59">
        <v>117</v>
      </c>
      <c r="C166" s="60" t="s">
        <v>691</v>
      </c>
      <c r="D166" s="60">
        <v>0</v>
      </c>
      <c r="E166" s="60">
        <v>0</v>
      </c>
      <c r="F166" s="60">
        <v>0</v>
      </c>
      <c r="G166" s="60">
        <v>431</v>
      </c>
      <c r="H166" s="60">
        <v>17</v>
      </c>
      <c r="I166" s="59">
        <v>7.71</v>
      </c>
    </row>
    <row r="167" spans="2:9" ht="15.75" x14ac:dyDescent="0.2">
      <c r="B167" s="59">
        <v>118</v>
      </c>
      <c r="C167" s="60" t="s">
        <v>1149</v>
      </c>
      <c r="D167" s="60">
        <v>0</v>
      </c>
      <c r="E167" s="60">
        <v>0</v>
      </c>
      <c r="F167" s="60">
        <v>0</v>
      </c>
      <c r="G167" s="60">
        <v>313</v>
      </c>
      <c r="H167" s="60">
        <v>21</v>
      </c>
      <c r="I167" s="59">
        <v>7.33</v>
      </c>
    </row>
    <row r="168" spans="2:9" ht="15.75" x14ac:dyDescent="0.2">
      <c r="B168" s="59">
        <v>119</v>
      </c>
      <c r="C168" s="60" t="s">
        <v>1265</v>
      </c>
      <c r="D168" s="60">
        <v>0</v>
      </c>
      <c r="E168" s="60">
        <v>0</v>
      </c>
      <c r="F168" s="60">
        <v>0</v>
      </c>
      <c r="G168" s="60">
        <v>229</v>
      </c>
      <c r="H168" s="60">
        <v>25</v>
      </c>
      <c r="I168" s="59">
        <v>7.29</v>
      </c>
    </row>
    <row r="169" spans="2:9" ht="15.75" x14ac:dyDescent="0.2">
      <c r="B169" s="59">
        <v>120</v>
      </c>
      <c r="C169" s="60" t="s">
        <v>1373</v>
      </c>
      <c r="D169" s="60">
        <v>0</v>
      </c>
      <c r="E169" s="60">
        <v>0</v>
      </c>
      <c r="F169" s="60">
        <v>0</v>
      </c>
      <c r="G169" s="60">
        <v>348</v>
      </c>
      <c r="H169" s="60">
        <v>18</v>
      </c>
      <c r="I169" s="59">
        <v>7.08</v>
      </c>
    </row>
    <row r="170" spans="2:9" ht="15.75" x14ac:dyDescent="0.2">
      <c r="B170" s="59">
        <v>121</v>
      </c>
      <c r="C170" s="60" t="s">
        <v>656</v>
      </c>
      <c r="D170" s="60">
        <v>0</v>
      </c>
      <c r="E170" s="60">
        <v>0</v>
      </c>
      <c r="F170" s="60">
        <v>0</v>
      </c>
      <c r="G170" s="60">
        <v>306</v>
      </c>
      <c r="H170" s="60">
        <v>19</v>
      </c>
      <c r="I170" s="59">
        <v>6.86</v>
      </c>
    </row>
    <row r="171" spans="2:9" ht="15.75" x14ac:dyDescent="0.2">
      <c r="B171" s="59">
        <v>122</v>
      </c>
      <c r="C171" s="60" t="s">
        <v>1190</v>
      </c>
      <c r="D171" s="60">
        <v>0</v>
      </c>
      <c r="E171" s="60">
        <v>0</v>
      </c>
      <c r="F171" s="60">
        <v>0</v>
      </c>
      <c r="G171" s="60">
        <v>310</v>
      </c>
      <c r="H171" s="60">
        <v>18</v>
      </c>
      <c r="I171" s="59">
        <v>6.7</v>
      </c>
    </row>
    <row r="172" spans="2:9" ht="15.75" x14ac:dyDescent="0.2">
      <c r="B172" s="59">
        <v>123</v>
      </c>
      <c r="C172" s="60" t="s">
        <v>949</v>
      </c>
      <c r="D172" s="60">
        <v>0</v>
      </c>
      <c r="E172" s="60">
        <v>0</v>
      </c>
      <c r="F172" s="60">
        <v>0</v>
      </c>
      <c r="G172" s="60">
        <v>336</v>
      </c>
      <c r="H172" s="60">
        <v>14</v>
      </c>
      <c r="I172" s="59">
        <v>6.16</v>
      </c>
    </row>
    <row r="173" spans="2:9" ht="15.75" x14ac:dyDescent="0.2">
      <c r="B173" s="59">
        <v>124</v>
      </c>
      <c r="C173" s="60" t="s">
        <v>705</v>
      </c>
      <c r="D173" s="60">
        <v>0</v>
      </c>
      <c r="E173" s="60">
        <v>0</v>
      </c>
      <c r="F173" s="60">
        <v>0</v>
      </c>
      <c r="G173" s="60">
        <v>275</v>
      </c>
      <c r="H173" s="60">
        <v>17</v>
      </c>
      <c r="I173" s="59">
        <v>6.15</v>
      </c>
    </row>
    <row r="174" spans="2:9" ht="15.75" x14ac:dyDescent="0.2">
      <c r="B174" s="59">
        <v>125</v>
      </c>
      <c r="C174" s="60" t="s">
        <v>948</v>
      </c>
      <c r="D174" s="60">
        <v>0</v>
      </c>
      <c r="E174" s="60">
        <v>0</v>
      </c>
      <c r="F174" s="60">
        <v>0</v>
      </c>
      <c r="G174" s="60">
        <v>334</v>
      </c>
      <c r="H174" s="60">
        <v>12</v>
      </c>
      <c r="I174" s="59">
        <v>5.74</v>
      </c>
    </row>
    <row r="175" spans="2:9" ht="15.75" x14ac:dyDescent="0.2">
      <c r="B175" s="59">
        <v>126</v>
      </c>
      <c r="C175" s="60" t="s">
        <v>1796</v>
      </c>
      <c r="D175" s="60">
        <v>0</v>
      </c>
      <c r="E175" s="60">
        <v>0</v>
      </c>
      <c r="F175" s="60">
        <v>0</v>
      </c>
      <c r="G175" s="60">
        <v>205</v>
      </c>
      <c r="H175" s="60">
        <v>18</v>
      </c>
      <c r="I175" s="59">
        <v>5.65</v>
      </c>
    </row>
    <row r="176" spans="2:9" ht="15.75" x14ac:dyDescent="0.2">
      <c r="B176" s="59">
        <v>127</v>
      </c>
      <c r="C176" s="60" t="s">
        <v>972</v>
      </c>
      <c r="D176" s="60">
        <v>0</v>
      </c>
      <c r="E176" s="60">
        <v>0</v>
      </c>
      <c r="F176" s="60">
        <v>0</v>
      </c>
      <c r="G176" s="60">
        <v>253</v>
      </c>
      <c r="H176" s="60">
        <v>14</v>
      </c>
      <c r="I176" s="59">
        <v>5.33</v>
      </c>
    </row>
    <row r="177" spans="1:9" ht="15.75" x14ac:dyDescent="0.2">
      <c r="B177" s="59">
        <v>128</v>
      </c>
      <c r="C177" s="60" t="s">
        <v>1174</v>
      </c>
      <c r="D177" s="60">
        <v>0</v>
      </c>
      <c r="E177" s="60">
        <v>0</v>
      </c>
      <c r="F177" s="60">
        <v>0</v>
      </c>
      <c r="G177" s="60">
        <v>284</v>
      </c>
      <c r="H177" s="60">
        <v>11</v>
      </c>
      <c r="I177" s="59">
        <v>5.04</v>
      </c>
    </row>
    <row r="178" spans="1:9" ht="15.75" x14ac:dyDescent="0.2">
      <c r="B178" s="59">
        <v>129</v>
      </c>
      <c r="C178" s="60" t="s">
        <v>1800</v>
      </c>
      <c r="D178" s="60">
        <v>0</v>
      </c>
      <c r="E178" s="60">
        <v>0</v>
      </c>
      <c r="F178" s="60">
        <v>0</v>
      </c>
      <c r="G178" s="60">
        <v>315</v>
      </c>
      <c r="H178" s="60">
        <v>9</v>
      </c>
      <c r="I178" s="59">
        <v>4.95</v>
      </c>
    </row>
    <row r="179" spans="1:9" ht="15.75" x14ac:dyDescent="0.2">
      <c r="B179" s="59">
        <v>130</v>
      </c>
      <c r="C179" s="60" t="s">
        <v>359</v>
      </c>
      <c r="D179" s="60">
        <v>0</v>
      </c>
      <c r="E179" s="60">
        <v>0</v>
      </c>
      <c r="F179" s="60">
        <v>0</v>
      </c>
      <c r="G179" s="60">
        <v>228</v>
      </c>
      <c r="H179" s="60">
        <v>11</v>
      </c>
      <c r="I179" s="59">
        <v>4.4800000000000004</v>
      </c>
    </row>
    <row r="180" spans="1:9" ht="15.75" x14ac:dyDescent="0.2">
      <c r="B180" s="59">
        <v>131</v>
      </c>
      <c r="C180" s="60" t="s">
        <v>1192</v>
      </c>
      <c r="D180" s="60">
        <v>0</v>
      </c>
      <c r="E180" s="60">
        <v>0</v>
      </c>
      <c r="F180" s="60">
        <v>0</v>
      </c>
      <c r="G180" s="60">
        <v>209</v>
      </c>
      <c r="H180" s="60">
        <v>11</v>
      </c>
      <c r="I180" s="59">
        <v>4.29</v>
      </c>
    </row>
    <row r="181" spans="1:9" ht="15.75" x14ac:dyDescent="0.2">
      <c r="B181" s="59">
        <v>132</v>
      </c>
      <c r="C181" s="60" t="s">
        <v>1154</v>
      </c>
      <c r="D181" s="60">
        <v>0</v>
      </c>
      <c r="E181" s="60">
        <v>0</v>
      </c>
      <c r="F181" s="60">
        <v>0</v>
      </c>
      <c r="G181" s="60">
        <v>163</v>
      </c>
      <c r="H181" s="60">
        <v>10</v>
      </c>
      <c r="I181" s="59">
        <v>3.63</v>
      </c>
    </row>
    <row r="182" spans="1:9" ht="15.75" x14ac:dyDescent="0.2">
      <c r="B182" s="59">
        <v>133</v>
      </c>
      <c r="C182" s="60" t="s">
        <v>886</v>
      </c>
      <c r="D182" s="60">
        <v>0</v>
      </c>
      <c r="E182" s="60">
        <v>0</v>
      </c>
      <c r="F182" s="60">
        <v>0</v>
      </c>
      <c r="G182" s="60">
        <v>132</v>
      </c>
      <c r="H182" s="60">
        <v>5</v>
      </c>
      <c r="I182" s="59">
        <v>2.3199999999999998</v>
      </c>
    </row>
    <row r="183" spans="1:9" ht="15.75" x14ac:dyDescent="0.2">
      <c r="B183" s="59">
        <v>134</v>
      </c>
      <c r="C183" s="60" t="s">
        <v>1307</v>
      </c>
      <c r="D183" s="60">
        <v>0</v>
      </c>
      <c r="E183" s="60">
        <v>0</v>
      </c>
      <c r="F183" s="60">
        <v>0</v>
      </c>
      <c r="G183" s="60">
        <v>0</v>
      </c>
      <c r="H183" s="60">
        <v>0</v>
      </c>
      <c r="I183" s="59">
        <v>0</v>
      </c>
    </row>
    <row r="184" spans="1:9" ht="15.75" x14ac:dyDescent="0.2">
      <c r="B184" s="59">
        <v>135</v>
      </c>
      <c r="C184" s="60" t="s">
        <v>1801</v>
      </c>
      <c r="D184" s="60">
        <v>0</v>
      </c>
      <c r="E184" s="60">
        <v>0</v>
      </c>
      <c r="F184" s="60">
        <v>0</v>
      </c>
      <c r="G184" s="60">
        <v>0</v>
      </c>
      <c r="H184" s="60">
        <v>0</v>
      </c>
      <c r="I184" s="59">
        <v>0</v>
      </c>
    </row>
    <row r="185" spans="1:9" ht="25.5" x14ac:dyDescent="0.2">
      <c r="A185" s="55"/>
    </row>
    <row r="186" spans="1:9" ht="25.5" x14ac:dyDescent="0.2">
      <c r="A186" s="55" t="s">
        <v>1785</v>
      </c>
      <c r="B186" s="56" t="s">
        <v>1786</v>
      </c>
    </row>
    <row r="187" spans="1:9" ht="20.25" x14ac:dyDescent="0.2">
      <c r="B187" s="57" t="s">
        <v>233</v>
      </c>
      <c r="C187" s="58" t="s">
        <v>1802</v>
      </c>
    </row>
    <row r="188" spans="1:9" ht="19.5" x14ac:dyDescent="0.2">
      <c r="B188" s="57" t="s">
        <v>1787</v>
      </c>
      <c r="C188" s="57" t="s">
        <v>235</v>
      </c>
      <c r="D188" s="57" t="s">
        <v>1788</v>
      </c>
      <c r="E188" s="57" t="s">
        <v>1789</v>
      </c>
      <c r="F188" s="57" t="s">
        <v>1790</v>
      </c>
      <c r="G188" s="57" t="s">
        <v>1791</v>
      </c>
      <c r="H188" s="57" t="s">
        <v>1792</v>
      </c>
      <c r="I188" s="57" t="s">
        <v>1793</v>
      </c>
    </row>
    <row r="189" spans="1:9" ht="15.75" x14ac:dyDescent="0.2">
      <c r="B189" s="59">
        <v>1</v>
      </c>
      <c r="C189" s="60" t="s">
        <v>800</v>
      </c>
      <c r="D189" s="60">
        <v>3</v>
      </c>
      <c r="E189" s="60">
        <v>0</v>
      </c>
      <c r="F189" s="60">
        <v>0</v>
      </c>
      <c r="G189" s="60">
        <v>825</v>
      </c>
      <c r="H189" s="60">
        <v>29</v>
      </c>
      <c r="I189" s="59">
        <v>23.05</v>
      </c>
    </row>
    <row r="190" spans="1:9" ht="15.75" x14ac:dyDescent="0.2">
      <c r="B190" s="59">
        <v>2</v>
      </c>
      <c r="C190" s="60" t="s">
        <v>1031</v>
      </c>
      <c r="D190" s="60">
        <v>3</v>
      </c>
      <c r="E190" s="60">
        <v>0</v>
      </c>
      <c r="F190" s="60">
        <v>0</v>
      </c>
      <c r="G190" s="60">
        <v>730</v>
      </c>
      <c r="H190" s="60">
        <v>28</v>
      </c>
      <c r="I190" s="59">
        <v>21.9</v>
      </c>
    </row>
    <row r="191" spans="1:9" ht="15.75" x14ac:dyDescent="0.2">
      <c r="B191" s="59">
        <v>3</v>
      </c>
      <c r="C191" s="60" t="s">
        <v>134</v>
      </c>
      <c r="D191" s="60">
        <v>3</v>
      </c>
      <c r="E191" s="60">
        <v>0</v>
      </c>
      <c r="F191" s="60">
        <v>0</v>
      </c>
      <c r="G191" s="60">
        <v>739</v>
      </c>
      <c r="H191" s="60">
        <v>27</v>
      </c>
      <c r="I191" s="59">
        <v>21.79</v>
      </c>
    </row>
    <row r="192" spans="1:9" ht="15.75" x14ac:dyDescent="0.2">
      <c r="B192" s="59">
        <v>4</v>
      </c>
      <c r="C192" s="60" t="s">
        <v>611</v>
      </c>
      <c r="D192" s="60">
        <v>3</v>
      </c>
      <c r="E192" s="60">
        <v>0</v>
      </c>
      <c r="F192" s="60">
        <v>0</v>
      </c>
      <c r="G192" s="60">
        <v>812</v>
      </c>
      <c r="H192" s="60">
        <v>23</v>
      </c>
      <c r="I192" s="59">
        <v>21.72</v>
      </c>
    </row>
    <row r="193" spans="2:9" ht="15.75" x14ac:dyDescent="0.2">
      <c r="B193" s="59">
        <v>5</v>
      </c>
      <c r="C193" s="60" t="s">
        <v>1075</v>
      </c>
      <c r="D193" s="60">
        <v>3</v>
      </c>
      <c r="E193" s="60">
        <v>0</v>
      </c>
      <c r="F193" s="60">
        <v>0</v>
      </c>
      <c r="G193" s="60">
        <v>722</v>
      </c>
      <c r="H193" s="60">
        <v>25</v>
      </c>
      <c r="I193" s="59">
        <v>21.22</v>
      </c>
    </row>
    <row r="194" spans="2:9" ht="15.75" x14ac:dyDescent="0.2">
      <c r="B194" s="59">
        <v>6</v>
      </c>
      <c r="C194" s="60" t="s">
        <v>581</v>
      </c>
      <c r="D194" s="60">
        <v>3</v>
      </c>
      <c r="E194" s="60">
        <v>0</v>
      </c>
      <c r="F194" s="60">
        <v>0</v>
      </c>
      <c r="G194" s="60">
        <v>661</v>
      </c>
      <c r="H194" s="60">
        <v>26</v>
      </c>
      <c r="I194" s="59">
        <v>20.81</v>
      </c>
    </row>
    <row r="195" spans="2:9" ht="15.75" x14ac:dyDescent="0.2">
      <c r="B195" s="59">
        <v>7</v>
      </c>
      <c r="C195" s="60" t="s">
        <v>1803</v>
      </c>
      <c r="D195" s="60">
        <v>3</v>
      </c>
      <c r="E195" s="60">
        <v>0</v>
      </c>
      <c r="F195" s="60">
        <v>0</v>
      </c>
      <c r="G195" s="60">
        <v>680</v>
      </c>
      <c r="H195" s="60">
        <v>21</v>
      </c>
      <c r="I195" s="59">
        <v>20</v>
      </c>
    </row>
    <row r="196" spans="2:9" ht="15.75" x14ac:dyDescent="0.2">
      <c r="B196" s="59">
        <v>8</v>
      </c>
      <c r="C196" s="60" t="s">
        <v>105</v>
      </c>
      <c r="D196" s="60">
        <v>3</v>
      </c>
      <c r="E196" s="60">
        <v>0</v>
      </c>
      <c r="F196" s="60">
        <v>0</v>
      </c>
      <c r="G196" s="60">
        <v>603</v>
      </c>
      <c r="H196" s="60">
        <v>22</v>
      </c>
      <c r="I196" s="59">
        <v>19.43</v>
      </c>
    </row>
    <row r="197" spans="2:9" ht="15.75" x14ac:dyDescent="0.2">
      <c r="B197" s="59">
        <v>9</v>
      </c>
      <c r="C197" s="60" t="s">
        <v>751</v>
      </c>
      <c r="D197" s="60">
        <v>3</v>
      </c>
      <c r="E197" s="60">
        <v>0</v>
      </c>
      <c r="F197" s="60">
        <v>0</v>
      </c>
      <c r="G197" s="60">
        <v>617</v>
      </c>
      <c r="H197" s="60">
        <v>21</v>
      </c>
      <c r="I197" s="59">
        <v>19.37</v>
      </c>
    </row>
    <row r="198" spans="2:9" ht="15.75" x14ac:dyDescent="0.2">
      <c r="B198" s="59">
        <v>10</v>
      </c>
      <c r="C198" s="60" t="s">
        <v>1223</v>
      </c>
      <c r="D198" s="60">
        <v>3</v>
      </c>
      <c r="E198" s="60">
        <v>0</v>
      </c>
      <c r="F198" s="60">
        <v>0</v>
      </c>
      <c r="G198" s="60">
        <v>502</v>
      </c>
      <c r="H198" s="60">
        <v>25</v>
      </c>
      <c r="I198" s="59">
        <v>19.02</v>
      </c>
    </row>
    <row r="199" spans="2:9" ht="15.75" x14ac:dyDescent="0.2">
      <c r="B199" s="59">
        <v>11</v>
      </c>
      <c r="C199" s="60" t="s">
        <v>1036</v>
      </c>
      <c r="D199" s="60">
        <v>3</v>
      </c>
      <c r="E199" s="60">
        <v>0</v>
      </c>
      <c r="F199" s="60">
        <v>0</v>
      </c>
      <c r="G199" s="60">
        <v>632</v>
      </c>
      <c r="H199" s="60">
        <v>18</v>
      </c>
      <c r="I199" s="59">
        <v>18.920000000000002</v>
      </c>
    </row>
    <row r="200" spans="2:9" ht="15.75" x14ac:dyDescent="0.2">
      <c r="B200" s="59">
        <v>12</v>
      </c>
      <c r="C200" s="60" t="s">
        <v>1119</v>
      </c>
      <c r="D200" s="60">
        <v>2</v>
      </c>
      <c r="E200" s="60">
        <v>0</v>
      </c>
      <c r="F200" s="60">
        <v>0</v>
      </c>
      <c r="G200" s="60">
        <v>746</v>
      </c>
      <c r="H200" s="60">
        <v>25</v>
      </c>
      <c r="I200" s="59">
        <v>18.46</v>
      </c>
    </row>
    <row r="201" spans="2:9" ht="15.75" x14ac:dyDescent="0.2">
      <c r="B201" s="59">
        <v>13</v>
      </c>
      <c r="C201" s="60" t="s">
        <v>967</v>
      </c>
      <c r="D201" s="60">
        <v>3</v>
      </c>
      <c r="E201" s="60">
        <v>0</v>
      </c>
      <c r="F201" s="60">
        <v>0</v>
      </c>
      <c r="G201" s="60">
        <v>443</v>
      </c>
      <c r="H201" s="60">
        <v>25</v>
      </c>
      <c r="I201" s="59">
        <v>18.43</v>
      </c>
    </row>
    <row r="202" spans="2:9" ht="15.75" x14ac:dyDescent="0.2">
      <c r="B202" s="59">
        <v>14</v>
      </c>
      <c r="C202" s="60" t="s">
        <v>964</v>
      </c>
      <c r="D202" s="60">
        <v>3</v>
      </c>
      <c r="E202" s="60">
        <v>0</v>
      </c>
      <c r="F202" s="60">
        <v>0</v>
      </c>
      <c r="G202" s="60">
        <v>442</v>
      </c>
      <c r="H202" s="60">
        <v>24</v>
      </c>
      <c r="I202" s="59">
        <v>18.22</v>
      </c>
    </row>
    <row r="203" spans="2:9" ht="15.75" x14ac:dyDescent="0.2">
      <c r="B203" s="59">
        <v>15</v>
      </c>
      <c r="C203" s="60" t="s">
        <v>1804</v>
      </c>
      <c r="D203" s="60">
        <v>2</v>
      </c>
      <c r="E203" s="60">
        <v>0</v>
      </c>
      <c r="F203" s="60">
        <v>0</v>
      </c>
      <c r="G203" s="60">
        <v>761</v>
      </c>
      <c r="H203" s="60">
        <v>22</v>
      </c>
      <c r="I203" s="59">
        <v>18.010000000000002</v>
      </c>
    </row>
    <row r="204" spans="2:9" ht="15.75" x14ac:dyDescent="0.2">
      <c r="B204" s="59">
        <v>16</v>
      </c>
      <c r="C204" s="60" t="s">
        <v>312</v>
      </c>
      <c r="D204" s="60">
        <v>2</v>
      </c>
      <c r="E204" s="60">
        <v>0</v>
      </c>
      <c r="F204" s="60">
        <v>0</v>
      </c>
      <c r="G204" s="60">
        <v>616</v>
      </c>
      <c r="H204" s="60">
        <v>26</v>
      </c>
      <c r="I204" s="59">
        <v>17.36</v>
      </c>
    </row>
    <row r="205" spans="2:9" ht="15.75" x14ac:dyDescent="0.2">
      <c r="B205" s="59">
        <v>17</v>
      </c>
      <c r="C205" s="60" t="s">
        <v>311</v>
      </c>
      <c r="D205" s="60">
        <v>2</v>
      </c>
      <c r="E205" s="60">
        <v>0</v>
      </c>
      <c r="F205" s="60">
        <v>0</v>
      </c>
      <c r="G205" s="60">
        <v>626</v>
      </c>
      <c r="H205" s="60">
        <v>23</v>
      </c>
      <c r="I205" s="59">
        <v>16.86</v>
      </c>
    </row>
    <row r="206" spans="2:9" ht="15.75" x14ac:dyDescent="0.2">
      <c r="B206" s="59">
        <v>18</v>
      </c>
      <c r="C206" s="60" t="s">
        <v>740</v>
      </c>
      <c r="D206" s="60">
        <v>2</v>
      </c>
      <c r="E206" s="60">
        <v>0</v>
      </c>
      <c r="F206" s="60">
        <v>0</v>
      </c>
      <c r="G206" s="60">
        <v>623</v>
      </c>
      <c r="H206" s="60">
        <v>23</v>
      </c>
      <c r="I206" s="59">
        <v>16.829999999999998</v>
      </c>
    </row>
    <row r="207" spans="2:9" ht="15.75" x14ac:dyDescent="0.2">
      <c r="B207" s="59">
        <v>19</v>
      </c>
      <c r="C207" s="60" t="s">
        <v>603</v>
      </c>
      <c r="D207" s="60">
        <v>2</v>
      </c>
      <c r="E207" s="60">
        <v>0</v>
      </c>
      <c r="F207" s="60">
        <v>0</v>
      </c>
      <c r="G207" s="60">
        <v>586</v>
      </c>
      <c r="H207" s="60">
        <v>23</v>
      </c>
      <c r="I207" s="59">
        <v>16.46</v>
      </c>
    </row>
    <row r="208" spans="2:9" ht="15.75" x14ac:dyDescent="0.2">
      <c r="B208" s="59">
        <v>20</v>
      </c>
      <c r="C208" s="60" t="s">
        <v>534</v>
      </c>
      <c r="D208" s="60">
        <v>2</v>
      </c>
      <c r="E208" s="60">
        <v>0</v>
      </c>
      <c r="F208" s="60">
        <v>0</v>
      </c>
      <c r="G208" s="60">
        <v>718</v>
      </c>
      <c r="H208" s="60">
        <v>16</v>
      </c>
      <c r="I208" s="59">
        <v>16.38</v>
      </c>
    </row>
    <row r="209" spans="2:9" ht="15.75" x14ac:dyDescent="0.2">
      <c r="B209" s="59">
        <v>21</v>
      </c>
      <c r="C209" s="60" t="s">
        <v>1117</v>
      </c>
      <c r="D209" s="60">
        <v>2</v>
      </c>
      <c r="E209" s="60">
        <v>0</v>
      </c>
      <c r="F209" s="60">
        <v>0</v>
      </c>
      <c r="G209" s="60">
        <v>432</v>
      </c>
      <c r="H209" s="60">
        <v>29</v>
      </c>
      <c r="I209" s="59">
        <v>16.12</v>
      </c>
    </row>
    <row r="210" spans="2:9" ht="15.75" x14ac:dyDescent="0.2">
      <c r="B210" s="59">
        <v>22</v>
      </c>
      <c r="C210" s="60" t="s">
        <v>976</v>
      </c>
      <c r="D210" s="60">
        <v>2</v>
      </c>
      <c r="E210" s="60">
        <v>0</v>
      </c>
      <c r="F210" s="60">
        <v>0</v>
      </c>
      <c r="G210" s="60">
        <v>500</v>
      </c>
      <c r="H210" s="60">
        <v>23</v>
      </c>
      <c r="I210" s="59">
        <v>15.6</v>
      </c>
    </row>
    <row r="211" spans="2:9" ht="15.75" x14ac:dyDescent="0.2">
      <c r="B211" s="59">
        <v>23</v>
      </c>
      <c r="C211" s="60" t="s">
        <v>141</v>
      </c>
      <c r="D211" s="60">
        <v>2</v>
      </c>
      <c r="E211" s="60">
        <v>0</v>
      </c>
      <c r="F211" s="60">
        <v>0</v>
      </c>
      <c r="G211" s="60">
        <v>552</v>
      </c>
      <c r="H211" s="60">
        <v>20</v>
      </c>
      <c r="I211" s="59">
        <v>15.52</v>
      </c>
    </row>
    <row r="212" spans="2:9" ht="15.75" x14ac:dyDescent="0.2">
      <c r="B212" s="59">
        <v>24</v>
      </c>
      <c r="C212" s="60" t="s">
        <v>1805</v>
      </c>
      <c r="D212" s="60">
        <v>2</v>
      </c>
      <c r="E212" s="60">
        <v>0</v>
      </c>
      <c r="F212" s="60">
        <v>0</v>
      </c>
      <c r="G212" s="60">
        <v>456</v>
      </c>
      <c r="H212" s="60">
        <v>23</v>
      </c>
      <c r="I212" s="59">
        <v>15.16</v>
      </c>
    </row>
    <row r="213" spans="2:9" ht="15.75" x14ac:dyDescent="0.2">
      <c r="B213" s="59">
        <v>25</v>
      </c>
      <c r="C213" s="60" t="s">
        <v>596</v>
      </c>
      <c r="D213" s="60">
        <v>2</v>
      </c>
      <c r="E213" s="60">
        <v>0</v>
      </c>
      <c r="F213" s="60">
        <v>0</v>
      </c>
      <c r="G213" s="60">
        <v>426</v>
      </c>
      <c r="H213" s="60">
        <v>21</v>
      </c>
      <c r="I213" s="59">
        <v>14.46</v>
      </c>
    </row>
    <row r="214" spans="2:9" ht="15.75" x14ac:dyDescent="0.2">
      <c r="B214" s="59">
        <v>26</v>
      </c>
      <c r="C214" s="60" t="s">
        <v>1293</v>
      </c>
      <c r="D214" s="60">
        <v>2</v>
      </c>
      <c r="E214" s="60">
        <v>0</v>
      </c>
      <c r="F214" s="60">
        <v>0</v>
      </c>
      <c r="G214" s="60">
        <v>319</v>
      </c>
      <c r="H214" s="60">
        <v>25</v>
      </c>
      <c r="I214" s="59">
        <v>14.19</v>
      </c>
    </row>
    <row r="215" spans="2:9" ht="15.75" x14ac:dyDescent="0.2">
      <c r="B215" s="59">
        <v>27</v>
      </c>
      <c r="C215" s="60" t="s">
        <v>735</v>
      </c>
      <c r="D215" s="60">
        <v>1</v>
      </c>
      <c r="E215" s="60">
        <v>0</v>
      </c>
      <c r="F215" s="60">
        <v>0</v>
      </c>
      <c r="G215" s="60">
        <v>638</v>
      </c>
      <c r="H215" s="60">
        <v>24</v>
      </c>
      <c r="I215" s="59">
        <v>14.18</v>
      </c>
    </row>
    <row r="216" spans="2:9" ht="15.75" x14ac:dyDescent="0.2">
      <c r="B216" s="59">
        <v>28</v>
      </c>
      <c r="C216" s="60" t="s">
        <v>352</v>
      </c>
      <c r="D216" s="60">
        <v>1</v>
      </c>
      <c r="E216" s="60">
        <v>0</v>
      </c>
      <c r="F216" s="60">
        <v>0</v>
      </c>
      <c r="G216" s="60">
        <v>613</v>
      </c>
      <c r="H216" s="60">
        <v>24</v>
      </c>
      <c r="I216" s="59">
        <v>13.93</v>
      </c>
    </row>
    <row r="217" spans="2:9" ht="15.75" x14ac:dyDescent="0.2">
      <c r="B217" s="59">
        <v>29</v>
      </c>
      <c r="C217" s="60" t="s">
        <v>726</v>
      </c>
      <c r="D217" s="60">
        <v>1</v>
      </c>
      <c r="E217" s="60">
        <v>0</v>
      </c>
      <c r="F217" s="60">
        <v>0</v>
      </c>
      <c r="G217" s="60">
        <v>569</v>
      </c>
      <c r="H217" s="60">
        <v>25</v>
      </c>
      <c r="I217" s="59">
        <v>13.69</v>
      </c>
    </row>
    <row r="218" spans="2:9" ht="15.75" x14ac:dyDescent="0.2">
      <c r="B218" s="59">
        <v>30</v>
      </c>
      <c r="C218" s="60" t="s">
        <v>1074</v>
      </c>
      <c r="D218" s="60">
        <v>1</v>
      </c>
      <c r="E218" s="60">
        <v>0</v>
      </c>
      <c r="F218" s="60">
        <v>0</v>
      </c>
      <c r="G218" s="60">
        <v>647</v>
      </c>
      <c r="H218" s="60">
        <v>21</v>
      </c>
      <c r="I218" s="59">
        <v>13.67</v>
      </c>
    </row>
    <row r="219" spans="2:9" ht="15.75" x14ac:dyDescent="0.2">
      <c r="B219" s="59">
        <v>31</v>
      </c>
      <c r="C219" s="60" t="s">
        <v>428</v>
      </c>
      <c r="D219" s="60">
        <v>1</v>
      </c>
      <c r="E219" s="60">
        <v>0</v>
      </c>
      <c r="F219" s="60">
        <v>0</v>
      </c>
      <c r="G219" s="60">
        <v>604</v>
      </c>
      <c r="H219" s="60">
        <v>21</v>
      </c>
      <c r="I219" s="59">
        <v>13.24</v>
      </c>
    </row>
    <row r="220" spans="2:9" ht="15.75" x14ac:dyDescent="0.2">
      <c r="B220" s="59">
        <v>32</v>
      </c>
      <c r="C220" s="60" t="s">
        <v>1302</v>
      </c>
      <c r="D220" s="60">
        <v>1</v>
      </c>
      <c r="E220" s="60">
        <v>0</v>
      </c>
      <c r="F220" s="60">
        <v>0</v>
      </c>
      <c r="G220" s="60">
        <v>478</v>
      </c>
      <c r="H220" s="60">
        <v>25</v>
      </c>
      <c r="I220" s="59">
        <v>12.78</v>
      </c>
    </row>
    <row r="221" spans="2:9" ht="15.75" x14ac:dyDescent="0.2">
      <c r="B221" s="59">
        <v>33</v>
      </c>
      <c r="C221" s="60" t="s">
        <v>1317</v>
      </c>
      <c r="D221" s="60">
        <v>1</v>
      </c>
      <c r="E221" s="60">
        <v>0</v>
      </c>
      <c r="F221" s="60">
        <v>0</v>
      </c>
      <c r="G221" s="60">
        <v>450</v>
      </c>
      <c r="H221" s="60">
        <v>26</v>
      </c>
      <c r="I221" s="59">
        <v>12.7</v>
      </c>
    </row>
    <row r="222" spans="2:9" ht="15.75" x14ac:dyDescent="0.2">
      <c r="B222" s="59">
        <v>34</v>
      </c>
      <c r="C222" s="60" t="s">
        <v>720</v>
      </c>
      <c r="D222" s="60">
        <v>1</v>
      </c>
      <c r="E222" s="60">
        <v>0</v>
      </c>
      <c r="F222" s="60">
        <v>0</v>
      </c>
      <c r="G222" s="60">
        <v>546</v>
      </c>
      <c r="H222" s="60">
        <v>21</v>
      </c>
      <c r="I222" s="59">
        <v>12.66</v>
      </c>
    </row>
    <row r="223" spans="2:9" ht="15.75" x14ac:dyDescent="0.2">
      <c r="B223" s="59">
        <v>35</v>
      </c>
      <c r="C223" s="60" t="s">
        <v>1327</v>
      </c>
      <c r="D223" s="60">
        <v>1</v>
      </c>
      <c r="E223" s="60">
        <v>0</v>
      </c>
      <c r="F223" s="60">
        <v>0</v>
      </c>
      <c r="G223" s="60">
        <v>511</v>
      </c>
      <c r="H223" s="60">
        <v>22</v>
      </c>
      <c r="I223" s="59">
        <v>12.51</v>
      </c>
    </row>
    <row r="224" spans="2:9" ht="15.75" x14ac:dyDescent="0.2">
      <c r="B224" s="59"/>
    </row>
    <row r="225" spans="2:9" ht="15.75" x14ac:dyDescent="0.2">
      <c r="B225" s="59">
        <v>36</v>
      </c>
      <c r="C225" s="60" t="s">
        <v>975</v>
      </c>
      <c r="D225" s="60">
        <v>1</v>
      </c>
      <c r="E225" s="60">
        <v>0</v>
      </c>
      <c r="F225" s="60">
        <v>0</v>
      </c>
      <c r="G225" s="60">
        <v>388</v>
      </c>
      <c r="H225" s="60">
        <v>28</v>
      </c>
      <c r="I225" s="59">
        <v>12.48</v>
      </c>
    </row>
    <row r="226" spans="2:9" ht="15.75" x14ac:dyDescent="0.2">
      <c r="B226" s="59">
        <v>37</v>
      </c>
      <c r="C226" s="60" t="s">
        <v>1114</v>
      </c>
      <c r="D226" s="60">
        <v>1</v>
      </c>
      <c r="E226" s="60">
        <v>0</v>
      </c>
      <c r="F226" s="60">
        <v>0</v>
      </c>
      <c r="G226" s="60">
        <v>496</v>
      </c>
      <c r="H226" s="60">
        <v>20</v>
      </c>
      <c r="I226" s="59">
        <v>11.96</v>
      </c>
    </row>
    <row r="227" spans="2:9" ht="15.75" x14ac:dyDescent="0.2">
      <c r="B227" s="59">
        <v>38</v>
      </c>
      <c r="C227" s="60" t="s">
        <v>357</v>
      </c>
      <c r="D227" s="60">
        <v>1</v>
      </c>
      <c r="E227" s="60">
        <v>0</v>
      </c>
      <c r="F227" s="60">
        <v>0</v>
      </c>
      <c r="G227" s="60">
        <v>574</v>
      </c>
      <c r="H227" s="60">
        <v>14</v>
      </c>
      <c r="I227" s="59">
        <v>11.54</v>
      </c>
    </row>
    <row r="228" spans="2:9" ht="15.75" x14ac:dyDescent="0.2">
      <c r="B228" s="59">
        <v>39</v>
      </c>
      <c r="C228" s="60" t="s">
        <v>1212</v>
      </c>
      <c r="D228" s="60">
        <v>1</v>
      </c>
      <c r="E228" s="60">
        <v>0</v>
      </c>
      <c r="F228" s="60">
        <v>0</v>
      </c>
      <c r="G228" s="60">
        <v>413</v>
      </c>
      <c r="H228" s="60">
        <v>20</v>
      </c>
      <c r="I228" s="59">
        <v>11.13</v>
      </c>
    </row>
    <row r="229" spans="2:9" ht="15.75" x14ac:dyDescent="0.2">
      <c r="B229" s="59">
        <v>40</v>
      </c>
      <c r="C229" s="60" t="s">
        <v>1318</v>
      </c>
      <c r="D229" s="60">
        <v>1</v>
      </c>
      <c r="E229" s="60">
        <v>0</v>
      </c>
      <c r="F229" s="60">
        <v>0</v>
      </c>
      <c r="G229" s="60">
        <v>333</v>
      </c>
      <c r="H229" s="60">
        <v>22</v>
      </c>
      <c r="I229" s="59">
        <v>10.73</v>
      </c>
    </row>
    <row r="230" spans="2:9" ht="15.75" x14ac:dyDescent="0.2">
      <c r="B230" s="59">
        <v>41</v>
      </c>
      <c r="C230" s="60" t="s">
        <v>1207</v>
      </c>
      <c r="D230" s="60">
        <v>1</v>
      </c>
      <c r="E230" s="60">
        <v>0</v>
      </c>
      <c r="F230" s="60">
        <v>0</v>
      </c>
      <c r="G230" s="60">
        <v>360</v>
      </c>
      <c r="H230" s="60">
        <v>20</v>
      </c>
      <c r="I230" s="59">
        <v>10.6</v>
      </c>
    </row>
    <row r="231" spans="2:9" ht="15.75" x14ac:dyDescent="0.2">
      <c r="B231" s="59">
        <v>42</v>
      </c>
      <c r="C231" s="60" t="s">
        <v>626</v>
      </c>
      <c r="D231" s="60">
        <v>1</v>
      </c>
      <c r="E231" s="60">
        <v>0</v>
      </c>
      <c r="F231" s="60">
        <v>0</v>
      </c>
      <c r="G231" s="60">
        <v>396</v>
      </c>
      <c r="H231" s="60">
        <v>18</v>
      </c>
      <c r="I231" s="59">
        <v>10.56</v>
      </c>
    </row>
    <row r="232" spans="2:9" ht="15.75" x14ac:dyDescent="0.2">
      <c r="B232" s="59">
        <v>43</v>
      </c>
      <c r="C232" s="60" t="s">
        <v>1213</v>
      </c>
      <c r="D232" s="60">
        <v>1</v>
      </c>
      <c r="E232" s="60">
        <v>0</v>
      </c>
      <c r="F232" s="60">
        <v>0</v>
      </c>
      <c r="G232" s="60">
        <v>340</v>
      </c>
      <c r="H232" s="60">
        <v>19</v>
      </c>
      <c r="I232" s="59">
        <v>10.199999999999999</v>
      </c>
    </row>
    <row r="233" spans="2:9" ht="15.75" x14ac:dyDescent="0.2">
      <c r="B233" s="59">
        <v>44</v>
      </c>
      <c r="C233" s="60" t="s">
        <v>734</v>
      </c>
      <c r="D233" s="60">
        <v>1</v>
      </c>
      <c r="E233" s="60">
        <v>0</v>
      </c>
      <c r="F233" s="60">
        <v>0</v>
      </c>
      <c r="G233" s="60">
        <v>389</v>
      </c>
      <c r="H233" s="60">
        <v>16</v>
      </c>
      <c r="I233" s="59">
        <v>10.09</v>
      </c>
    </row>
    <row r="234" spans="2:9" ht="15.75" x14ac:dyDescent="0.2">
      <c r="B234" s="59">
        <v>45</v>
      </c>
      <c r="C234" s="60" t="s">
        <v>1030</v>
      </c>
      <c r="D234" s="60">
        <v>1</v>
      </c>
      <c r="E234" s="60">
        <v>0</v>
      </c>
      <c r="F234" s="60">
        <v>0</v>
      </c>
      <c r="G234" s="60">
        <v>400</v>
      </c>
      <c r="H234" s="60">
        <v>14</v>
      </c>
      <c r="I234" s="59">
        <v>9.8000000000000007</v>
      </c>
    </row>
    <row r="235" spans="2:9" ht="15.75" x14ac:dyDescent="0.2">
      <c r="B235" s="59">
        <v>46</v>
      </c>
      <c r="C235" s="60" t="s">
        <v>1333</v>
      </c>
      <c r="D235" s="60">
        <v>0</v>
      </c>
      <c r="E235" s="60">
        <v>0</v>
      </c>
      <c r="F235" s="60">
        <v>0</v>
      </c>
      <c r="G235" s="60">
        <v>534</v>
      </c>
      <c r="H235" s="60">
        <v>22</v>
      </c>
      <c r="I235" s="59">
        <v>9.74</v>
      </c>
    </row>
    <row r="236" spans="2:9" ht="15.75" x14ac:dyDescent="0.2">
      <c r="B236" s="59">
        <v>47</v>
      </c>
      <c r="C236" s="60" t="s">
        <v>20</v>
      </c>
      <c r="D236" s="60">
        <v>0</v>
      </c>
      <c r="E236" s="60">
        <v>0</v>
      </c>
      <c r="F236" s="60">
        <v>0</v>
      </c>
      <c r="G236" s="60">
        <v>474</v>
      </c>
      <c r="H236" s="60">
        <v>21</v>
      </c>
      <c r="I236" s="59">
        <v>8.94</v>
      </c>
    </row>
    <row r="237" spans="2:9" ht="15.75" x14ac:dyDescent="0.2">
      <c r="B237" s="59">
        <v>48</v>
      </c>
      <c r="C237" s="60" t="s">
        <v>1298</v>
      </c>
      <c r="D237" s="60">
        <v>0</v>
      </c>
      <c r="E237" s="60">
        <v>0</v>
      </c>
      <c r="F237" s="60">
        <v>0</v>
      </c>
      <c r="G237" s="60">
        <v>414</v>
      </c>
      <c r="H237" s="60">
        <v>23</v>
      </c>
      <c r="I237" s="59">
        <v>8.74</v>
      </c>
    </row>
    <row r="238" spans="2:9" ht="15.75" x14ac:dyDescent="0.2">
      <c r="B238" s="59">
        <v>49</v>
      </c>
      <c r="C238" s="60" t="s">
        <v>1001</v>
      </c>
      <c r="D238" s="60">
        <v>0</v>
      </c>
      <c r="E238" s="60">
        <v>0</v>
      </c>
      <c r="F238" s="60">
        <v>0</v>
      </c>
      <c r="G238" s="60">
        <v>454</v>
      </c>
      <c r="H238" s="60">
        <v>21</v>
      </c>
      <c r="I238" s="59">
        <v>8.74</v>
      </c>
    </row>
    <row r="239" spans="2:9" ht="15.75" x14ac:dyDescent="0.2">
      <c r="B239" s="59">
        <v>50</v>
      </c>
      <c r="C239" s="60" t="s">
        <v>1039</v>
      </c>
      <c r="D239" s="60">
        <v>0</v>
      </c>
      <c r="E239" s="60">
        <v>0</v>
      </c>
      <c r="F239" s="60">
        <v>0</v>
      </c>
      <c r="G239" s="60">
        <v>351</v>
      </c>
      <c r="H239" s="60">
        <v>22</v>
      </c>
      <c r="I239" s="59">
        <v>7.91</v>
      </c>
    </row>
    <row r="240" spans="2:9" ht="15.75" x14ac:dyDescent="0.2">
      <c r="B240" s="59">
        <v>51</v>
      </c>
      <c r="C240" s="60" t="s">
        <v>1299</v>
      </c>
      <c r="D240" s="60">
        <v>0</v>
      </c>
      <c r="E240" s="60">
        <v>0</v>
      </c>
      <c r="F240" s="60">
        <v>0</v>
      </c>
      <c r="G240" s="60">
        <v>311</v>
      </c>
      <c r="H240" s="60">
        <v>23</v>
      </c>
      <c r="I240" s="59">
        <v>7.71</v>
      </c>
    </row>
    <row r="241" spans="1:9" ht="15.75" x14ac:dyDescent="0.2">
      <c r="B241" s="59">
        <v>52</v>
      </c>
      <c r="C241" s="60" t="s">
        <v>1072</v>
      </c>
      <c r="D241" s="60">
        <v>0</v>
      </c>
      <c r="E241" s="60">
        <v>0</v>
      </c>
      <c r="F241" s="60">
        <v>0</v>
      </c>
      <c r="G241" s="60">
        <v>364</v>
      </c>
      <c r="H241" s="60">
        <v>19</v>
      </c>
      <c r="I241" s="59">
        <v>7.44</v>
      </c>
    </row>
    <row r="242" spans="1:9" ht="15.75" x14ac:dyDescent="0.2">
      <c r="B242" s="59">
        <v>53</v>
      </c>
      <c r="C242" s="60" t="s">
        <v>1338</v>
      </c>
      <c r="D242" s="60">
        <v>0</v>
      </c>
      <c r="E242" s="60">
        <v>0</v>
      </c>
      <c r="F242" s="60">
        <v>0</v>
      </c>
      <c r="G242" s="60">
        <v>318</v>
      </c>
      <c r="H242" s="60">
        <v>17</v>
      </c>
      <c r="I242" s="59">
        <v>6.58</v>
      </c>
    </row>
    <row r="243" spans="1:9" ht="15.75" x14ac:dyDescent="0.2">
      <c r="B243" s="59">
        <v>54</v>
      </c>
      <c r="C243" s="60" t="s">
        <v>1220</v>
      </c>
      <c r="D243" s="60">
        <v>0</v>
      </c>
      <c r="E243" s="60">
        <v>0</v>
      </c>
      <c r="F243" s="60">
        <v>0</v>
      </c>
      <c r="G243" s="60">
        <v>392</v>
      </c>
      <c r="H243" s="60">
        <v>13</v>
      </c>
      <c r="I243" s="59">
        <v>6.52</v>
      </c>
    </row>
    <row r="244" spans="1:9" ht="15.75" x14ac:dyDescent="0.2">
      <c r="B244" s="59">
        <v>55</v>
      </c>
      <c r="C244" s="60" t="s">
        <v>924</v>
      </c>
      <c r="D244" s="60">
        <v>0</v>
      </c>
      <c r="E244" s="60">
        <v>0</v>
      </c>
      <c r="F244" s="60">
        <v>0</v>
      </c>
      <c r="G244" s="60">
        <v>281</v>
      </c>
      <c r="H244" s="60">
        <v>18</v>
      </c>
      <c r="I244" s="59">
        <v>6.41</v>
      </c>
    </row>
    <row r="245" spans="1:9" ht="15.75" x14ac:dyDescent="0.2">
      <c r="B245" s="59">
        <v>56</v>
      </c>
      <c r="C245" s="60" t="s">
        <v>823</v>
      </c>
      <c r="D245" s="60">
        <v>0</v>
      </c>
      <c r="E245" s="60">
        <v>0</v>
      </c>
      <c r="F245" s="60">
        <v>0</v>
      </c>
      <c r="G245" s="60">
        <v>280</v>
      </c>
      <c r="H245" s="60">
        <v>15</v>
      </c>
      <c r="I245" s="59">
        <v>5.8</v>
      </c>
    </row>
    <row r="246" spans="1:9" ht="15.75" x14ac:dyDescent="0.2">
      <c r="B246" s="59">
        <v>57</v>
      </c>
      <c r="C246" s="60" t="s">
        <v>817</v>
      </c>
      <c r="D246" s="60">
        <v>0</v>
      </c>
      <c r="E246" s="60">
        <v>0</v>
      </c>
      <c r="F246" s="60">
        <v>0</v>
      </c>
      <c r="G246" s="60">
        <v>0</v>
      </c>
      <c r="H246" s="60">
        <v>0</v>
      </c>
      <c r="I246" s="59">
        <v>0</v>
      </c>
    </row>
    <row r="247" spans="1:9" ht="25.5" x14ac:dyDescent="0.2">
      <c r="A247" s="55"/>
    </row>
    <row r="248" spans="1:9" ht="25.5" x14ac:dyDescent="0.2">
      <c r="A248" s="55" t="s">
        <v>1785</v>
      </c>
      <c r="B248" s="56" t="s">
        <v>1786</v>
      </c>
    </row>
    <row r="249" spans="1:9" ht="20.25" x14ac:dyDescent="0.2">
      <c r="B249" s="57" t="s">
        <v>233</v>
      </c>
      <c r="C249" s="58" t="s">
        <v>1806</v>
      </c>
    </row>
    <row r="250" spans="1:9" ht="19.5" x14ac:dyDescent="0.2">
      <c r="B250" s="57" t="s">
        <v>1787</v>
      </c>
      <c r="C250" s="57" t="s">
        <v>235</v>
      </c>
      <c r="D250" s="57" t="s">
        <v>1788</v>
      </c>
      <c r="E250" s="57" t="s">
        <v>1789</v>
      </c>
      <c r="F250" s="57" t="s">
        <v>1790</v>
      </c>
      <c r="G250" s="57" t="s">
        <v>1791</v>
      </c>
      <c r="H250" s="57" t="s">
        <v>1792</v>
      </c>
      <c r="I250" s="57" t="s">
        <v>1793</v>
      </c>
    </row>
    <row r="251" spans="1:9" ht="15.75" x14ac:dyDescent="0.2">
      <c r="B251" s="59">
        <v>1</v>
      </c>
      <c r="C251" s="60" t="s">
        <v>307</v>
      </c>
      <c r="D251" s="60">
        <v>3</v>
      </c>
      <c r="E251" s="60">
        <v>0</v>
      </c>
      <c r="F251" s="60">
        <v>0</v>
      </c>
      <c r="G251" s="60">
        <v>860</v>
      </c>
      <c r="H251" s="60">
        <v>28</v>
      </c>
      <c r="I251" s="59">
        <v>23.2</v>
      </c>
    </row>
    <row r="252" spans="1:9" ht="15.75" x14ac:dyDescent="0.2">
      <c r="B252" s="59">
        <v>2</v>
      </c>
      <c r="C252" s="60" t="s">
        <v>1235</v>
      </c>
      <c r="D252" s="60">
        <v>3</v>
      </c>
      <c r="E252" s="60">
        <v>0</v>
      </c>
      <c r="F252" s="60">
        <v>0</v>
      </c>
      <c r="G252" s="60">
        <v>719</v>
      </c>
      <c r="H252" s="60">
        <v>23</v>
      </c>
      <c r="I252" s="59">
        <v>20.79</v>
      </c>
    </row>
    <row r="253" spans="1:9" ht="15.75" x14ac:dyDescent="0.2">
      <c r="B253" s="59">
        <v>3</v>
      </c>
      <c r="C253" s="60" t="s">
        <v>837</v>
      </c>
      <c r="D253" s="60">
        <v>3</v>
      </c>
      <c r="E253" s="60">
        <v>0</v>
      </c>
      <c r="F253" s="60">
        <v>0</v>
      </c>
      <c r="G253" s="60">
        <v>654</v>
      </c>
      <c r="H253" s="60">
        <v>22</v>
      </c>
      <c r="I253" s="59">
        <v>19.940000000000001</v>
      </c>
    </row>
    <row r="254" spans="1:9" ht="15.75" x14ac:dyDescent="0.2">
      <c r="B254" s="59">
        <v>4</v>
      </c>
      <c r="C254" s="60" t="s">
        <v>137</v>
      </c>
      <c r="D254" s="60">
        <v>2</v>
      </c>
      <c r="E254" s="60">
        <v>0</v>
      </c>
      <c r="F254" s="60">
        <v>0</v>
      </c>
      <c r="G254" s="60">
        <v>705</v>
      </c>
      <c r="H254" s="60">
        <v>19</v>
      </c>
      <c r="I254" s="59">
        <v>16.850000000000001</v>
      </c>
    </row>
    <row r="255" spans="1:9" ht="15.75" x14ac:dyDescent="0.2">
      <c r="B255" s="59">
        <v>5</v>
      </c>
      <c r="C255" s="60" t="s">
        <v>1330</v>
      </c>
      <c r="D255" s="60">
        <v>2</v>
      </c>
      <c r="E255" s="60">
        <v>0</v>
      </c>
      <c r="F255" s="60">
        <v>0</v>
      </c>
      <c r="G255" s="60">
        <v>610</v>
      </c>
      <c r="H255" s="60">
        <v>23</v>
      </c>
      <c r="I255" s="59">
        <v>16.7</v>
      </c>
    </row>
    <row r="256" spans="1:9" ht="15.75" x14ac:dyDescent="0.2">
      <c r="B256" s="59">
        <v>6</v>
      </c>
      <c r="C256" s="60" t="s">
        <v>1063</v>
      </c>
      <c r="D256" s="60">
        <v>3</v>
      </c>
      <c r="E256" s="60">
        <v>0</v>
      </c>
      <c r="F256" s="60">
        <v>0</v>
      </c>
      <c r="G256" s="60">
        <v>382</v>
      </c>
      <c r="H256" s="60">
        <v>19</v>
      </c>
      <c r="I256" s="59">
        <v>16.62</v>
      </c>
    </row>
    <row r="257" spans="2:9" ht="15.75" x14ac:dyDescent="0.2">
      <c r="B257" s="59">
        <v>7</v>
      </c>
      <c r="C257" s="60" t="s">
        <v>1286</v>
      </c>
      <c r="D257" s="60">
        <v>2</v>
      </c>
      <c r="E257" s="60">
        <v>0</v>
      </c>
      <c r="F257" s="60">
        <v>0</v>
      </c>
      <c r="G257" s="60">
        <v>475</v>
      </c>
      <c r="H257" s="60">
        <v>29</v>
      </c>
      <c r="I257" s="59">
        <v>16.55</v>
      </c>
    </row>
    <row r="258" spans="2:9" ht="15.75" x14ac:dyDescent="0.2">
      <c r="B258" s="59">
        <v>8</v>
      </c>
      <c r="C258" s="60" t="s">
        <v>990</v>
      </c>
      <c r="D258" s="60">
        <v>2</v>
      </c>
      <c r="E258" s="60">
        <v>0</v>
      </c>
      <c r="F258" s="60">
        <v>0</v>
      </c>
      <c r="G258" s="60">
        <v>406</v>
      </c>
      <c r="H258" s="60">
        <v>24</v>
      </c>
      <c r="I258" s="59">
        <v>14.86</v>
      </c>
    </row>
    <row r="259" spans="2:9" ht="15.75" x14ac:dyDescent="0.2">
      <c r="B259" s="59">
        <v>9</v>
      </c>
      <c r="C259" s="60" t="s">
        <v>1118</v>
      </c>
      <c r="D259" s="60">
        <v>1</v>
      </c>
      <c r="E259" s="60">
        <v>0</v>
      </c>
      <c r="F259" s="60">
        <v>0</v>
      </c>
      <c r="G259" s="60">
        <v>489</v>
      </c>
      <c r="H259" s="60">
        <v>20</v>
      </c>
      <c r="I259" s="59">
        <v>11.89</v>
      </c>
    </row>
    <row r="260" spans="2:9" ht="15.75" x14ac:dyDescent="0.2">
      <c r="B260" s="59">
        <v>10</v>
      </c>
      <c r="C260" s="60" t="s">
        <v>992</v>
      </c>
      <c r="D260" s="60">
        <v>1</v>
      </c>
      <c r="E260" s="60">
        <v>0</v>
      </c>
      <c r="F260" s="60">
        <v>0</v>
      </c>
      <c r="G260" s="60">
        <v>359</v>
      </c>
      <c r="H260" s="60">
        <v>25</v>
      </c>
      <c r="I260" s="59">
        <v>11.59</v>
      </c>
    </row>
    <row r="261" spans="2:9" ht="15.75" x14ac:dyDescent="0.2">
      <c r="B261" s="59">
        <v>11</v>
      </c>
      <c r="C261" s="60" t="s">
        <v>1232</v>
      </c>
      <c r="D261" s="60">
        <v>1</v>
      </c>
      <c r="E261" s="60">
        <v>0</v>
      </c>
      <c r="F261" s="60">
        <v>0</v>
      </c>
      <c r="G261" s="60">
        <v>335</v>
      </c>
      <c r="H261" s="60">
        <v>15</v>
      </c>
      <c r="I261" s="59">
        <v>9.35</v>
      </c>
    </row>
    <row r="262" spans="2:9" ht="15.75" x14ac:dyDescent="0.2">
      <c r="B262" s="59">
        <v>12</v>
      </c>
      <c r="C262" s="60" t="s">
        <v>759</v>
      </c>
      <c r="D262" s="60">
        <v>1</v>
      </c>
      <c r="E262" s="60">
        <v>0</v>
      </c>
      <c r="F262" s="60">
        <v>0</v>
      </c>
      <c r="G262" s="60">
        <v>262</v>
      </c>
      <c r="H262" s="60">
        <v>17</v>
      </c>
      <c r="I262" s="59">
        <v>9.02</v>
      </c>
    </row>
    <row r="263" spans="2:9" ht="15.75" x14ac:dyDescent="0.2">
      <c r="B263" s="59">
        <v>13</v>
      </c>
      <c r="C263" s="60" t="s">
        <v>1255</v>
      </c>
      <c r="D263" s="60">
        <v>0</v>
      </c>
      <c r="E263" s="60">
        <v>0</v>
      </c>
      <c r="F263" s="60">
        <v>0</v>
      </c>
      <c r="G263" s="60">
        <v>246</v>
      </c>
      <c r="H263" s="60">
        <v>18</v>
      </c>
      <c r="I263" s="59">
        <v>6.06</v>
      </c>
    </row>
    <row r="264" spans="2:9" ht="15.75" x14ac:dyDescent="0.2">
      <c r="B264" s="59">
        <v>14</v>
      </c>
      <c r="C264" s="60" t="s">
        <v>1099</v>
      </c>
      <c r="D264" s="60">
        <v>0</v>
      </c>
      <c r="E264" s="60">
        <v>0</v>
      </c>
      <c r="F264" s="60">
        <v>0</v>
      </c>
      <c r="G264" s="60">
        <v>313</v>
      </c>
      <c r="H264" s="60">
        <v>14</v>
      </c>
      <c r="I264" s="59">
        <v>5.93</v>
      </c>
    </row>
    <row r="265" spans="2:9" ht="15.75" x14ac:dyDescent="0.2">
      <c r="B265" s="59">
        <v>15</v>
      </c>
      <c r="C265" s="60" t="s">
        <v>991</v>
      </c>
      <c r="D265" s="60">
        <v>0</v>
      </c>
      <c r="E265" s="60">
        <v>0</v>
      </c>
      <c r="F265" s="60">
        <v>0</v>
      </c>
      <c r="G265" s="60">
        <v>251</v>
      </c>
      <c r="H265" s="60">
        <v>14</v>
      </c>
      <c r="I265" s="59">
        <v>5.31</v>
      </c>
    </row>
    <row r="266" spans="2:9" ht="15.75" x14ac:dyDescent="0.2">
      <c r="B266" s="59">
        <v>16</v>
      </c>
      <c r="C266" s="60" t="s">
        <v>750</v>
      </c>
      <c r="D266" s="60">
        <v>0</v>
      </c>
      <c r="E266" s="60">
        <v>0</v>
      </c>
      <c r="F266" s="60">
        <v>0</v>
      </c>
      <c r="G266" s="60">
        <v>193</v>
      </c>
      <c r="H266" s="60">
        <v>15</v>
      </c>
      <c r="I266" s="59">
        <v>4.93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459"/>
  <sheetViews>
    <sheetView showZeros="0" zoomScaleNormal="100" workbookViewId="0">
      <pane ySplit="3" topLeftCell="A4" activePane="bottomLeft" state="frozen"/>
      <selection pane="bottomLeft" activeCell="D11" sqref="D11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9.140625" hidden="1" customWidth="1"/>
    <col min="18" max="18" width="80" hidden="1" customWidth="1"/>
    <col min="19" max="19" width="86" hidden="1" customWidth="1"/>
    <col min="20" max="20" width="34.42578125" bestFit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9"/>
    </row>
    <row r="2" spans="1:25" ht="15" x14ac:dyDescent="0.2">
      <c r="E2" s="6" t="s">
        <v>254</v>
      </c>
      <c r="Q2" s="2"/>
      <c r="R2" s="2"/>
      <c r="S2" s="2"/>
      <c r="T2" s="2"/>
      <c r="U2" s="2"/>
      <c r="V2" s="2"/>
    </row>
    <row r="3" spans="1:25" x14ac:dyDescent="0.2">
      <c r="A3" s="2" t="s">
        <v>251</v>
      </c>
      <c r="B3" s="2" t="s">
        <v>233</v>
      </c>
      <c r="C3" s="2" t="s">
        <v>252</v>
      </c>
      <c r="D3" s="2" t="s">
        <v>235</v>
      </c>
      <c r="E3" s="3" t="s">
        <v>253</v>
      </c>
      <c r="F3" s="2" t="s">
        <v>251</v>
      </c>
      <c r="G3" s="2" t="s">
        <v>233</v>
      </c>
      <c r="H3" s="2" t="s">
        <v>252</v>
      </c>
      <c r="I3" s="2" t="s">
        <v>417</v>
      </c>
      <c r="J3" s="2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391</v>
      </c>
      <c r="S3" s="3" t="s">
        <v>392</v>
      </c>
      <c r="T3" s="1"/>
      <c r="U3" s="1"/>
      <c r="Y3" s="1"/>
    </row>
    <row r="4" spans="1:25" x14ac:dyDescent="0.2">
      <c r="A4" s="1">
        <v>1</v>
      </c>
      <c r="B4" t="str">
        <f>VLOOKUP(C4,'Team Listing'!$A$1:$R$251,3)</f>
        <v>A</v>
      </c>
      <c r="C4" s="7">
        <v>1</v>
      </c>
      <c r="D4" t="str">
        <f>VLOOKUP(C4,'Team Listing'!$A$1:$R$251,2)</f>
        <v>Burnett Bushpigs</v>
      </c>
      <c r="E4" s="1" t="s">
        <v>253</v>
      </c>
      <c r="F4" s="1">
        <f t="shared" ref="F4:F23" si="0">A4</f>
        <v>1</v>
      </c>
      <c r="G4" t="str">
        <f t="shared" ref="G4:G23" si="1">B4</f>
        <v>A</v>
      </c>
      <c r="H4" s="7">
        <v>3</v>
      </c>
      <c r="I4" t="str">
        <f>VLOOKUP(H4,'Team Listing'!$A$1:$R$251,2)</f>
        <v>Endeavour XI</v>
      </c>
      <c r="J4" s="8">
        <v>48</v>
      </c>
      <c r="K4" s="10" t="s">
        <v>2338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2">CONCATENATE(C4,H4)</f>
        <v>13</v>
      </c>
      <c r="O4" t="str">
        <f t="shared" ref="O4:O23" si="3">CONCATENATE(H4,C4)</f>
        <v>31</v>
      </c>
      <c r="P4" t="str">
        <f t="shared" ref="P4:P23" si="4">CONCATENATE(C4,"Field",J4)</f>
        <v>1Field48</v>
      </c>
      <c r="Q4" s="1" t="str">
        <f t="shared" ref="Q4:Q23" si="5">CONCATENATE(H4,"Field",J4)</f>
        <v>3Field48</v>
      </c>
      <c r="R4" t="e">
        <f>VLOOKUP(C4,'Team Listing'!$A$1:$R$251,17)</f>
        <v>#N/A</v>
      </c>
      <c r="S4" t="e">
        <f>VLOOKUP(H4,'Team Listing'!$A$1:$R$251,17)</f>
        <v>#N/A</v>
      </c>
      <c r="T4" s="1"/>
      <c r="U4" s="1"/>
      <c r="Y4" s="1"/>
    </row>
    <row r="5" spans="1:25" x14ac:dyDescent="0.2">
      <c r="A5" s="1">
        <v>2</v>
      </c>
      <c r="B5" t="str">
        <f>VLOOKUP(C5,'Team Listing'!$A$1:$R$251,3)</f>
        <v>A</v>
      </c>
      <c r="C5" s="7">
        <v>8</v>
      </c>
      <c r="D5" t="str">
        <f>VLOOKUP(C5,'Team Listing'!$A$1:$R$251,2)</f>
        <v>Wanderers</v>
      </c>
      <c r="E5" s="1" t="s">
        <v>253</v>
      </c>
      <c r="F5" s="1">
        <f t="shared" si="0"/>
        <v>2</v>
      </c>
      <c r="G5" t="str">
        <f t="shared" si="1"/>
        <v>A</v>
      </c>
      <c r="H5" s="7">
        <v>5</v>
      </c>
      <c r="I5" t="str">
        <f>VLOOKUP(H5,'Team Listing'!$A$1:$R$251,2)</f>
        <v>Malchecks Cricket Club</v>
      </c>
      <c r="J5" s="8">
        <v>12</v>
      </c>
      <c r="K5" s="10" t="s">
        <v>2338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2"/>
        <v>85</v>
      </c>
      <c r="O5" t="str">
        <f t="shared" si="3"/>
        <v>58</v>
      </c>
      <c r="P5" t="str">
        <f t="shared" si="4"/>
        <v>8Field12</v>
      </c>
      <c r="Q5" s="1" t="str">
        <f t="shared" si="5"/>
        <v>5Field12</v>
      </c>
      <c r="R5" t="e">
        <f>VLOOKUP(C5,'Team Listing'!$A$1:$R$251,17)</f>
        <v>#N/A</v>
      </c>
      <c r="S5" t="e">
        <f>VLOOKUP(H5,'Team Listing'!$A$1:$R$251,17)</f>
        <v>#N/A</v>
      </c>
      <c r="T5" s="1"/>
      <c r="U5" s="1"/>
      <c r="Y5" s="1"/>
    </row>
    <row r="6" spans="1:25" x14ac:dyDescent="0.2">
      <c r="A6" s="1">
        <v>3</v>
      </c>
      <c r="B6" t="str">
        <f>VLOOKUP(C6,'Team Listing'!$A$1:$R$251,3)</f>
        <v>A</v>
      </c>
      <c r="C6" s="7">
        <v>6</v>
      </c>
      <c r="D6" t="str">
        <f>VLOOKUP(C6,'Team Listing'!$A$1:$R$251,2)</f>
        <v>Reldas Homegrown XI</v>
      </c>
      <c r="E6" s="1" t="s">
        <v>253</v>
      </c>
      <c r="F6" s="1">
        <f t="shared" si="0"/>
        <v>3</v>
      </c>
      <c r="G6" t="str">
        <f t="shared" ref="F6:G12" si="6">B6</f>
        <v>A</v>
      </c>
      <c r="H6" s="7">
        <v>7</v>
      </c>
      <c r="I6" t="str">
        <f>VLOOKUP(H6,'Team Listing'!$A$1:$R$251,2)</f>
        <v>The Grandstanders</v>
      </c>
      <c r="J6" s="8">
        <v>13</v>
      </c>
      <c r="K6" s="10" t="s">
        <v>2338</v>
      </c>
      <c r="L6" t="str">
        <f>VLOOKUP(J6,'Field List'!$A$2:$D$90,2,0)</f>
        <v>Mosman Park Junior Cricket</v>
      </c>
      <c r="M6" t="str">
        <f>VLOOKUP(J6,'Field List'!$A$2:$D$90,4,0)</f>
        <v>Keith Marxsen Oval.</v>
      </c>
      <c r="N6" t="str">
        <f t="shared" ref="N6:N13" si="7">CONCATENATE(C6,H6)</f>
        <v>67</v>
      </c>
      <c r="O6" t="str">
        <f t="shared" ref="O6:O13" si="8">CONCATENATE(H6,C6)</f>
        <v>76</v>
      </c>
      <c r="P6" t="str">
        <f t="shared" ref="P6:P13" si="9">CONCATENATE(C6,"Field",J6)</f>
        <v>6Field13</v>
      </c>
      <c r="Q6" s="1" t="str">
        <f t="shared" ref="Q6:Q13" si="10">CONCATENATE(H6,"Field",J6)</f>
        <v>7Field13</v>
      </c>
      <c r="R6" t="e">
        <f>VLOOKUP(C6,'Team Listing'!$A$1:$R$251,17)</f>
        <v>#N/A</v>
      </c>
      <c r="S6" t="e">
        <f>VLOOKUP(H6,'Team Listing'!$A$1:$R$251,17)</f>
        <v>#N/A</v>
      </c>
      <c r="T6" s="1"/>
      <c r="U6" s="1"/>
      <c r="Y6" s="1"/>
    </row>
    <row r="7" spans="1:25" x14ac:dyDescent="0.2">
      <c r="A7" s="1">
        <v>4</v>
      </c>
      <c r="B7" t="str">
        <f>VLOOKUP(C7,'Team Listing'!$A$1:$R$251,3)</f>
        <v>A</v>
      </c>
      <c r="C7" s="7">
        <v>4</v>
      </c>
      <c r="D7" t="str">
        <f>VLOOKUP(C7,'Team Listing'!$A$1:$R$251,2)</f>
        <v>Herbert River</v>
      </c>
      <c r="E7" s="1"/>
      <c r="F7" s="1">
        <f t="shared" si="0"/>
        <v>4</v>
      </c>
      <c r="G7" t="str">
        <f t="shared" si="6"/>
        <v>A</v>
      </c>
      <c r="H7" s="7"/>
      <c r="I7" t="e">
        <f>VLOOKUP(H7,'Team Listing'!$A$1:$R$251,2)</f>
        <v>#N/A</v>
      </c>
      <c r="J7" s="8"/>
      <c r="K7" s="10" t="s">
        <v>2341</v>
      </c>
      <c r="Q7" s="1"/>
      <c r="T7" s="1"/>
      <c r="U7" s="1"/>
      <c r="Y7" s="1"/>
    </row>
    <row r="8" spans="1:25" x14ac:dyDescent="0.2">
      <c r="A8" s="1">
        <v>5</v>
      </c>
      <c r="B8" t="str">
        <f>VLOOKUP(C8,'Team Listing'!$A$1:$R$251,3)</f>
        <v>A</v>
      </c>
      <c r="C8" s="7">
        <v>3</v>
      </c>
      <c r="D8" t="str">
        <f>VLOOKUP(C8,'Team Listing'!$A$1:$R$251,2)</f>
        <v>Endeavour XI</v>
      </c>
      <c r="E8" s="1" t="s">
        <v>253</v>
      </c>
      <c r="F8" s="1">
        <f t="shared" si="0"/>
        <v>5</v>
      </c>
      <c r="G8" t="str">
        <f t="shared" ref="G8" si="11">B8</f>
        <v>A</v>
      </c>
      <c r="H8" s="7">
        <v>4</v>
      </c>
      <c r="I8" t="str">
        <f>VLOOKUP(H8,'Team Listing'!$A$1:$R$251,2)</f>
        <v>Herbert River</v>
      </c>
      <c r="J8" s="8">
        <v>48</v>
      </c>
      <c r="K8" s="10" t="s">
        <v>2339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 t="shared" si="7"/>
        <v>34</v>
      </c>
      <c r="O8" t="str">
        <f t="shared" si="8"/>
        <v>43</v>
      </c>
      <c r="P8" t="str">
        <f t="shared" si="9"/>
        <v>3Field48</v>
      </c>
      <c r="Q8" s="1" t="str">
        <f t="shared" si="10"/>
        <v>4Field48</v>
      </c>
      <c r="T8" s="1"/>
      <c r="U8" s="1"/>
      <c r="Y8" s="1"/>
    </row>
    <row r="9" spans="1:25" x14ac:dyDescent="0.2">
      <c r="A9" s="1">
        <v>6</v>
      </c>
      <c r="B9" t="str">
        <f>VLOOKUP(C9,'Team Listing'!$A$1:$R$251,3)</f>
        <v>A</v>
      </c>
      <c r="C9" s="7">
        <v>5</v>
      </c>
      <c r="D9" t="str">
        <f>VLOOKUP(C9,'Team Listing'!$A$1:$R$251,2)</f>
        <v>Malchecks Cricket Club</v>
      </c>
      <c r="E9" s="1" t="s">
        <v>253</v>
      </c>
      <c r="F9" s="1">
        <f t="shared" si="0"/>
        <v>6</v>
      </c>
      <c r="G9" t="str">
        <f t="shared" si="6"/>
        <v>A</v>
      </c>
      <c r="H9" s="7">
        <v>6</v>
      </c>
      <c r="I9" t="str">
        <f>VLOOKUP(H9,'Team Listing'!$A$1:$R$251,2)</f>
        <v>Reldas Homegrown XI</v>
      </c>
      <c r="J9" s="8">
        <v>12</v>
      </c>
      <c r="K9" s="10" t="s">
        <v>2339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 t="shared" si="7"/>
        <v>56</v>
      </c>
      <c r="O9" t="str">
        <f t="shared" si="8"/>
        <v>65</v>
      </c>
      <c r="P9" t="str">
        <f t="shared" si="9"/>
        <v>5Field12</v>
      </c>
      <c r="Q9" s="1" t="str">
        <f t="shared" si="10"/>
        <v>6Field12</v>
      </c>
      <c r="R9" t="e">
        <f>VLOOKUP(C9,'Team Listing'!$A$1:$R$251,17)</f>
        <v>#N/A</v>
      </c>
      <c r="S9" t="e">
        <f>VLOOKUP(H9,'Team Listing'!$A$1:$R$251,17)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Listing'!$A$1:$R$251,3)</f>
        <v>A</v>
      </c>
      <c r="C10" s="7">
        <v>7</v>
      </c>
      <c r="D10" t="str">
        <f>VLOOKUP(C10,'Team Listing'!$A$1:$R$251,2)</f>
        <v>The Grandstanders</v>
      </c>
      <c r="E10" s="1" t="s">
        <v>253</v>
      </c>
      <c r="F10" s="1">
        <f t="shared" si="0"/>
        <v>7</v>
      </c>
      <c r="G10" t="str">
        <f t="shared" si="6"/>
        <v>A</v>
      </c>
      <c r="H10" s="7">
        <v>8</v>
      </c>
      <c r="I10" t="str">
        <f>VLOOKUP(H10,'Team Listing'!$A$1:$R$251,2)</f>
        <v>Wanderers</v>
      </c>
      <c r="J10" s="8">
        <v>13</v>
      </c>
      <c r="K10" s="10" t="s">
        <v>2339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7"/>
        <v>78</v>
      </c>
      <c r="O10" t="str">
        <f t="shared" si="8"/>
        <v>87</v>
      </c>
      <c r="P10" t="str">
        <f t="shared" si="9"/>
        <v>7Field13</v>
      </c>
      <c r="Q10" s="1" t="str">
        <f t="shared" si="10"/>
        <v>8Field13</v>
      </c>
      <c r="R10" t="e">
        <f>VLOOKUP(C10,'Team Listing'!$A$1:$R$251,17)</f>
        <v>#N/A</v>
      </c>
      <c r="S10" t="e">
        <f>VLOOKUP(H10,'Team Listing'!$A$1:$R$251,17)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Listing'!$A$1:$R$251,3)</f>
        <v>A</v>
      </c>
      <c r="C11" s="7">
        <v>1</v>
      </c>
      <c r="D11" t="str">
        <f>VLOOKUP(C11,'Team Listing'!$A$1:$R$251,2)</f>
        <v>Burnett Bushpigs</v>
      </c>
      <c r="E11" s="1"/>
      <c r="F11" s="1">
        <f t="shared" si="0"/>
        <v>8</v>
      </c>
      <c r="G11" t="str">
        <f t="shared" si="6"/>
        <v>A</v>
      </c>
      <c r="H11" s="7"/>
      <c r="I11" t="e">
        <f>VLOOKUP(H11,'Team Listing'!$A$1:$R$251,2)</f>
        <v>#N/A</v>
      </c>
      <c r="J11" s="8"/>
      <c r="K11" s="10" t="s">
        <v>2341</v>
      </c>
      <c r="N11" t="str">
        <f t="shared" si="7"/>
        <v>1</v>
      </c>
      <c r="O11" t="str">
        <f t="shared" si="8"/>
        <v>1</v>
      </c>
      <c r="P11" t="str">
        <f t="shared" si="9"/>
        <v>1Field</v>
      </c>
      <c r="Q11" s="1" t="str">
        <f t="shared" si="10"/>
        <v>Field</v>
      </c>
      <c r="T11" s="1"/>
      <c r="U11" s="1"/>
      <c r="Y11" s="1"/>
    </row>
    <row r="12" spans="1:25" x14ac:dyDescent="0.2">
      <c r="A12" s="1">
        <v>9</v>
      </c>
      <c r="B12" t="str">
        <f>VLOOKUP(C12,'Team Listing'!$A$1:$R$251,3)</f>
        <v>B1</v>
      </c>
      <c r="C12" s="7">
        <v>30</v>
      </c>
      <c r="D12" t="str">
        <f>VLOOKUP(C12,'Team Listing'!$A$1:$R$251,2)</f>
        <v>Swingers 1</v>
      </c>
      <c r="E12" s="1" t="s">
        <v>253</v>
      </c>
      <c r="F12" s="1">
        <f t="shared" si="6"/>
        <v>9</v>
      </c>
      <c r="G12" t="str">
        <f t="shared" si="6"/>
        <v>B1</v>
      </c>
      <c r="H12" s="7">
        <v>11</v>
      </c>
      <c r="I12" t="str">
        <f>VLOOKUP(H12,'Team Listing'!$A$1:$R$251,2)</f>
        <v>Cavaliers</v>
      </c>
      <c r="J12" s="8">
        <v>2</v>
      </c>
      <c r="K12" s="10"/>
      <c r="L12" t="str">
        <f>VLOOKUP(J12,'Field List'!$A$2:$D$90,2,0)</f>
        <v>Mount Carmel Campus</v>
      </c>
      <c r="M12" t="str">
        <f>VLOOKUP(J12,'Field List'!$A$2:$D$90,4,0)</f>
        <v>Hemponstall Oval</v>
      </c>
      <c r="N12" t="str">
        <f t="shared" si="7"/>
        <v>3011</v>
      </c>
      <c r="O12" t="str">
        <f t="shared" si="8"/>
        <v>1130</v>
      </c>
      <c r="P12" t="str">
        <f t="shared" si="9"/>
        <v>30Field2</v>
      </c>
      <c r="Q12" s="1" t="str">
        <f t="shared" si="10"/>
        <v>11Field2</v>
      </c>
      <c r="R12" t="str">
        <f>VLOOKUP(C12,'Team Listing'!$A$1:$R$251,17)</f>
        <v>Home Field Hempenstal Oval</v>
      </c>
      <c r="S12" t="e">
        <f>VLOOKUP(H12,'Team Listing'!$A$1:$R$251,17)</f>
        <v>#N/A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Listing'!$A$1:$R$251,3)</f>
        <v>B1</v>
      </c>
      <c r="C13" s="7">
        <v>13</v>
      </c>
      <c r="D13" t="str">
        <f>VLOOKUP(C13,'Team Listing'!$A$1:$R$251,2)</f>
        <v>Corfield</v>
      </c>
      <c r="E13" s="1" t="s">
        <v>253</v>
      </c>
      <c r="F13" s="1">
        <f t="shared" ref="F13" si="12">A13</f>
        <v>10</v>
      </c>
      <c r="G13" t="str">
        <f t="shared" ref="G13" si="13">B13</f>
        <v>B1</v>
      </c>
      <c r="H13" s="7">
        <v>16</v>
      </c>
      <c r="I13" t="str">
        <f>VLOOKUP(H13,'Team Listing'!$A$1:$R$251,2)</f>
        <v>Herbert River</v>
      </c>
      <c r="J13" s="8">
        <v>7</v>
      </c>
      <c r="K13" s="10"/>
      <c r="L13" t="str">
        <f>VLOOKUP(J13,'Field List'!$A$2:$D$90,2,0)</f>
        <v>All Souls &amp; St Gabriels School</v>
      </c>
      <c r="M13" t="str">
        <f>VLOOKUP(J13,'Field List'!$A$2:$D$90,4,0)</f>
        <v>Mills Oval</v>
      </c>
      <c r="N13" t="str">
        <f t="shared" si="7"/>
        <v>1316</v>
      </c>
      <c r="O13" t="str">
        <f t="shared" si="8"/>
        <v>1613</v>
      </c>
      <c r="P13" t="str">
        <f t="shared" si="9"/>
        <v>13Field7</v>
      </c>
      <c r="Q13" s="1" t="str">
        <f t="shared" si="10"/>
        <v>16Field7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Listing'!$A$1:$R$251,3)</f>
        <v>B1</v>
      </c>
      <c r="C14" s="7">
        <v>12</v>
      </c>
      <c r="D14" t="str">
        <f>VLOOKUP(C14,'Team Listing'!$A$1:$R$251,2)</f>
        <v>Coen Heroes</v>
      </c>
      <c r="E14" s="1" t="s">
        <v>253</v>
      </c>
      <c r="F14" s="1">
        <f t="shared" si="0"/>
        <v>11</v>
      </c>
      <c r="G14" t="str">
        <f t="shared" si="1"/>
        <v>B1</v>
      </c>
      <c r="H14" s="8">
        <v>19</v>
      </c>
      <c r="I14" t="str">
        <f>VLOOKUP(H14,'Team Listing'!$A$1:$R$251,2)</f>
        <v>Mountain Men Gold</v>
      </c>
      <c r="J14" s="8">
        <v>6</v>
      </c>
      <c r="L14" t="str">
        <f>VLOOKUP(J14,'Field List'!$A$2:$D$90,2,0)</f>
        <v>All Souls &amp; St Gabriels School</v>
      </c>
      <c r="M14" t="str">
        <f>VLOOKUP(J14,'Field List'!$A$2:$D$90,4,0)</f>
        <v>O'Keefe  Oval -Grandstand</v>
      </c>
      <c r="N14" t="str">
        <f t="shared" si="2"/>
        <v>1219</v>
      </c>
      <c r="O14" t="str">
        <f t="shared" si="3"/>
        <v>1912</v>
      </c>
      <c r="P14" t="str">
        <f t="shared" si="4"/>
        <v>12Field6</v>
      </c>
      <c r="Q14" s="1" t="str">
        <f t="shared" si="5"/>
        <v>19Field6</v>
      </c>
      <c r="R14" t="str">
        <f>VLOOKUP(C14,'Team Listing'!$A$1:$R$251,17)</f>
        <v>All Souls field</v>
      </c>
      <c r="S14">
        <f>VLOOKUP(H14,'Team Listing'!$A$1:$R$251,17)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Listing'!$A$1:$R$251,3)</f>
        <v>B1</v>
      </c>
      <c r="C15" s="7">
        <v>17</v>
      </c>
      <c r="D15" t="str">
        <f>VLOOKUP(C15,'Team Listing'!$A$1:$R$251,2)</f>
        <v>Jim's XI</v>
      </c>
      <c r="E15" s="1" t="s">
        <v>253</v>
      </c>
      <c r="F15" s="1">
        <f t="shared" si="0"/>
        <v>12</v>
      </c>
      <c r="G15" t="str">
        <f t="shared" si="1"/>
        <v>B1</v>
      </c>
      <c r="H15" s="8">
        <v>26</v>
      </c>
      <c r="I15" t="str">
        <f>VLOOKUP(H15,'Team Listing'!$A$1:$R$251,2)</f>
        <v>Scott Minto XI</v>
      </c>
      <c r="J15" s="8">
        <v>16</v>
      </c>
      <c r="L15" t="str">
        <f>VLOOKUP(J15,'Field List'!$A$2:$D$90,2,0)</f>
        <v>Mosman  Park Junior Cricket</v>
      </c>
      <c r="M15" t="str">
        <f>VLOOKUP(J15,'Field List'!$A$2:$D$90,4,0)</f>
        <v>Third turf wicket</v>
      </c>
      <c r="N15" t="str">
        <f t="shared" si="2"/>
        <v>1726</v>
      </c>
      <c r="O15" t="str">
        <f t="shared" si="3"/>
        <v>2617</v>
      </c>
      <c r="P15" t="str">
        <f t="shared" si="4"/>
        <v>17Field16</v>
      </c>
      <c r="Q15" s="1" t="str">
        <f t="shared" si="5"/>
        <v>26Field16</v>
      </c>
      <c r="R15">
        <f>VLOOKUP(C15,'Team Listing'!$A$1:$R$251,17)</f>
        <v>0</v>
      </c>
      <c r="S15">
        <f>VLOOKUP(H15,'Team Listing'!$A$1:$R$251,17)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Listing'!$A$1:$R$251,3)</f>
        <v>B1</v>
      </c>
      <c r="C16" s="7">
        <v>32</v>
      </c>
      <c r="D16" t="str">
        <f>VLOOKUP(C16,'Team Listing'!$A$1:$R$251,2)</f>
        <v>Wanderers</v>
      </c>
      <c r="E16" s="1" t="s">
        <v>253</v>
      </c>
      <c r="F16" s="1">
        <f t="shared" si="0"/>
        <v>13</v>
      </c>
      <c r="G16" t="str">
        <f t="shared" si="1"/>
        <v>B1</v>
      </c>
      <c r="H16" s="8">
        <v>9</v>
      </c>
      <c r="I16" t="str">
        <f>VLOOKUP(H16,'Team Listing'!$A$1:$R$251,2)</f>
        <v>Backers XI</v>
      </c>
      <c r="J16" s="8">
        <v>27</v>
      </c>
      <c r="L16" t="str">
        <f>VLOOKUP(J16,'Field List'!$A$2:$D$90,2,0)</f>
        <v>Charters Towers Airport Reserve</v>
      </c>
      <c r="M16" t="str">
        <f>VLOOKUP(J16,'Field List'!$A$2:$D$90,4,0)</f>
        <v>Second on right as driving in</v>
      </c>
      <c r="N16" t="str">
        <f t="shared" si="2"/>
        <v>329</v>
      </c>
      <c r="O16" t="str">
        <f t="shared" si="3"/>
        <v>932</v>
      </c>
      <c r="P16" t="str">
        <f t="shared" si="4"/>
        <v>32Field27</v>
      </c>
      <c r="Q16" s="1" t="str">
        <f t="shared" si="5"/>
        <v>9Field27</v>
      </c>
      <c r="R16">
        <f>VLOOKUP(C16,'Team Listing'!$A$1:$R$251,17)</f>
        <v>0</v>
      </c>
      <c r="S16">
        <f>VLOOKUP(H16,'Team Listing'!$A$1:$R$251,17)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Listing'!$A$1:$R$251,3)</f>
        <v>B1</v>
      </c>
      <c r="C17" s="7">
        <v>18</v>
      </c>
      <c r="D17" t="str">
        <f>VLOOKUP(C17,'Team Listing'!$A$1:$R$251,2)</f>
        <v>Mossman</v>
      </c>
      <c r="E17" s="1" t="s">
        <v>253</v>
      </c>
      <c r="F17" s="1">
        <f t="shared" si="0"/>
        <v>14</v>
      </c>
      <c r="G17" t="str">
        <f t="shared" si="1"/>
        <v>B1</v>
      </c>
      <c r="H17" s="8">
        <v>23</v>
      </c>
      <c r="I17" t="str">
        <f>VLOOKUP(H17,'Team Listing'!$A$1:$R$251,2)</f>
        <v>Pacey's Wests</v>
      </c>
      <c r="J17" s="8">
        <v>36</v>
      </c>
      <c r="L17" t="str">
        <f>VLOOKUP(J17,'Field List'!$A$2:$D$90,2,0)</f>
        <v>Charters Towers Airport Reserve</v>
      </c>
      <c r="M17">
        <f>VLOOKUP(J17,'Field List'!$A$2:$D$90,4,0)</f>
        <v>0</v>
      </c>
      <c r="N17" t="str">
        <f t="shared" si="2"/>
        <v>1823</v>
      </c>
      <c r="O17" t="str">
        <f t="shared" si="3"/>
        <v>2318</v>
      </c>
      <c r="P17" t="str">
        <f t="shared" si="4"/>
        <v>18Field36</v>
      </c>
      <c r="Q17" s="1" t="str">
        <f t="shared" si="5"/>
        <v>23Field36</v>
      </c>
      <c r="R17">
        <f>VLOOKUP(C17,'Team Listing'!$A$1:$R$251,17)</f>
        <v>0</v>
      </c>
      <c r="S17">
        <f>VLOOKUP(H17,'Team Listing'!$A$1:$R$251,17)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Listing'!$A$1:$R$251,3)</f>
        <v>B1</v>
      </c>
      <c r="C18" s="7">
        <v>24</v>
      </c>
      <c r="D18" t="str">
        <f>VLOOKUP(C18,'Team Listing'!$A$1:$R$251,2)</f>
        <v>Parks Hockey</v>
      </c>
      <c r="E18" s="1" t="s">
        <v>253</v>
      </c>
      <c r="F18" s="1">
        <f t="shared" si="0"/>
        <v>15</v>
      </c>
      <c r="G18" t="str">
        <f t="shared" si="1"/>
        <v>B1</v>
      </c>
      <c r="H18" s="8">
        <v>15</v>
      </c>
      <c r="I18" t="str">
        <f>VLOOKUP(H18,'Team Listing'!$A$1:$R$251,2)</f>
        <v>Gumflat</v>
      </c>
      <c r="J18" s="8">
        <v>26</v>
      </c>
      <c r="L18" t="str">
        <f>VLOOKUP(J18,'Field List'!$A$2:$D$90,2,0)</f>
        <v>Charters Towers Airport Reserve</v>
      </c>
      <c r="M18" t="str">
        <f>VLOOKUP(J18,'Field List'!$A$2:$D$90,4,0)</f>
        <v>First on RHS as driving in</v>
      </c>
      <c r="N18" t="str">
        <f t="shared" si="2"/>
        <v>2415</v>
      </c>
      <c r="O18" t="str">
        <f t="shared" si="3"/>
        <v>1524</v>
      </c>
      <c r="P18" t="str">
        <f t="shared" si="4"/>
        <v>24Field26</v>
      </c>
      <c r="Q18" s="1" t="str">
        <f t="shared" si="5"/>
        <v>15Field26</v>
      </c>
      <c r="R18">
        <f>VLOOKUP(C18,'Team Listing'!$A$1:$R$251,17)</f>
        <v>0</v>
      </c>
      <c r="S18" t="e">
        <f>VLOOKUP(H18,'Team Listing'!$A$1:$R$251,17)</f>
        <v>#N/A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Listing'!$A$1:$R$251,3)</f>
        <v>B1</v>
      </c>
      <c r="C19" s="7">
        <v>20</v>
      </c>
      <c r="D19" t="str">
        <f>VLOOKUP(C19,'Team Listing'!$A$1:$R$251,2)</f>
        <v>Mountain Men Green</v>
      </c>
      <c r="E19" s="1" t="s">
        <v>253</v>
      </c>
      <c r="F19" s="1">
        <f t="shared" si="0"/>
        <v>16</v>
      </c>
      <c r="G19" t="str">
        <f t="shared" si="1"/>
        <v>B1</v>
      </c>
      <c r="H19" s="8">
        <v>27</v>
      </c>
      <c r="I19" t="str">
        <f>VLOOKUP(H19,'Team Listing'!$A$1:$R$251,2)</f>
        <v>Seriously Pist</v>
      </c>
      <c r="J19" s="8">
        <v>17</v>
      </c>
      <c r="L19" t="str">
        <f>VLOOKUP(J19,'Field List'!$A$2:$D$90,2,0)</f>
        <v>Mosman Park Junior Cricket</v>
      </c>
      <c r="M19" t="str">
        <f>VLOOKUP(J19,'Field List'!$A$2:$D$90,4,0)</f>
        <v>Far Turf Wicket</v>
      </c>
      <c r="N19" t="str">
        <f t="shared" si="2"/>
        <v>2027</v>
      </c>
      <c r="O19" t="str">
        <f t="shared" si="3"/>
        <v>2720</v>
      </c>
      <c r="P19" t="str">
        <f t="shared" si="4"/>
        <v>20Field17</v>
      </c>
      <c r="Q19" s="1" t="str">
        <f t="shared" si="5"/>
        <v>27Field17</v>
      </c>
      <c r="R19">
        <f>VLOOKUP(C19,'Team Listing'!$A$1:$R$251,17)</f>
        <v>0</v>
      </c>
      <c r="S19">
        <f>VLOOKUP(H19,'Team Listing'!$A$1:$R$251,17)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Listing'!$A$1:$R$251,3)</f>
        <v>B1</v>
      </c>
      <c r="C20" s="7">
        <v>29</v>
      </c>
      <c r="D20" t="str">
        <f>VLOOKUP(C20,'Team Listing'!$A$1:$R$251,2)</f>
        <v>Sugar Daddies</v>
      </c>
      <c r="E20" s="1" t="s">
        <v>253</v>
      </c>
      <c r="F20" s="1">
        <f t="shared" si="0"/>
        <v>17</v>
      </c>
      <c r="G20" t="str">
        <f t="shared" si="1"/>
        <v>B1</v>
      </c>
      <c r="H20" s="8">
        <v>22</v>
      </c>
      <c r="I20" t="str">
        <f>VLOOKUP(H20,'Team Listing'!$A$1:$R$251,2)</f>
        <v>Norths Father and Sons</v>
      </c>
      <c r="J20" s="8">
        <v>39</v>
      </c>
      <c r="L20" t="str">
        <f>VLOOKUP(J20,'Field List'!$A$2:$D$90,2,0)</f>
        <v>Charters Towers Airport Reserve</v>
      </c>
      <c r="M20">
        <f>VLOOKUP(J20,'Field List'!$A$2:$D$90,4,0)</f>
        <v>0</v>
      </c>
      <c r="N20" t="str">
        <f t="shared" si="2"/>
        <v>2922</v>
      </c>
      <c r="O20" t="str">
        <f t="shared" si="3"/>
        <v>2229</v>
      </c>
      <c r="P20" t="str">
        <f t="shared" si="4"/>
        <v>29Field39</v>
      </c>
      <c r="Q20" s="1" t="str">
        <f t="shared" si="5"/>
        <v>22Field39</v>
      </c>
      <c r="R20">
        <f>VLOOKUP(C20,'Team Listing'!$A$1:$R$251,17)</f>
        <v>0</v>
      </c>
      <c r="S20" t="e">
        <f>VLOOKUP(H20,'Team Listing'!$A$1:$R$251,17)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Listing'!$A$1:$R$251,3)</f>
        <v>B1</v>
      </c>
      <c r="C21" s="7">
        <v>10</v>
      </c>
      <c r="D21" t="str">
        <f>VLOOKUP(C21,'Team Listing'!$A$1:$R$251,2)</f>
        <v>Brookshire Bandits</v>
      </c>
      <c r="E21" s="1" t="s">
        <v>253</v>
      </c>
      <c r="F21" s="1">
        <f t="shared" si="0"/>
        <v>18</v>
      </c>
      <c r="G21" t="str">
        <f t="shared" si="1"/>
        <v>B1</v>
      </c>
      <c r="H21" s="8">
        <v>31</v>
      </c>
      <c r="I21" t="str">
        <f>VLOOKUP(H21,'Team Listing'!$A$1:$R$251,2)</f>
        <v>Townsville 1/2 Carton</v>
      </c>
      <c r="J21" s="8">
        <v>5</v>
      </c>
      <c r="L21" t="str">
        <f>VLOOKUP(J21,'Field List'!$A$2:$D$90,2,0)</f>
        <v>Mount Carmel Campus</v>
      </c>
      <c r="M21" t="str">
        <f>VLOOKUP(J21,'Field List'!$A$2:$D$90,4,0)</f>
        <v>Archer  Oval</v>
      </c>
      <c r="N21" t="str">
        <f t="shared" si="2"/>
        <v>1031</v>
      </c>
      <c r="O21" t="str">
        <f t="shared" si="3"/>
        <v>3110</v>
      </c>
      <c r="P21" t="str">
        <f t="shared" si="4"/>
        <v>10Field5</v>
      </c>
      <c r="Q21" s="1" t="str">
        <f t="shared" si="5"/>
        <v>31Field5</v>
      </c>
      <c r="R21">
        <f>VLOOKUP(C21,'Team Listing'!$A$1:$R$251,17)</f>
        <v>0</v>
      </c>
      <c r="S21">
        <f>VLOOKUP(H21,'Team Listing'!$A$1:$R$251,17)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Listing'!$A$1:$R$251,3)</f>
        <v>B1</v>
      </c>
      <c r="C22" s="7">
        <v>14</v>
      </c>
      <c r="D22" t="str">
        <f>VLOOKUP(C22,'Team Listing'!$A$1:$R$251,2)</f>
        <v>Ewan</v>
      </c>
      <c r="E22" s="1" t="s">
        <v>253</v>
      </c>
      <c r="F22" s="1">
        <f t="shared" si="0"/>
        <v>19</v>
      </c>
      <c r="G22" t="str">
        <f t="shared" si="1"/>
        <v>B1</v>
      </c>
      <c r="H22" s="8">
        <v>21</v>
      </c>
      <c r="I22" t="str">
        <f>VLOOKUP(H22,'Team Listing'!$A$1:$R$251,2)</f>
        <v>Norstate Nympho's</v>
      </c>
      <c r="J22" s="8">
        <v>33</v>
      </c>
      <c r="L22" t="str">
        <f>VLOOKUP(J22,'Field List'!$A$2:$D$90,2,0)</f>
        <v>Charters Towers Airport Reserve</v>
      </c>
      <c r="M22">
        <f>VLOOKUP(J22,'Field List'!$A$2:$D$90,4,0)</f>
        <v>0</v>
      </c>
      <c r="N22" t="str">
        <f t="shared" si="2"/>
        <v>1421</v>
      </c>
      <c r="O22" t="str">
        <f t="shared" si="3"/>
        <v>2114</v>
      </c>
      <c r="P22" t="str">
        <f t="shared" si="4"/>
        <v>14Field33</v>
      </c>
      <c r="Q22" s="1" t="str">
        <f t="shared" si="5"/>
        <v>21Field33</v>
      </c>
      <c r="R22">
        <f>VLOOKUP(C22,'Team Listing'!$A$1:$R$251,17)</f>
        <v>0</v>
      </c>
      <c r="S22">
        <f>VLOOKUP(H22,'Team Listing'!$A$1:$R$251,17)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Listing'!$A$1:$R$251,3)</f>
        <v>B1</v>
      </c>
      <c r="C23" s="7">
        <v>25</v>
      </c>
      <c r="D23" t="str">
        <f>VLOOKUP(C23,'Team Listing'!$A$1:$R$251,2)</f>
        <v>Red River Rascals</v>
      </c>
      <c r="E23" s="1" t="s">
        <v>253</v>
      </c>
      <c r="F23" s="1">
        <f t="shared" si="0"/>
        <v>20</v>
      </c>
      <c r="G23" t="str">
        <f t="shared" si="1"/>
        <v>B1</v>
      </c>
      <c r="H23" s="8">
        <v>28</v>
      </c>
      <c r="I23" t="str">
        <f>VLOOKUP(H23,'Team Listing'!$A$1:$R$251,2)</f>
        <v>Simpson Desert Alpine Ski Team</v>
      </c>
      <c r="J23" s="8">
        <v>55</v>
      </c>
      <c r="L23" t="str">
        <f>VLOOKUP(J23,'Field List'!$A$2:$D$90,2,0)</f>
        <v>Millchester State School</v>
      </c>
      <c r="M23" t="str">
        <f>VLOOKUP(J23,'Field List'!$A$2:$D$90,4,0)</f>
        <v>Millchester State School</v>
      </c>
      <c r="N23" t="str">
        <f t="shared" si="2"/>
        <v>2528</v>
      </c>
      <c r="O23" t="str">
        <f t="shared" si="3"/>
        <v>2825</v>
      </c>
      <c r="P23" t="str">
        <f t="shared" si="4"/>
        <v>25Field55</v>
      </c>
      <c r="Q23" s="1" t="str">
        <f t="shared" si="5"/>
        <v>28Field55</v>
      </c>
      <c r="R23" t="e">
        <f>VLOOKUP(C23,'Team Listing'!$A$1:$R$251,17)</f>
        <v>#N/A</v>
      </c>
      <c r="S23">
        <f>VLOOKUP(H23,'Team Listing'!$A$1:$R$251,17)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Listing'!$A$1:$R$251,3)</f>
        <v>B2</v>
      </c>
      <c r="C24" s="7">
        <v>129</v>
      </c>
      <c r="D24" t="str">
        <f>VLOOKUP(C24,'Team Listing'!$A$1:$R$251,2)</f>
        <v>Scuds 11</v>
      </c>
      <c r="E24" s="1" t="s">
        <v>253</v>
      </c>
      <c r="F24" s="1">
        <f t="shared" ref="F24:F51" si="14">A24</f>
        <v>21</v>
      </c>
      <c r="G24" t="str">
        <f t="shared" ref="G24:G51" si="15">B24</f>
        <v>B2</v>
      </c>
      <c r="H24" s="7">
        <v>110</v>
      </c>
      <c r="I24" t="str">
        <f>VLOOKUP(H24,'Team Listing'!$A$1:$R$251,2)</f>
        <v>Mosman Mangoes</v>
      </c>
      <c r="J24" s="8">
        <v>15</v>
      </c>
      <c r="K24" s="10" t="s">
        <v>2338</v>
      </c>
      <c r="L24" t="str">
        <f>VLOOKUP(J24,'Field List'!$A$2:$D$90,2,0)</f>
        <v>Mosman Park Junior Cricket</v>
      </c>
      <c r="M24" t="str">
        <f>VLOOKUP(J24,'Field List'!$A$2:$D$90,4,0)</f>
        <v>Top field towards Mt Leyshon Road</v>
      </c>
      <c r="N24" t="str">
        <f t="shared" ref="N24:N51" si="16">CONCATENATE(C24,H24)</f>
        <v>129110</v>
      </c>
      <c r="O24" t="str">
        <f t="shared" ref="O24:O51" si="17">CONCATENATE(H24,C24)</f>
        <v>110129</v>
      </c>
      <c r="P24" t="str">
        <f t="shared" ref="P24:P51" si="18">CONCATENATE(C24,"Field",J24)</f>
        <v>129Field15</v>
      </c>
      <c r="Q24" s="1" t="str">
        <f t="shared" ref="Q24:Q51" si="19">CONCATENATE(H24,"Field",J24)</f>
        <v>110Field15</v>
      </c>
      <c r="R24" t="str">
        <f>VLOOKUP(C24,'Team Listing'!$A$1:$R$251,17)</f>
        <v>PlayMosmanMangoes;FarmersXI</v>
      </c>
      <c r="S24" t="str">
        <f>VLOOKUP(H24,'Team Listing'!$A$1:$R$251,17)</f>
        <v>Amgames;PlayScuds11;MosmanPark</v>
      </c>
      <c r="T24" s="1"/>
      <c r="U24" s="1"/>
      <c r="X24" s="1"/>
      <c r="Y24" s="1"/>
      <c r="AA24" s="3"/>
      <c r="AB24" s="3"/>
    </row>
    <row r="25" spans="1:28" x14ac:dyDescent="0.2">
      <c r="A25" s="1">
        <v>22</v>
      </c>
      <c r="B25" t="str">
        <f>VLOOKUP(C25,'Team Listing'!$A$1:$R$251,3)</f>
        <v>B2</v>
      </c>
      <c r="C25" s="7">
        <v>70</v>
      </c>
      <c r="D25" t="str">
        <f>VLOOKUP(C25,'Team Listing'!$A$1:$R$251,2)</f>
        <v>Dads and Lads</v>
      </c>
      <c r="E25" s="1" t="s">
        <v>253</v>
      </c>
      <c r="F25" s="1">
        <f t="shared" si="14"/>
        <v>22</v>
      </c>
      <c r="G25" t="str">
        <f t="shared" si="15"/>
        <v>B2</v>
      </c>
      <c r="H25" s="7">
        <v>88</v>
      </c>
      <c r="I25" t="str">
        <f>VLOOKUP(H25,'Team Listing'!$A$1:$R$251,2)</f>
        <v>Grandstanders</v>
      </c>
      <c r="J25" s="8">
        <v>8</v>
      </c>
      <c r="K25" s="10" t="s">
        <v>2338</v>
      </c>
      <c r="L25" t="str">
        <f>VLOOKUP(J25,'Field List'!$A$2:$D$90,2,0)</f>
        <v>All Souls &amp; St Gabriels School</v>
      </c>
      <c r="M25" t="str">
        <f>VLOOKUP(J25,'Field List'!$A$2:$D$90,4,0)</f>
        <v>Burry  Oval</v>
      </c>
      <c r="N25" t="str">
        <f t="shared" si="16"/>
        <v>7088</v>
      </c>
      <c r="O25" t="str">
        <f t="shared" si="17"/>
        <v>8870</v>
      </c>
      <c r="P25" t="str">
        <f t="shared" si="18"/>
        <v>70Field8</v>
      </c>
      <c r="Q25" s="1" t="str">
        <f t="shared" si="19"/>
        <v>88Field8</v>
      </c>
      <c r="R25" t="str">
        <f>VLOOKUP(C25,'Team Listing'!$A$1:$R$251,17)</f>
        <v>Amgames;D1-Grandstanders</v>
      </c>
      <c r="S25" t="str">
        <f>VLOOKUP(H25,'Team Listing'!$A$1:$R$251,17)</f>
        <v>D1-Dads&amp;Lads; D2-AllBlacks;Home</v>
      </c>
      <c r="T25" s="1"/>
      <c r="U25" s="1"/>
      <c r="X25" s="1"/>
      <c r="Y25" s="1"/>
      <c r="AA25" s="3"/>
      <c r="AB25" s="3"/>
    </row>
    <row r="26" spans="1:28" x14ac:dyDescent="0.2">
      <c r="A26" s="1">
        <v>23</v>
      </c>
      <c r="B26" t="str">
        <f>VLOOKUP(C26,'Team Listing'!$A$1:$R$251,3)</f>
        <v>B2</v>
      </c>
      <c r="C26" s="7">
        <v>41</v>
      </c>
      <c r="D26" t="str">
        <f>VLOOKUP(C26,'Team Listing'!$A$1:$R$251,2)</f>
        <v>Barry's XI</v>
      </c>
      <c r="E26" s="1" t="s">
        <v>253</v>
      </c>
      <c r="F26" s="1">
        <f t="shared" si="14"/>
        <v>23</v>
      </c>
      <c r="G26" t="str">
        <f t="shared" si="15"/>
        <v>B2</v>
      </c>
      <c r="H26" s="7">
        <v>89</v>
      </c>
      <c r="I26" t="str">
        <f>VLOOKUP(H26,'Team Listing'!$A$1:$R$251,2)</f>
        <v>Grandstanders II</v>
      </c>
      <c r="J26" s="8">
        <v>50</v>
      </c>
      <c r="K26" s="10" t="s">
        <v>2338</v>
      </c>
      <c r="L26" t="str">
        <f>VLOOKUP(J26,'Field List'!$A$2:$D$90,2,0)</f>
        <v>Goldfield Sporting Complex</v>
      </c>
      <c r="M26" t="str">
        <f>VLOOKUP(J26,'Field List'!$A$2:$D$90,4,0)</f>
        <v>2nd away from Athletic Club</v>
      </c>
      <c r="N26" t="str">
        <f t="shared" si="16"/>
        <v>4189</v>
      </c>
      <c r="O26" t="str">
        <f t="shared" si="17"/>
        <v>8941</v>
      </c>
      <c r="P26" t="str">
        <f t="shared" si="18"/>
        <v>41Field50</v>
      </c>
      <c r="Q26" s="1" t="str">
        <f t="shared" si="19"/>
        <v>89Field50</v>
      </c>
      <c r="R26" t="str">
        <f>VLOOKUP(C26,'Team Listing'!$A$1:$R$251,17)</f>
        <v>PlayGrandstandersII&amp;England</v>
      </c>
      <c r="S26" t="str">
        <f>VLOOKUP(H26,'Team Listing'!$A$1:$R$251,17)</f>
        <v>Home field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Listing'!$A$1:$R$251,3)</f>
        <v>B2</v>
      </c>
      <c r="C27" s="7">
        <v>45</v>
      </c>
      <c r="D27" t="str">
        <f>VLOOKUP(C27,'Team Listing'!$A$1:$R$251,2)</f>
        <v>Big Micks Finns XI</v>
      </c>
      <c r="E27" s="1" t="s">
        <v>253</v>
      </c>
      <c r="F27" s="1">
        <f t="shared" si="14"/>
        <v>24</v>
      </c>
      <c r="G27" t="str">
        <f t="shared" si="15"/>
        <v>B2</v>
      </c>
      <c r="H27" s="7">
        <v>63</v>
      </c>
      <c r="I27" t="str">
        <f>VLOOKUP(H27,'Team Listing'!$A$1:$R$251,2)</f>
        <v>Chads Champs</v>
      </c>
      <c r="J27" s="8">
        <v>54</v>
      </c>
      <c r="K27" s="10" t="s">
        <v>2338</v>
      </c>
      <c r="L27" t="str">
        <f>VLOOKUP(J27,'Field List'!$A$2:$D$90,2,0)</f>
        <v>Drink-A-Stubbie Downs</v>
      </c>
      <c r="M27" t="str">
        <f>VLOOKUP(J27,'Field List'!$A$2:$D$90,4,0)</f>
        <v>7.5km on Weir Road</v>
      </c>
      <c r="N27" t="str">
        <f t="shared" si="16"/>
        <v>4563</v>
      </c>
      <c r="O27" t="str">
        <f t="shared" si="17"/>
        <v>6345</v>
      </c>
      <c r="P27" t="str">
        <f t="shared" si="18"/>
        <v>45Field54</v>
      </c>
      <c r="Q27" s="1" t="str">
        <f t="shared" si="19"/>
        <v>63Field54</v>
      </c>
      <c r="R27" t="str">
        <f>VLOOKUP(C27,'Team Listing'!$A$1:$R$251,17)</f>
        <v>Day1AMChads;Day3AM</v>
      </c>
      <c r="S27" t="str">
        <f>VLOOKUP(H27,'Team Listing'!$A$1:$R$251,17)</f>
        <v>Homefield;Day1AMBig Mick Finns XI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Listing'!$A$1:$R$251,3)</f>
        <v>B2</v>
      </c>
      <c r="C28" s="7">
        <v>40</v>
      </c>
      <c r="D28" t="str">
        <f>VLOOKUP(C28,'Team Listing'!$A$1:$R$251,2)</f>
        <v>Barbwire</v>
      </c>
      <c r="E28" s="1" t="s">
        <v>253</v>
      </c>
      <c r="F28" s="1">
        <f t="shared" si="14"/>
        <v>25</v>
      </c>
      <c r="G28" t="str">
        <f t="shared" si="15"/>
        <v>B2</v>
      </c>
      <c r="H28" s="7">
        <v>138</v>
      </c>
      <c r="I28" t="str">
        <f>VLOOKUP(H28,'Team Listing'!$A$1:$R$251,2)</f>
        <v>The Dirty Rats</v>
      </c>
      <c r="J28" s="8">
        <v>32</v>
      </c>
      <c r="K28" s="10" t="s">
        <v>2338</v>
      </c>
      <c r="L28" t="str">
        <f>VLOOKUP(J28,'Field List'!$A$2:$D$90,2,0)</f>
        <v>Charters Towers Airport Reserve</v>
      </c>
      <c r="M28">
        <f>VLOOKUP(J28,'Field List'!$A$2:$D$90,4,0)</f>
        <v>0</v>
      </c>
      <c r="N28" t="str">
        <f t="shared" si="16"/>
        <v>40138</v>
      </c>
      <c r="O28" t="str">
        <f t="shared" si="17"/>
        <v>13840</v>
      </c>
      <c r="P28" t="str">
        <f t="shared" si="18"/>
        <v>40Field32</v>
      </c>
      <c r="Q28" s="1" t="str">
        <f t="shared" si="19"/>
        <v>138Field32</v>
      </c>
      <c r="R28" t="str">
        <f>VLOOKUP(C28,'Team Listing'!$A$1:$R$251,17)</f>
        <v>Amgames; DirtyRats Day 1</v>
      </c>
      <c r="S28" t="str">
        <f>VLOOKUP(H28,'Team Listing'!$A$1:$R$251,17)</f>
        <v>Amgames;PlayBarbwire</v>
      </c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Listing'!$A$1:$R$251,3)</f>
        <v>B2</v>
      </c>
      <c r="C29" s="7">
        <v>55</v>
      </c>
      <c r="D29" t="str">
        <f>VLOOKUP(C29,'Team Listing'!$A$1:$R$251,2)</f>
        <v>Brothers</v>
      </c>
      <c r="E29" s="1" t="s">
        <v>253</v>
      </c>
      <c r="F29" s="1">
        <f t="shared" si="14"/>
        <v>26</v>
      </c>
      <c r="G29" t="str">
        <f t="shared" si="15"/>
        <v>B2</v>
      </c>
      <c r="H29" s="7">
        <v>48</v>
      </c>
      <c r="I29" t="str">
        <f>VLOOKUP(H29,'Team Listing'!$A$1:$R$251,2)</f>
        <v xml:space="preserve">Black Bream  </v>
      </c>
      <c r="J29" s="8">
        <v>44</v>
      </c>
      <c r="K29" s="10" t="s">
        <v>2338</v>
      </c>
      <c r="L29" t="str">
        <f>VLOOKUP(J29,'Field List'!$A$2:$D$90,2,0)</f>
        <v>Charters Towers Airport Reserve</v>
      </c>
      <c r="M29">
        <f>VLOOKUP(J29,'Field List'!$A$2:$D$90,4,0)</f>
        <v>0</v>
      </c>
      <c r="N29" t="str">
        <f t="shared" si="16"/>
        <v>5548</v>
      </c>
      <c r="O29" t="str">
        <f t="shared" si="17"/>
        <v>4855</v>
      </c>
      <c r="P29" t="str">
        <f t="shared" si="18"/>
        <v>55Field44</v>
      </c>
      <c r="Q29" s="1" t="str">
        <f t="shared" si="19"/>
        <v>48Field44</v>
      </c>
      <c r="R29" t="str">
        <f>VLOOKUP(C29,'Team Listing'!$A$1:$R$251,17)</f>
        <v>Play Black Bream</v>
      </c>
      <c r="S29">
        <f>VLOOKUP(H29,'Team Listing'!$A$1:$R$251,17)</f>
        <v>0</v>
      </c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Listing'!$A$1:$R$251,3)</f>
        <v>B2</v>
      </c>
      <c r="C30" s="7">
        <v>78</v>
      </c>
      <c r="D30" t="str">
        <f>VLOOKUP(C30,'Team Listing'!$A$1:$R$251,2)</f>
        <v>Expendaballs</v>
      </c>
      <c r="E30" s="1" t="s">
        <v>253</v>
      </c>
      <c r="F30" s="1">
        <f t="shared" si="14"/>
        <v>27</v>
      </c>
      <c r="G30" t="str">
        <f t="shared" si="15"/>
        <v>B2</v>
      </c>
      <c r="H30" s="7">
        <v>35</v>
      </c>
      <c r="I30" t="str">
        <f>VLOOKUP(H30,'Team Listing'!$A$1:$R$251,2)</f>
        <v>Allan's XI</v>
      </c>
      <c r="J30" s="8">
        <v>45</v>
      </c>
      <c r="K30" s="10" t="s">
        <v>2338</v>
      </c>
      <c r="L30" t="str">
        <f>VLOOKUP(J30,'Field List'!$A$2:$D$90,2,0)</f>
        <v>Charters Towers Airport Reserve</v>
      </c>
      <c r="M30" t="str">
        <f>VLOOKUP(J30,'Field List'!$A$2:$D$90,4,0)</f>
        <v>Closest field to Trade Centre</v>
      </c>
      <c r="N30" t="str">
        <f t="shared" si="16"/>
        <v>7835</v>
      </c>
      <c r="O30" t="str">
        <f t="shared" si="17"/>
        <v>3578</v>
      </c>
      <c r="P30" t="str">
        <f t="shared" si="18"/>
        <v>78Field45</v>
      </c>
      <c r="Q30" s="1" t="str">
        <f t="shared" si="19"/>
        <v>35Field45</v>
      </c>
      <c r="R30" t="str">
        <f>VLOOKUP(C30,'Team Listing'!$A$1:$R$251,17)</f>
        <v>Play Allans XI</v>
      </c>
      <c r="S30">
        <f>VLOOKUP(H30,'Team Listing'!$A$1:$R$251,17)</f>
        <v>0</v>
      </c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Listing'!$A$1:$R$251,3)</f>
        <v>B2</v>
      </c>
      <c r="C31" s="7">
        <v>75</v>
      </c>
      <c r="D31" t="str">
        <f>VLOOKUP(C31,'Team Listing'!$A$1:$R$251,2)</f>
        <v>Dufflebags</v>
      </c>
      <c r="E31" s="1" t="s">
        <v>253</v>
      </c>
      <c r="F31" s="1">
        <f t="shared" si="14"/>
        <v>28</v>
      </c>
      <c r="G31" t="str">
        <f t="shared" si="15"/>
        <v>B2</v>
      </c>
      <c r="H31" s="7">
        <v>106</v>
      </c>
      <c r="I31" t="str">
        <f>VLOOKUP(H31,'Team Listing'!$A$1:$R$251,2)</f>
        <v>Mendi's Mob</v>
      </c>
      <c r="J31" s="8">
        <v>28</v>
      </c>
      <c r="K31" s="10" t="s">
        <v>2338</v>
      </c>
      <c r="L31" t="str">
        <f>VLOOKUP(J31,'Field List'!$A$2:$D$90,2,0)</f>
        <v>Charters Towers Airport Reserve</v>
      </c>
      <c r="M31" t="str">
        <f>VLOOKUP(J31,'Field List'!$A$2:$D$90,4,0)</f>
        <v>Lou Laneyrie Oval</v>
      </c>
      <c r="N31" t="str">
        <f t="shared" si="16"/>
        <v>75106</v>
      </c>
      <c r="O31" t="str">
        <f t="shared" si="17"/>
        <v>10675</v>
      </c>
      <c r="P31" t="str">
        <f t="shared" si="18"/>
        <v>75Field28</v>
      </c>
      <c r="Q31" s="1" t="str">
        <f t="shared" si="19"/>
        <v>106Field28</v>
      </c>
      <c r="R31">
        <f>VLOOKUP(C31,'Team Listing'!$A$1:$R$251,17)</f>
        <v>0</v>
      </c>
      <c r="S31" t="str">
        <f>VLOOKUP(H31,'Team Listing'!$A$1:$R$251,17)</f>
        <v>Play Dufflebags</v>
      </c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Listing'!$A$1:$R$251,3)</f>
        <v>B2</v>
      </c>
      <c r="C32" s="7">
        <v>52</v>
      </c>
      <c r="D32" t="str">
        <f>VLOOKUP(C32,'Team Listing'!$A$1:$R$251,2)</f>
        <v>Boombys Boozers</v>
      </c>
      <c r="E32" s="1" t="s">
        <v>253</v>
      </c>
      <c r="F32" s="1">
        <f t="shared" si="14"/>
        <v>29</v>
      </c>
      <c r="G32" t="str">
        <f t="shared" si="15"/>
        <v>B2</v>
      </c>
      <c r="H32" s="7">
        <v>101</v>
      </c>
      <c r="I32" t="str">
        <f>VLOOKUP(H32,'Team Listing'!$A$1:$R$251,2)</f>
        <v>Lager Louts</v>
      </c>
      <c r="J32" s="8">
        <v>78</v>
      </c>
      <c r="K32" s="10" t="s">
        <v>2338</v>
      </c>
      <c r="L32" t="str">
        <f>VLOOKUP(J32,'Field List'!$A$2:$D$90,2,0)</f>
        <v xml:space="preserve">Boombys Backyard </v>
      </c>
      <c r="M32" t="str">
        <f>VLOOKUP(J32,'Field List'!$A$2:$D$90,4,0)</f>
        <v>4.2 km  Weir  Road</v>
      </c>
      <c r="N32" t="str">
        <f t="shared" si="16"/>
        <v>52101</v>
      </c>
      <c r="O32" t="str">
        <f t="shared" si="17"/>
        <v>10152</v>
      </c>
      <c r="P32" t="str">
        <f t="shared" si="18"/>
        <v>52Field78</v>
      </c>
      <c r="Q32" s="1" t="str">
        <f t="shared" si="19"/>
        <v>101Field78</v>
      </c>
      <c r="R32" t="str">
        <f>VLOOKUP(C32,'Team Listing'!$A$1:$R$251,17)</f>
        <v>Home field; All AM games</v>
      </c>
      <c r="S32">
        <f>VLOOKUP(H32,'Team Listing'!$A$1:$R$251,17)</f>
        <v>0</v>
      </c>
      <c r="U32" s="1"/>
      <c r="X32" s="1"/>
      <c r="Y32" s="1"/>
      <c r="AA32" s="3"/>
      <c r="AB32" s="3"/>
    </row>
    <row r="33" spans="1:28" x14ac:dyDescent="0.2">
      <c r="A33" s="1">
        <v>30</v>
      </c>
      <c r="B33" t="str">
        <f>VLOOKUP(C33,'Team Listing'!$A$1:$R$251,3)</f>
        <v>B2</v>
      </c>
      <c r="C33" s="7">
        <v>42</v>
      </c>
      <c r="D33" t="str">
        <f>VLOOKUP(C33,'Team Listing'!$A$1:$R$251,2)</f>
        <v>Beerabong XI</v>
      </c>
      <c r="E33" s="1" t="s">
        <v>253</v>
      </c>
      <c r="F33" s="1">
        <f t="shared" si="14"/>
        <v>30</v>
      </c>
      <c r="G33" t="str">
        <f t="shared" si="15"/>
        <v>B2</v>
      </c>
      <c r="H33" s="7">
        <v>95</v>
      </c>
      <c r="I33" t="str">
        <f>VLOOKUP(H33,'Team Listing'!$A$1:$R$251,2)</f>
        <v>Here for the Beer</v>
      </c>
      <c r="J33" s="8">
        <v>72</v>
      </c>
      <c r="K33" s="10" t="s">
        <v>2338</v>
      </c>
      <c r="L33" t="str">
        <f>VLOOKUP(J33,'Field List'!$A$2:$D$90,2,0)</f>
        <v>V.B. PARK      1 GAME ONLY</v>
      </c>
      <c r="M33" t="str">
        <f>VLOOKUP(J33,'Field List'!$A$2:$D$90,4,0)</f>
        <v>Acaciavale Road</v>
      </c>
      <c r="N33" t="str">
        <f t="shared" si="16"/>
        <v>4295</v>
      </c>
      <c r="O33" t="str">
        <f t="shared" si="17"/>
        <v>9542</v>
      </c>
      <c r="P33" t="str">
        <f t="shared" si="18"/>
        <v>42Field72</v>
      </c>
      <c r="Q33" s="1" t="str">
        <f t="shared" si="19"/>
        <v>95Field72</v>
      </c>
      <c r="R33" t="str">
        <f>VLOOKUP(C33,'Team Listing'!$A$1:$R$251,17)</f>
        <v>Home field; All AM games</v>
      </c>
      <c r="S33">
        <f>VLOOKUP(H33,'Team Listing'!$A$1:$R$251,17)</f>
        <v>0</v>
      </c>
      <c r="U33" s="1"/>
      <c r="X33" s="1"/>
      <c r="Y33" s="1"/>
      <c r="AA33" s="3"/>
      <c r="AB33" s="3"/>
    </row>
    <row r="34" spans="1:28" x14ac:dyDescent="0.2">
      <c r="A34" s="1">
        <v>31</v>
      </c>
      <c r="B34" t="str">
        <f>VLOOKUP(C34,'Team Listing'!$A$1:$R$251,3)</f>
        <v>B2</v>
      </c>
      <c r="C34" s="7">
        <v>116</v>
      </c>
      <c r="D34" t="str">
        <f>VLOOKUP(C34,'Team Listing'!$A$1:$R$251,2)</f>
        <v>Nudeballers</v>
      </c>
      <c r="E34" s="1" t="s">
        <v>253</v>
      </c>
      <c r="F34" s="1">
        <f t="shared" si="14"/>
        <v>31</v>
      </c>
      <c r="G34" t="str">
        <f t="shared" si="15"/>
        <v>B2</v>
      </c>
      <c r="H34" s="7">
        <v>107</v>
      </c>
      <c r="I34" t="str">
        <f>VLOOKUP(H34,'Team Listing'!$A$1:$R$251,2)</f>
        <v>Mick Downey's XI</v>
      </c>
      <c r="J34" s="8">
        <v>41</v>
      </c>
      <c r="K34" s="10" t="s">
        <v>2338</v>
      </c>
      <c r="L34" t="str">
        <f>VLOOKUP(J34,'Field List'!$A$2:$D$90,2,0)</f>
        <v>Charters Towers Airport Reserve</v>
      </c>
      <c r="M34">
        <f>VLOOKUP(J34,'Field List'!$A$2:$D$90,4,0)</f>
        <v>0</v>
      </c>
      <c r="N34" t="str">
        <f t="shared" si="16"/>
        <v>116107</v>
      </c>
      <c r="O34" t="str">
        <f t="shared" si="17"/>
        <v>107116</v>
      </c>
      <c r="P34" t="str">
        <f t="shared" si="18"/>
        <v>116Field41</v>
      </c>
      <c r="Q34" s="1" t="str">
        <f t="shared" si="19"/>
        <v>107Field41</v>
      </c>
      <c r="R34" t="str">
        <f>VLOOKUP(C34,'Team Listing'!$A$1:$R$251,17)</f>
        <v>All AM games</v>
      </c>
      <c r="S34">
        <f>VLOOKUP(H34,'Team Listing'!$A$1:$R$251,17)</f>
        <v>0</v>
      </c>
      <c r="U34" s="1"/>
      <c r="X34" s="1"/>
      <c r="Y34" s="1"/>
      <c r="AA34" s="3"/>
      <c r="AB34" s="3"/>
    </row>
    <row r="35" spans="1:28" x14ac:dyDescent="0.2">
      <c r="A35" s="1">
        <v>32</v>
      </c>
      <c r="B35" t="str">
        <f>VLOOKUP(C35,'Team Listing'!$A$1:$R$251,3)</f>
        <v>B2</v>
      </c>
      <c r="C35" s="7">
        <v>131</v>
      </c>
      <c r="D35" t="str">
        <f>VLOOKUP(C35,'Team Listing'!$A$1:$R$251,2)</f>
        <v>Sharks</v>
      </c>
      <c r="E35" s="1" t="s">
        <v>253</v>
      </c>
      <c r="F35" s="1">
        <f t="shared" si="14"/>
        <v>32</v>
      </c>
      <c r="G35" t="str">
        <f t="shared" si="15"/>
        <v>B2</v>
      </c>
      <c r="H35" s="7">
        <v>134</v>
      </c>
      <c r="I35" t="str">
        <f>VLOOKUP(H35,'Team Listing'!$A$1:$R$251,2)</f>
        <v>Stiff Members</v>
      </c>
      <c r="J35" s="8">
        <v>56</v>
      </c>
      <c r="K35" s="10" t="s">
        <v>2338</v>
      </c>
      <c r="L35" t="str">
        <f>VLOOKUP(J35,'Field List'!$A$2:$D$90,2,0)</f>
        <v>Eventide</v>
      </c>
      <c r="M35" t="str">
        <f>VLOOKUP(J35,'Field List'!$A$2:$D$90,4,0)</f>
        <v>Eventide</v>
      </c>
      <c r="N35" t="str">
        <f t="shared" si="16"/>
        <v>131134</v>
      </c>
      <c r="O35" t="str">
        <f t="shared" si="17"/>
        <v>134131</v>
      </c>
      <c r="P35" t="str">
        <f t="shared" si="18"/>
        <v>131Field56</v>
      </c>
      <c r="Q35" s="1" t="str">
        <f t="shared" si="19"/>
        <v>134Field56</v>
      </c>
      <c r="R35" t="str">
        <f>VLOOKUP(C35,'Team Listing'!$A$1:$R$251,17)</f>
        <v>Eventide AM games</v>
      </c>
      <c r="S35" t="str">
        <f>VLOOKUP(H35,'Team Listing'!$A$1:$R$251,17)</f>
        <v>Day 3 - AM; Mosman Park if possible</v>
      </c>
      <c r="U35" s="1"/>
      <c r="X35" s="1"/>
      <c r="Y35" s="1"/>
      <c r="AA35" s="3"/>
      <c r="AB35" s="3"/>
    </row>
    <row r="36" spans="1:28" x14ac:dyDescent="0.2">
      <c r="A36" s="1">
        <v>33</v>
      </c>
      <c r="B36" t="str">
        <f>VLOOKUP(C36,'Team Listing'!$A$1:$R$251,3)</f>
        <v>B2</v>
      </c>
      <c r="C36" s="7">
        <v>120</v>
      </c>
      <c r="D36" t="str">
        <f>VLOOKUP(C36,'Team Listing'!$A$1:$R$251,2)</f>
        <v>Piston Broke</v>
      </c>
      <c r="E36" s="1" t="s">
        <v>253</v>
      </c>
      <c r="F36" s="1">
        <f t="shared" si="14"/>
        <v>33</v>
      </c>
      <c r="G36" t="str">
        <f t="shared" si="15"/>
        <v>B2</v>
      </c>
      <c r="H36" s="7">
        <v>135</v>
      </c>
      <c r="I36" t="str">
        <f>VLOOKUP(H36,'Team Listing'!$A$1:$R$251,2)</f>
        <v>Sugar Daddies</v>
      </c>
      <c r="J36" s="8">
        <v>9</v>
      </c>
      <c r="K36" s="10" t="s">
        <v>2338</v>
      </c>
      <c r="L36" t="str">
        <f>VLOOKUP(J36,'Field List'!$A$2:$D$90,2,0)</f>
        <v>The B.C.G. 1 GAME ONLY</v>
      </c>
      <c r="M36" t="str">
        <f>VLOOKUP(J36,'Field List'!$A$2:$D$90,4,0)</f>
        <v>349 Old Dalrymple Road</v>
      </c>
      <c r="N36" t="str">
        <f t="shared" si="16"/>
        <v>120135</v>
      </c>
      <c r="O36" t="str">
        <f t="shared" si="17"/>
        <v>135120</v>
      </c>
      <c r="P36" t="str">
        <f t="shared" si="18"/>
        <v>120Field9</v>
      </c>
      <c r="Q36" s="1" t="str">
        <f t="shared" si="19"/>
        <v>135Field9</v>
      </c>
      <c r="R36" t="str">
        <f>VLOOKUP(C36,'Team Listing'!$A$1:$R$251,17)</f>
        <v>Home;Amgames;XXXXFloorbeersDay2</v>
      </c>
      <c r="S36" t="str">
        <f>VLOOKUP(H36,'Team Listing'!$A$1:$R$251,17)</f>
        <v>Day 3-AM</v>
      </c>
      <c r="U36" s="1"/>
      <c r="X36" s="1"/>
      <c r="Y36" s="1"/>
      <c r="AA36" s="3"/>
      <c r="AB36" s="3"/>
    </row>
    <row r="37" spans="1:28" x14ac:dyDescent="0.2">
      <c r="A37" s="1">
        <v>34</v>
      </c>
      <c r="B37" t="str">
        <f>VLOOKUP(C37,'Team Listing'!$A$1:$R$251,3)</f>
        <v>B2</v>
      </c>
      <c r="C37" s="7">
        <v>44</v>
      </c>
      <c r="D37" t="str">
        <f>VLOOKUP(C37,'Team Listing'!$A$1:$R$251,2)</f>
        <v>Beermacht XI</v>
      </c>
      <c r="E37" s="1" t="s">
        <v>253</v>
      </c>
      <c r="F37" s="1">
        <f t="shared" si="14"/>
        <v>34</v>
      </c>
      <c r="G37" t="str">
        <f t="shared" si="15"/>
        <v>B2</v>
      </c>
      <c r="H37" s="7">
        <v>136</v>
      </c>
      <c r="I37" t="str">
        <f>VLOOKUP(H37,'Team Listing'!$A$1:$R$251,2)</f>
        <v>Swinging Outside Ya Crease</v>
      </c>
      <c r="J37" s="8">
        <v>43</v>
      </c>
      <c r="K37" s="10" t="s">
        <v>2338</v>
      </c>
      <c r="L37" t="str">
        <f>VLOOKUP(J37,'Field List'!$A$2:$D$90,2,0)</f>
        <v>Charters Towers Airport Reserve</v>
      </c>
      <c r="M37">
        <f>VLOOKUP(J37,'Field List'!$A$2:$D$90,4,0)</f>
        <v>0</v>
      </c>
      <c r="N37" t="str">
        <f t="shared" si="16"/>
        <v>44136</v>
      </c>
      <c r="O37" t="str">
        <f t="shared" si="17"/>
        <v>13644</v>
      </c>
      <c r="P37" t="str">
        <f t="shared" si="18"/>
        <v>44Field43</v>
      </c>
      <c r="Q37" s="1" t="str">
        <f t="shared" si="19"/>
        <v>136Field43</v>
      </c>
      <c r="R37" t="str">
        <f>VLOOKUP(C37,'Team Listing'!$A$1:$R$251,17)</f>
        <v>All AM games</v>
      </c>
      <c r="S37" t="e">
        <f>VLOOKUP(H37,'Team Listing'!$A$1:$R$251,17)</f>
        <v>#N/A</v>
      </c>
      <c r="U37" s="1"/>
      <c r="X37" s="1"/>
      <c r="Y37" s="1"/>
      <c r="AA37" s="3"/>
      <c r="AB37" s="3"/>
    </row>
    <row r="38" spans="1:28" x14ac:dyDescent="0.2">
      <c r="A38" s="1">
        <v>35</v>
      </c>
      <c r="B38" t="str">
        <f>VLOOKUP(C38,'Team Listing'!$A$1:$R$251,3)</f>
        <v>B2</v>
      </c>
      <c r="C38" s="7">
        <v>79</v>
      </c>
      <c r="D38" t="str">
        <f>VLOOKUP(C38,'Team Listing'!$A$1:$R$251,2)</f>
        <v>Far Canals</v>
      </c>
      <c r="E38" s="1" t="s">
        <v>253</v>
      </c>
      <c r="F38" s="1">
        <f t="shared" si="14"/>
        <v>35</v>
      </c>
      <c r="G38" t="str">
        <f t="shared" si="15"/>
        <v>B2</v>
      </c>
      <c r="H38" s="7">
        <v>119</v>
      </c>
      <c r="I38" t="str">
        <f>VLOOKUP(H38,'Team Listing'!$A$1:$R$251,2)</f>
        <v>Pilz &amp; Bills</v>
      </c>
      <c r="J38" s="8">
        <v>22</v>
      </c>
      <c r="K38" s="10" t="s">
        <v>2338</v>
      </c>
      <c r="L38" t="str">
        <f>VLOOKUP(J38,'Field List'!$A$2:$D$90,2,0)</f>
        <v>Charters Towers Golf Club</v>
      </c>
      <c r="M38" t="str">
        <f>VLOOKUP(J38,'Field List'!$A$2:$D$90,4,0)</f>
        <v xml:space="preserve">2nd from Clubhouse                      </v>
      </c>
      <c r="N38" t="str">
        <f t="shared" si="16"/>
        <v>79119</v>
      </c>
      <c r="O38" t="str">
        <f t="shared" si="17"/>
        <v>11979</v>
      </c>
      <c r="P38" t="str">
        <f t="shared" si="18"/>
        <v>79Field22</v>
      </c>
      <c r="Q38" s="1" t="str">
        <f t="shared" si="19"/>
        <v>119Field22</v>
      </c>
      <c r="R38" t="str">
        <f>VLOOKUP(C38,'Team Listing'!$A$1:$R$251,17)</f>
        <v>Play all games at either Golf Club or Gun Club</v>
      </c>
      <c r="S38">
        <f>VLOOKUP(H38,'Team Listing'!$A$1:$R$251,17)</f>
        <v>0</v>
      </c>
      <c r="U38" s="1"/>
      <c r="X38" s="1"/>
      <c r="Y38" s="1"/>
      <c r="AA38" s="3"/>
      <c r="AB38" s="3"/>
    </row>
    <row r="39" spans="1:28" x14ac:dyDescent="0.2">
      <c r="A39" s="1">
        <v>36</v>
      </c>
      <c r="B39" t="str">
        <f>VLOOKUP(C39,'Team Listing'!$A$1:$R$251,3)</f>
        <v>B2</v>
      </c>
      <c r="C39" s="7">
        <v>166</v>
      </c>
      <c r="D39" t="str">
        <f>VLOOKUP(C39,'Team Listing'!$A$1:$R$251,2)</f>
        <v>XXXX Floor Beers</v>
      </c>
      <c r="E39" s="1" t="s">
        <v>253</v>
      </c>
      <c r="F39" s="1">
        <f t="shared" si="14"/>
        <v>36</v>
      </c>
      <c r="G39" t="str">
        <f t="shared" si="15"/>
        <v>B2</v>
      </c>
      <c r="H39" s="7">
        <v>157</v>
      </c>
      <c r="I39" t="str">
        <f>VLOOKUP(H39,'Team Listing'!$A$1:$R$251,2)</f>
        <v>Wanderers</v>
      </c>
      <c r="J39" s="8">
        <v>61</v>
      </c>
      <c r="K39" s="10" t="s">
        <v>2338</v>
      </c>
      <c r="L39" t="str">
        <f>VLOOKUP(J39,'Field List'!$A$2:$D$90,2,0)</f>
        <v>Towers Taipans Soccer Field</v>
      </c>
      <c r="M39" t="str">
        <f>VLOOKUP(J39,'Field List'!$A$2:$D$90,4,0)</f>
        <v>Kerswell Oval</v>
      </c>
      <c r="N39" t="str">
        <f t="shared" si="16"/>
        <v>166157</v>
      </c>
      <c r="O39" t="str">
        <f t="shared" si="17"/>
        <v>157166</v>
      </c>
      <c r="P39" t="str">
        <f t="shared" si="18"/>
        <v>166Field61</v>
      </c>
      <c r="Q39" s="1" t="str">
        <f t="shared" si="19"/>
        <v>157Field61</v>
      </c>
      <c r="R39" t="str">
        <f>VLOOKUP(C39,'Team Listing'!$A$1:$R$251,17)</f>
        <v>Amgames;D2-PistonBroke</v>
      </c>
      <c r="S39">
        <f>VLOOKUP(H39,'Team Listing'!$A$1:$R$251,17)</f>
        <v>0</v>
      </c>
      <c r="U39" s="1"/>
      <c r="X39" s="1"/>
      <c r="Y39" s="1"/>
      <c r="AA39" s="3"/>
      <c r="AB39" s="3"/>
    </row>
    <row r="40" spans="1:28" x14ac:dyDescent="0.2">
      <c r="A40" s="1">
        <v>37</v>
      </c>
      <c r="B40" t="str">
        <f>VLOOKUP(C40,'Team Listing'!$A$1:$R$251,3)</f>
        <v>B2</v>
      </c>
      <c r="C40" s="7">
        <v>130</v>
      </c>
      <c r="D40" t="str">
        <f>VLOOKUP(C40,'Team Listing'!$A$1:$R$251,2)</f>
        <v>Shaggers XI</v>
      </c>
      <c r="E40" s="1" t="s">
        <v>253</v>
      </c>
      <c r="F40" s="1">
        <f t="shared" si="14"/>
        <v>37</v>
      </c>
      <c r="G40" t="str">
        <f t="shared" si="15"/>
        <v>B2</v>
      </c>
      <c r="H40" s="7">
        <v>115</v>
      </c>
      <c r="I40" t="str">
        <f>VLOOKUP(H40,'Team Listing'!$A$1:$R$251,2)</f>
        <v>Normanton Rogues</v>
      </c>
      <c r="J40" s="8">
        <v>75</v>
      </c>
      <c r="K40" s="10" t="s">
        <v>2338</v>
      </c>
      <c r="L40" t="str">
        <f>VLOOKUP(J40,'Field List'!$A$2:$D$90,2,0)</f>
        <v xml:space="preserve">Brokevale       </v>
      </c>
      <c r="M40" t="str">
        <f>VLOOKUP(J40,'Field List'!$A$2:$D$90,4,0)</f>
        <v>3.8 km Milchester Road Queenslander Road</v>
      </c>
      <c r="N40" t="str">
        <f t="shared" si="16"/>
        <v>130115</v>
      </c>
      <c r="O40" t="str">
        <f t="shared" si="17"/>
        <v>115130</v>
      </c>
      <c r="P40" t="str">
        <f t="shared" si="18"/>
        <v>130Field75</v>
      </c>
      <c r="Q40" s="1" t="str">
        <f t="shared" si="19"/>
        <v>115Field75</v>
      </c>
      <c r="R40" t="str">
        <f>VLOOKUP(C40,'Team Listing'!$A$1:$R$251,17)</f>
        <v>AM games</v>
      </c>
      <c r="S40" t="e">
        <f>VLOOKUP(H40,'Team Listing'!$A$1:$R$251,17)</f>
        <v>#N/A</v>
      </c>
      <c r="U40" s="1"/>
      <c r="X40" s="1"/>
      <c r="Y40" s="1"/>
      <c r="AA40" s="3"/>
      <c r="AB40" s="3"/>
    </row>
    <row r="41" spans="1:28" x14ac:dyDescent="0.2">
      <c r="A41" s="1">
        <v>38</v>
      </c>
      <c r="B41" t="str">
        <f>VLOOKUP(C41,'Team Listing'!$A$1:$R$251,3)</f>
        <v>B2</v>
      </c>
      <c r="C41" s="7">
        <v>163</v>
      </c>
      <c r="D41" t="str">
        <f>VLOOKUP(C41,'Team Listing'!$A$1:$R$251,2)</f>
        <v>Western Star Pickets 1</v>
      </c>
      <c r="E41" s="1" t="s">
        <v>253</v>
      </c>
      <c r="F41" s="1">
        <f t="shared" si="14"/>
        <v>38</v>
      </c>
      <c r="G41" t="str">
        <f t="shared" si="15"/>
        <v>B2</v>
      </c>
      <c r="H41" s="7">
        <v>169</v>
      </c>
      <c r="I41" t="str">
        <f>VLOOKUP(H41,'Team Listing'!$A$1:$R$251,2)</f>
        <v>Zarsoff</v>
      </c>
      <c r="J41" s="8">
        <v>19</v>
      </c>
      <c r="K41" s="10" t="s">
        <v>2338</v>
      </c>
      <c r="L41" t="str">
        <f>VLOOKUP(J41,'Field List'!$A$2:$D$90,2,0)</f>
        <v>Blackheath &amp; Thornburgh College</v>
      </c>
      <c r="M41" t="str">
        <f>VLOOKUP(J41,'Field List'!$A$2:$D$90,4,0)</f>
        <v>Waverley Field</v>
      </c>
      <c r="N41" t="str">
        <f t="shared" si="16"/>
        <v>163169</v>
      </c>
      <c r="O41" t="str">
        <f t="shared" si="17"/>
        <v>169163</v>
      </c>
      <c r="P41" t="str">
        <f t="shared" si="18"/>
        <v>163Field19</v>
      </c>
      <c r="Q41" s="1" t="str">
        <f t="shared" si="19"/>
        <v>169Field19</v>
      </c>
      <c r="R41" t="str">
        <f>VLOOKUP(C41,'Team Listing'!$A$1:$R$251,17)</f>
        <v>Homefield-BTC</v>
      </c>
      <c r="S41" t="e">
        <f>VLOOKUP(H41,'Team Listing'!$A$1:$R$251,17)</f>
        <v>#N/A</v>
      </c>
      <c r="U41" s="1"/>
      <c r="X41" s="1"/>
      <c r="Y41" s="1"/>
      <c r="AA41" s="3"/>
      <c r="AB41" s="3"/>
    </row>
    <row r="42" spans="1:28" x14ac:dyDescent="0.2">
      <c r="A42" s="1">
        <v>39</v>
      </c>
      <c r="B42" t="str">
        <f>VLOOKUP(C42,'Team Listing'!$A$1:$R$251,3)</f>
        <v>B2</v>
      </c>
      <c r="C42" s="7">
        <v>112</v>
      </c>
      <c r="D42" t="str">
        <f>VLOOKUP(C42,'Team Listing'!$A$1:$R$251,2)</f>
        <v>Nanna Meryl's XI</v>
      </c>
      <c r="E42" s="1" t="s">
        <v>253</v>
      </c>
      <c r="F42" s="1">
        <f t="shared" si="14"/>
        <v>39</v>
      </c>
      <c r="G42" t="str">
        <f t="shared" si="15"/>
        <v>B2</v>
      </c>
      <c r="H42" s="7">
        <v>155</v>
      </c>
      <c r="I42" t="str">
        <f>VLOOKUP(H42,'Team Listing'!$A$1:$R$251,2)</f>
        <v>Walker's Wides</v>
      </c>
      <c r="J42" s="8">
        <v>74</v>
      </c>
      <c r="K42" s="10" t="s">
        <v>2338</v>
      </c>
      <c r="L42" t="str">
        <f>VLOOKUP(J42,'Field List'!$A$2:$D$90,2,0)</f>
        <v>Urdera  Road</v>
      </c>
      <c r="M42" t="str">
        <f>VLOOKUP(J42,'Field List'!$A$2:$D$90,4,0)</f>
        <v>3.2 km Urdera  Road on Lynd H/Way 5km</v>
      </c>
      <c r="N42" t="str">
        <f t="shared" si="16"/>
        <v>112155</v>
      </c>
      <c r="O42" t="str">
        <f t="shared" si="17"/>
        <v>155112</v>
      </c>
      <c r="P42" t="str">
        <f t="shared" si="18"/>
        <v>112Field74</v>
      </c>
      <c r="Q42" s="1" t="str">
        <f t="shared" si="19"/>
        <v>155Field74</v>
      </c>
      <c r="R42" t="str">
        <f>VLOOKUP(C42,'Team Listing'!$A$1:$R$251,17)</f>
        <v>Home Field</v>
      </c>
      <c r="S42" t="e">
        <f>VLOOKUP(H42,'Team Listing'!$A$1:$R$251,17)</f>
        <v>#N/A</v>
      </c>
      <c r="U42" s="1"/>
      <c r="X42" s="1"/>
      <c r="Y42" s="1"/>
      <c r="AA42" s="3"/>
      <c r="AB42" s="3"/>
    </row>
    <row r="43" spans="1:28" x14ac:dyDescent="0.2">
      <c r="A43" s="1">
        <v>40</v>
      </c>
      <c r="B43" t="str">
        <f>VLOOKUP(C43,'Team Listing'!$A$1:$R$251,3)</f>
        <v>B2</v>
      </c>
      <c r="C43" s="7">
        <v>127</v>
      </c>
      <c r="D43" t="str">
        <f>VLOOKUP(C43,'Team Listing'!$A$1:$R$251,2)</f>
        <v>Salisbury Boys XI Team 1</v>
      </c>
      <c r="E43" s="1" t="s">
        <v>253</v>
      </c>
      <c r="F43" s="1">
        <f t="shared" si="14"/>
        <v>40</v>
      </c>
      <c r="G43" t="str">
        <f t="shared" si="15"/>
        <v>B2</v>
      </c>
      <c r="H43" s="7">
        <v>96</v>
      </c>
      <c r="I43" t="str">
        <f>VLOOKUP(H43,'Team Listing'!$A$1:$R$251,2)</f>
        <v>Hit 'N' Split</v>
      </c>
      <c r="J43" s="8">
        <v>68</v>
      </c>
      <c r="K43" s="10" t="s">
        <v>2338</v>
      </c>
      <c r="L43" t="str">
        <f>VLOOKUP(J43,'Field List'!$A$2:$D$90,2,0)</f>
        <v>Sellheim</v>
      </c>
      <c r="M43" t="str">
        <f>VLOOKUP(J43,'Field List'!$A$2:$D$90,4,0)</f>
        <v xml:space="preserve">Ben Carrs  Field                      </v>
      </c>
      <c r="N43" t="str">
        <f t="shared" si="16"/>
        <v>12796</v>
      </c>
      <c r="O43" t="str">
        <f t="shared" si="17"/>
        <v>96127</v>
      </c>
      <c r="P43" t="str">
        <f t="shared" si="18"/>
        <v>127Field68</v>
      </c>
      <c r="Q43" s="1" t="str">
        <f t="shared" si="19"/>
        <v>96Field68</v>
      </c>
      <c r="R43" t="str">
        <f>VLOOKUP(C43,'Team Listing'!$A$1:$R$251,17)</f>
        <v>Homefield;Day3-Canefield</v>
      </c>
      <c r="S43">
        <f>VLOOKUP(H43,'Team Listing'!$A$1:$R$251,17)</f>
        <v>0</v>
      </c>
      <c r="U43" s="1"/>
      <c r="X43" s="1"/>
      <c r="Y43" s="1"/>
      <c r="AA43" s="3"/>
      <c r="AB43" s="3"/>
    </row>
    <row r="44" spans="1:28" x14ac:dyDescent="0.2">
      <c r="A44" s="1">
        <v>41</v>
      </c>
      <c r="B44" t="str">
        <f>VLOOKUP(C44,'Team Listing'!$A$1:$R$251,3)</f>
        <v>B2</v>
      </c>
      <c r="C44" s="7">
        <v>67</v>
      </c>
      <c r="D44" t="str">
        <f>VLOOKUP(C44,'Team Listing'!$A$1:$R$251,2)</f>
        <v>Crakacan</v>
      </c>
      <c r="E44" s="1" t="s">
        <v>253</v>
      </c>
      <c r="F44" s="1">
        <f t="shared" si="14"/>
        <v>41</v>
      </c>
      <c r="G44" t="str">
        <f t="shared" si="15"/>
        <v>B2</v>
      </c>
      <c r="H44" s="7">
        <v>90</v>
      </c>
      <c r="I44" t="str">
        <f>VLOOKUP(H44,'Team Listing'!$A$1:$R$251,2)</f>
        <v>Grazed Anatomy</v>
      </c>
      <c r="J44" s="8">
        <v>11</v>
      </c>
      <c r="K44" s="10" t="s">
        <v>2338</v>
      </c>
      <c r="L44" t="str">
        <f>VLOOKUP(J44,'Field List'!$A$2:$D$90,2,0)</f>
        <v>Mossman Park Junior Cricket</v>
      </c>
      <c r="M44" t="str">
        <f>VLOOKUP(J44,'Field List'!$A$2:$D$90,4,0)</f>
        <v>Field between Nets and Natal Downs Rd</v>
      </c>
      <c r="N44" t="str">
        <f t="shared" si="16"/>
        <v>6790</v>
      </c>
      <c r="O44" t="str">
        <f t="shared" si="17"/>
        <v>9067</v>
      </c>
      <c r="P44" t="str">
        <f t="shared" si="18"/>
        <v>67Field11</v>
      </c>
      <c r="Q44" s="1" t="str">
        <f t="shared" si="19"/>
        <v>90Field11</v>
      </c>
      <c r="R44">
        <f>VLOOKUP(C44,'Team Listing'!$A$1:$R$251,17)</f>
        <v>0</v>
      </c>
      <c r="S44" t="str">
        <f>VLOOKUP(H44,'Team Listing'!$A$1:$R$251,17)</f>
        <v>Request Field 17 Mosman Park</v>
      </c>
      <c r="U44" s="1"/>
      <c r="X44" s="1"/>
      <c r="Y44" s="1"/>
      <c r="AA44" s="3"/>
      <c r="AB44" s="3"/>
    </row>
    <row r="45" spans="1:28" x14ac:dyDescent="0.2">
      <c r="A45" s="1">
        <v>42</v>
      </c>
      <c r="B45" t="str">
        <f>VLOOKUP(C45,'Team Listing'!$A$1:$R$251,3)</f>
        <v>B2</v>
      </c>
      <c r="C45" s="7">
        <v>123</v>
      </c>
      <c r="D45" t="str">
        <f>VLOOKUP(C45,'Team Listing'!$A$1:$R$251,2)</f>
        <v>Popatop Mixups</v>
      </c>
      <c r="E45" s="1" t="s">
        <v>253</v>
      </c>
      <c r="F45" s="1">
        <f t="shared" ref="F45" si="20">A45</f>
        <v>42</v>
      </c>
      <c r="G45" t="str">
        <f t="shared" ref="G45" si="21">B45</f>
        <v>B2</v>
      </c>
      <c r="H45" s="7">
        <v>77</v>
      </c>
      <c r="I45" t="str">
        <f>VLOOKUP(H45,'Team Listing'!$A$1:$R$251,2)</f>
        <v>Erratic 11</v>
      </c>
      <c r="J45" s="8">
        <v>70</v>
      </c>
      <c r="K45" s="10" t="s">
        <v>2338</v>
      </c>
      <c r="L45" t="str">
        <f>VLOOKUP(J45,'Field List'!$A$2:$D$90,2,0)</f>
        <v>Popatop Plains</v>
      </c>
      <c r="M45" t="str">
        <f>VLOOKUP(J45,'Field List'!$A$2:$D$90,4,0)</f>
        <v xml:space="preserve"> 3 km  on Woodchopper Road</v>
      </c>
      <c r="N45" t="str">
        <f t="shared" ref="N45" si="22">CONCATENATE(C45,H45)</f>
        <v>12377</v>
      </c>
      <c r="O45" t="str">
        <f t="shared" ref="O45" si="23">CONCATENATE(H45,C45)</f>
        <v>77123</v>
      </c>
      <c r="P45" t="str">
        <f t="shared" ref="P45" si="24">CONCATENATE(C45,"Field",J45)</f>
        <v>123Field70</v>
      </c>
      <c r="Q45" s="1" t="str">
        <f t="shared" ref="Q45" si="25">CONCATENATE(H45,"Field",J45)</f>
        <v>77Field70</v>
      </c>
      <c r="R45" t="str">
        <f>VLOOKUP(C45,'Team Listing'!$A$1:$R$251,17)</f>
        <v>Home Field</v>
      </c>
      <c r="S45">
        <f>VLOOKUP(H45,'Team Listing'!$A$1:$R$251,17)</f>
        <v>0</v>
      </c>
      <c r="U45" s="1"/>
      <c r="X45" s="1"/>
      <c r="Y45" s="1"/>
      <c r="AA45" s="3"/>
      <c r="AB45" s="3"/>
    </row>
    <row r="46" spans="1:28" x14ac:dyDescent="0.2">
      <c r="A46" s="1">
        <v>43</v>
      </c>
      <c r="B46" t="str">
        <f>VLOOKUP(C46,'Team Listing'!$A$1:$R$251,3)</f>
        <v>B2</v>
      </c>
      <c r="C46" s="7">
        <v>142</v>
      </c>
      <c r="D46" t="str">
        <f>VLOOKUP(C46,'Team Listing'!$A$1:$R$251,2)</f>
        <v>The Smashed Crabs</v>
      </c>
      <c r="E46" s="1" t="s">
        <v>253</v>
      </c>
      <c r="F46" s="1">
        <f t="shared" si="14"/>
        <v>43</v>
      </c>
      <c r="G46" t="str">
        <f t="shared" si="15"/>
        <v>B2</v>
      </c>
      <c r="H46" s="7">
        <v>141</v>
      </c>
      <c r="I46" t="str">
        <f>VLOOKUP(H46,'Team Listing'!$A$1:$R$251,2)</f>
        <v>The Silver Chickens</v>
      </c>
      <c r="J46" s="8">
        <v>73</v>
      </c>
      <c r="K46" s="10" t="s">
        <v>2338</v>
      </c>
      <c r="L46" t="str">
        <f>VLOOKUP(J46,'Field List'!$A$2:$D$90,2,0)</f>
        <v>51 Corral Road</v>
      </c>
      <c r="M46" t="str">
        <f>VLOOKUP(J46,'Field List'!$A$2:$D$90,4,0)</f>
        <v>3.1 km Jesmond Road on Mt Isa  H/Way  10 km</v>
      </c>
      <c r="N46" t="str">
        <f t="shared" si="16"/>
        <v>142141</v>
      </c>
      <c r="O46" t="str">
        <f t="shared" si="17"/>
        <v>141142</v>
      </c>
      <c r="P46" t="str">
        <f t="shared" si="18"/>
        <v>142Field73</v>
      </c>
      <c r="Q46" s="1" t="str">
        <f t="shared" si="19"/>
        <v>141Field73</v>
      </c>
      <c r="R46" t="str">
        <f>VLOOKUP(C46,'Team Listing'!$A$1:$R$251,17)</f>
        <v>Home Field 73</v>
      </c>
      <c r="S46">
        <f>VLOOKUP(H46,'Team Listing'!$A$1:$R$251,17)</f>
        <v>0</v>
      </c>
      <c r="U46" s="1"/>
      <c r="X46" s="1"/>
      <c r="Y46" s="1"/>
      <c r="AA46" s="3"/>
      <c r="AB46" s="3"/>
    </row>
    <row r="47" spans="1:28" x14ac:dyDescent="0.2">
      <c r="A47" s="1">
        <v>44</v>
      </c>
      <c r="B47" t="str">
        <f>VLOOKUP(C47,'Team Listing'!$A$1:$R$251,3)</f>
        <v>B2</v>
      </c>
      <c r="C47" s="7">
        <v>150</v>
      </c>
      <c r="D47" t="str">
        <f>VLOOKUP(C47,'Team Listing'!$A$1:$R$251,2)</f>
        <v>Trev's XI</v>
      </c>
      <c r="E47" s="1" t="s">
        <v>253</v>
      </c>
      <c r="F47" s="1">
        <f t="shared" si="14"/>
        <v>44</v>
      </c>
      <c r="G47" t="str">
        <f t="shared" si="15"/>
        <v>B2</v>
      </c>
      <c r="H47" s="7">
        <v>159</v>
      </c>
      <c r="I47" t="str">
        <f>VLOOKUP(H47,'Team Listing'!$A$1:$R$251,2)</f>
        <v>Wattle Boys</v>
      </c>
      <c r="J47" s="8">
        <v>20</v>
      </c>
      <c r="K47" s="10" t="s">
        <v>2338</v>
      </c>
      <c r="L47" t="str">
        <f>VLOOKUP(J47,'Field List'!$A$2:$D$90,2,0)</f>
        <v>Richmond Hill State School</v>
      </c>
      <c r="M47" t="str">
        <f>VLOOKUP(J47,'Field List'!$A$2:$D$90,4,0)</f>
        <v>Richmond Hill School</v>
      </c>
      <c r="N47" t="str">
        <f t="shared" si="16"/>
        <v>150159</v>
      </c>
      <c r="O47" t="str">
        <f t="shared" si="17"/>
        <v>159150</v>
      </c>
      <c r="P47" t="str">
        <f t="shared" si="18"/>
        <v>150Field20</v>
      </c>
      <c r="Q47" s="1" t="str">
        <f t="shared" si="19"/>
        <v>159Field20</v>
      </c>
      <c r="R47" t="str">
        <f>VLOOKUP(C47,'Team Listing'!$A$1:$R$251,17)</f>
        <v>Home field RHSS</v>
      </c>
      <c r="S47">
        <f>VLOOKUP(H47,'Team Listing'!$A$1:$R$251,17)</f>
        <v>0</v>
      </c>
      <c r="U47" s="1"/>
      <c r="X47" s="1"/>
      <c r="Y47" s="1"/>
      <c r="AA47" s="3"/>
      <c r="AB47" s="3"/>
    </row>
    <row r="48" spans="1:28" x14ac:dyDescent="0.2">
      <c r="A48" s="1">
        <v>45</v>
      </c>
      <c r="B48" t="str">
        <f>VLOOKUP(C48,'Team Listing'!$A$1:$R$251,3)</f>
        <v>B2</v>
      </c>
      <c r="C48" s="7">
        <v>64</v>
      </c>
      <c r="D48" t="str">
        <f>VLOOKUP(C48,'Team Listing'!$A$1:$R$251,2)</f>
        <v>Chasing Tail</v>
      </c>
      <c r="E48" s="1" t="s">
        <v>253</v>
      </c>
      <c r="F48" s="1">
        <f t="shared" si="14"/>
        <v>45</v>
      </c>
      <c r="G48" t="str">
        <f t="shared" si="15"/>
        <v>B2</v>
      </c>
      <c r="H48" s="7">
        <v>39</v>
      </c>
      <c r="I48" t="str">
        <f>VLOOKUP(H48,'Team Listing'!$A$1:$R$251,2)</f>
        <v>Bang Bang Boys</v>
      </c>
      <c r="J48" s="8">
        <v>10</v>
      </c>
      <c r="K48" s="10" t="s">
        <v>2338</v>
      </c>
      <c r="L48" t="str">
        <f>VLOOKUP(J48,'Field List'!$A$2:$D$90,2,0)</f>
        <v>All Souls &amp; St Gabriels School</v>
      </c>
      <c r="M48" t="str">
        <f>VLOOKUP(J48,'Field List'!$A$2:$D$90,4,0)</f>
        <v>Burns Oval   across- road</v>
      </c>
      <c r="N48" t="str">
        <f t="shared" si="16"/>
        <v>6439</v>
      </c>
      <c r="O48" t="str">
        <f t="shared" si="17"/>
        <v>3964</v>
      </c>
      <c r="P48" t="str">
        <f t="shared" si="18"/>
        <v>64Field10</v>
      </c>
      <c r="Q48" s="1" t="str">
        <f t="shared" si="19"/>
        <v>39Field10</v>
      </c>
      <c r="R48" t="str">
        <f>VLOOKUP(C48,'Team Listing'!$A$1:$R$251,17)</f>
        <v>All games-ASSG</v>
      </c>
      <c r="S48" t="str">
        <f>VLOOKUP(H48,'Team Listing'!$A$1:$R$251,17)</f>
        <v>Day3-AM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Listing'!$A$1:$R$251,3)</f>
        <v>B2</v>
      </c>
      <c r="C49" s="7">
        <v>93</v>
      </c>
      <c r="D49" t="str">
        <f>VLOOKUP(C49,'Team Listing'!$A$1:$R$251,2)</f>
        <v>HazBeanz</v>
      </c>
      <c r="E49" s="1" t="s">
        <v>253</v>
      </c>
      <c r="F49" s="1">
        <f t="shared" si="14"/>
        <v>46</v>
      </c>
      <c r="G49" t="str">
        <f t="shared" si="15"/>
        <v>B2</v>
      </c>
      <c r="H49" s="7">
        <v>59</v>
      </c>
      <c r="I49" t="str">
        <f>VLOOKUP(H49,'Team Listing'!$A$1:$R$251,2)</f>
        <v>Bumbo's XI</v>
      </c>
      <c r="J49" s="8">
        <v>69</v>
      </c>
      <c r="K49" s="10" t="s">
        <v>2338</v>
      </c>
      <c r="L49" t="str">
        <f>VLOOKUP(J49,'Field List'!$A$2:$D$90,2,0)</f>
        <v xml:space="preserve">Alcheringa     </v>
      </c>
      <c r="M49" t="str">
        <f>VLOOKUP(J49,'Field List'!$A$2:$D$90,4,0)</f>
        <v>4.2 km on Old Dalrymple Road.</v>
      </c>
      <c r="N49" t="str">
        <f t="shared" si="16"/>
        <v>9359</v>
      </c>
      <c r="O49" t="str">
        <f t="shared" si="17"/>
        <v>5993</v>
      </c>
      <c r="P49" t="str">
        <f t="shared" si="18"/>
        <v>93Field69</v>
      </c>
      <c r="Q49" s="1" t="str">
        <f t="shared" si="19"/>
        <v>59Field69</v>
      </c>
      <c r="R49" t="str">
        <f>VLOOKUP(C49,'Team Listing'!$A$1:$R$251,17)</f>
        <v>Home Field-Alcheringa</v>
      </c>
      <c r="S49">
        <f>VLOOKUP(H49,'Team Listing'!$A$1:$R$251,17)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Listing'!$A$1:$R$251,3)</f>
        <v>B2</v>
      </c>
      <c r="C50" s="7">
        <v>56</v>
      </c>
      <c r="D50" t="str">
        <f>VLOOKUP(C50,'Team Listing'!$A$1:$R$251,2)</f>
        <v>Broughton River Brewers II</v>
      </c>
      <c r="E50" s="1" t="s">
        <v>253</v>
      </c>
      <c r="F50" s="1">
        <f t="shared" si="14"/>
        <v>47</v>
      </c>
      <c r="G50" t="str">
        <f t="shared" si="15"/>
        <v>B2</v>
      </c>
      <c r="H50" s="7">
        <v>83</v>
      </c>
      <c r="I50" t="str">
        <f>VLOOKUP(H50,'Team Listing'!$A$1:$R$251,2)</f>
        <v>Garbutt Magpies</v>
      </c>
      <c r="J50" s="8">
        <v>57</v>
      </c>
      <c r="K50" s="10" t="s">
        <v>2338</v>
      </c>
      <c r="L50" t="str">
        <f>VLOOKUP(J50,'Field List'!$A$2:$D$90,2,0)</f>
        <v>133 Diamond Road</v>
      </c>
      <c r="M50" t="str">
        <f>VLOOKUP(J50,'Field List'!$A$2:$D$90,4,0)</f>
        <v>4 km Bus Road</v>
      </c>
      <c r="N50" t="str">
        <f t="shared" si="16"/>
        <v>5683</v>
      </c>
      <c r="O50" t="str">
        <f t="shared" si="17"/>
        <v>8356</v>
      </c>
      <c r="P50" t="str">
        <f t="shared" si="18"/>
        <v>56Field57</v>
      </c>
      <c r="Q50" s="1" t="str">
        <f t="shared" si="19"/>
        <v>83Field57</v>
      </c>
      <c r="R50" t="str">
        <f>VLOOKUP(C50,'Team Listing'!$A$1:$R$251,17)</f>
        <v>Homefield;Play Big Mick's XI</v>
      </c>
      <c r="S50">
        <f>VLOOKUP(H50,'Team Listing'!$A$1:$R$251,17)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Listing'!$A$1:$R$251,3)</f>
        <v>B2</v>
      </c>
      <c r="C51" s="7">
        <v>76</v>
      </c>
      <c r="D51" t="str">
        <f>VLOOKUP(C51,'Team Listing'!$A$1:$R$251,2)</f>
        <v>England</v>
      </c>
      <c r="E51" s="1" t="s">
        <v>253</v>
      </c>
      <c r="F51" s="1">
        <f t="shared" si="14"/>
        <v>48</v>
      </c>
      <c r="G51" t="str">
        <f t="shared" si="15"/>
        <v>B2</v>
      </c>
      <c r="H51" s="7">
        <v>86</v>
      </c>
      <c r="I51" t="str">
        <f>VLOOKUP(H51,'Team Listing'!$A$1:$R$251,2)</f>
        <v>Gibby's Greenants</v>
      </c>
      <c r="J51" s="8">
        <v>71</v>
      </c>
      <c r="K51" s="10" t="s">
        <v>2338</v>
      </c>
      <c r="L51" t="str">
        <f>VLOOKUP(J51,'Field List'!$A$2:$D$90,2,0)</f>
        <v>Lords</v>
      </c>
      <c r="M51" t="str">
        <f>VLOOKUP(J51,'Field List'!$A$2:$D$90,4,0)</f>
        <v>Off Phillipson Road near Distance Edd</v>
      </c>
      <c r="N51" t="str">
        <f t="shared" si="16"/>
        <v>7686</v>
      </c>
      <c r="O51" t="str">
        <f t="shared" si="17"/>
        <v>8676</v>
      </c>
      <c r="P51" t="str">
        <f t="shared" si="18"/>
        <v>76Field71</v>
      </c>
      <c r="Q51" s="1" t="str">
        <f t="shared" si="19"/>
        <v>86Field71</v>
      </c>
      <c r="R51">
        <f>VLOOKUP(C51,'Team Listing'!$A$1:$R$251,17)</f>
        <v>0</v>
      </c>
      <c r="S51">
        <f>VLOOKUP(H51,'Team Listing'!$A$1:$R$251,17)</f>
        <v>0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Listing'!$A$1:$R$251,3)</f>
        <v>B2</v>
      </c>
      <c r="C52" s="7">
        <v>53</v>
      </c>
      <c r="D52" t="str">
        <f>VLOOKUP(C52,'Team Listing'!$A$1:$R$251,2)</f>
        <v>Boonies Disciples</v>
      </c>
      <c r="E52" s="1" t="s">
        <v>253</v>
      </c>
      <c r="F52" s="1">
        <f t="shared" ref="F52:F85" si="26">A52</f>
        <v>49</v>
      </c>
      <c r="G52" t="str">
        <f t="shared" ref="G52:G85" si="27">B52</f>
        <v>B2</v>
      </c>
      <c r="H52" s="7">
        <v>85</v>
      </c>
      <c r="I52" t="str">
        <f>VLOOKUP(H52,'Team Listing'!$A$1:$R$251,2)</f>
        <v>Georgetown Joe's</v>
      </c>
      <c r="J52" s="8">
        <v>23</v>
      </c>
      <c r="K52" s="10" t="s">
        <v>2338</v>
      </c>
      <c r="L52" t="str">
        <f>VLOOKUP(J52,'Field List'!$A$2:$D$90,2,0)</f>
        <v>Charters Towers Gun Club</v>
      </c>
      <c r="M52" t="str">
        <f>VLOOKUP(J52,'Field List'!$A$2:$D$90,4,0)</f>
        <v>Left Hand side/2nd away from clubhouse</v>
      </c>
      <c r="N52" t="str">
        <f t="shared" ref="N52:N85" si="28">CONCATENATE(C52,H52)</f>
        <v>5385</v>
      </c>
      <c r="O52" t="str">
        <f t="shared" ref="O52:O85" si="29">CONCATENATE(H52,C52)</f>
        <v>8553</v>
      </c>
      <c r="P52" t="str">
        <f t="shared" ref="P52:P85" si="30">CONCATENATE(C52,"Field",J52)</f>
        <v>53Field23</v>
      </c>
      <c r="Q52" s="1" t="str">
        <f t="shared" ref="Q52:Q85" si="31">CONCATENATE(H52,"Field",J52)</f>
        <v>85Field23</v>
      </c>
      <c r="R52">
        <f>VLOOKUP(C52,'Team Listing'!$A$1:$R$251,17)</f>
        <v>0</v>
      </c>
      <c r="S52">
        <f>VLOOKUP(H52,'Team Listing'!$A$1:$R$251,17)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Listing'!$A$1:$R$251,3)</f>
        <v>B2</v>
      </c>
      <c r="C53" s="7">
        <v>87</v>
      </c>
      <c r="D53" t="str">
        <f>VLOOKUP(C53,'Team Listing'!$A$1:$R$251,2)</f>
        <v>Gone Fishin</v>
      </c>
      <c r="E53" s="1" t="s">
        <v>253</v>
      </c>
      <c r="F53" s="1">
        <f t="shared" si="26"/>
        <v>50</v>
      </c>
      <c r="G53" t="str">
        <f t="shared" si="27"/>
        <v>B2</v>
      </c>
      <c r="H53" s="7">
        <v>98</v>
      </c>
      <c r="I53" t="str">
        <f>VLOOKUP(H53,'Team Listing'!$A$1:$R$251,2)</f>
        <v>Inghamvale Housos</v>
      </c>
      <c r="J53" s="8">
        <v>18</v>
      </c>
      <c r="K53" s="10" t="s">
        <v>2338</v>
      </c>
      <c r="L53" t="str">
        <f>VLOOKUP(J53,'Field List'!$A$2:$D$90,2,0)</f>
        <v>Mafeking Road</v>
      </c>
      <c r="M53" t="str">
        <f>VLOOKUP(J53,'Field List'!$A$2:$D$90,4,0)</f>
        <v>4 km Milchester Road</v>
      </c>
      <c r="N53" t="str">
        <f t="shared" si="28"/>
        <v>8798</v>
      </c>
      <c r="O53" t="str">
        <f t="shared" si="29"/>
        <v>9887</v>
      </c>
      <c r="P53" t="str">
        <f t="shared" si="30"/>
        <v>87Field18</v>
      </c>
      <c r="Q53" s="1" t="str">
        <f t="shared" si="31"/>
        <v>98Field18</v>
      </c>
      <c r="R53" t="str">
        <f>VLOOKUP(C53,'Team Listing'!$A$1:$R$251,17)</f>
        <v>Home field</v>
      </c>
      <c r="S53">
        <f>VLOOKUP(H53,'Team Listing'!$A$1:$R$251,17)</f>
        <v>0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Listing'!$A$1:$R$251,3)</f>
        <v>B2</v>
      </c>
      <c r="C54" s="7">
        <v>47</v>
      </c>
      <c r="D54" t="str">
        <f>VLOOKUP(C54,'Team Listing'!$A$1:$R$251,2)</f>
        <v>Bintang Boys</v>
      </c>
      <c r="E54" s="1" t="s">
        <v>253</v>
      </c>
      <c r="F54" s="1">
        <f t="shared" si="26"/>
        <v>51</v>
      </c>
      <c r="G54" t="str">
        <f t="shared" si="27"/>
        <v>B2</v>
      </c>
      <c r="H54" s="7">
        <v>54</v>
      </c>
      <c r="I54" t="str">
        <f>VLOOKUP(H54,'Team Listing'!$A$1:$R$251,2)</f>
        <v>Brokebat Mountain</v>
      </c>
      <c r="J54" s="8">
        <v>34</v>
      </c>
      <c r="K54" s="10" t="s">
        <v>2338</v>
      </c>
      <c r="L54" t="str">
        <f>VLOOKUP(J54,'Field List'!$A$2:$D$90,2,0)</f>
        <v>Charters Towers Airport Reserve</v>
      </c>
      <c r="M54">
        <f>VLOOKUP(J54,'Field List'!$A$2:$D$90,4,0)</f>
        <v>0</v>
      </c>
      <c r="N54" t="str">
        <f t="shared" si="28"/>
        <v>4754</v>
      </c>
      <c r="O54" t="str">
        <f t="shared" si="29"/>
        <v>5447</v>
      </c>
      <c r="P54" t="str">
        <f t="shared" si="30"/>
        <v>47Field34</v>
      </c>
      <c r="Q54" s="1" t="str">
        <f t="shared" si="31"/>
        <v>54Field34</v>
      </c>
      <c r="R54">
        <f>VLOOKUP(C54,'Team Listing'!$A$1:$R$251,17)</f>
        <v>0</v>
      </c>
      <c r="S54">
        <f>VLOOKUP(H54,'Team Listing'!$A$1:$R$251,17)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Listing'!$A$1:$R$251,3)</f>
        <v>B2</v>
      </c>
      <c r="C55" s="7">
        <v>72</v>
      </c>
      <c r="D55" t="str">
        <f>VLOOKUP(C55,'Team Listing'!$A$1:$R$251,2)</f>
        <v>Dirty Dogs</v>
      </c>
      <c r="E55" s="1" t="s">
        <v>253</v>
      </c>
      <c r="F55" s="1">
        <f t="shared" si="26"/>
        <v>52</v>
      </c>
      <c r="G55" t="str">
        <f t="shared" si="27"/>
        <v>B2</v>
      </c>
      <c r="H55" s="7">
        <v>71</v>
      </c>
      <c r="I55" t="str">
        <f>VLOOKUP(H55,'Team Listing'!$A$1:$R$251,2)</f>
        <v>Dimbulah Rugby Club</v>
      </c>
      <c r="J55" s="8">
        <v>42</v>
      </c>
      <c r="K55" s="10" t="s">
        <v>2338</v>
      </c>
      <c r="L55" t="str">
        <f>VLOOKUP(J55,'Field List'!$A$2:$D$90,2,0)</f>
        <v>Charters Towers Airport Reserve</v>
      </c>
      <c r="M55">
        <f>VLOOKUP(J55,'Field List'!$A$2:$D$90,4,0)</f>
        <v>0</v>
      </c>
      <c r="N55" t="str">
        <f t="shared" si="28"/>
        <v>7271</v>
      </c>
      <c r="O55" t="str">
        <f t="shared" si="29"/>
        <v>7172</v>
      </c>
      <c r="P55" t="str">
        <f t="shared" si="30"/>
        <v>72Field42</v>
      </c>
      <c r="Q55" s="1" t="str">
        <f t="shared" si="31"/>
        <v>71Field42</v>
      </c>
      <c r="R55" t="str">
        <f>VLOOKUP(C55,'Team Listing'!$A$1:$R$251,17)</f>
        <v>Day 3 - AM game</v>
      </c>
      <c r="S55">
        <f>VLOOKUP(H55,'Team Listing'!$A$1:$R$251,17)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Listing'!$A$1:$R$251,3)</f>
        <v>B2</v>
      </c>
      <c r="C56" s="7">
        <v>58</v>
      </c>
      <c r="D56" t="str">
        <f>VLOOKUP(C56,'Team Listing'!$A$1:$R$251,2)</f>
        <v>Bum Grubs</v>
      </c>
      <c r="E56" s="1" t="s">
        <v>253</v>
      </c>
      <c r="F56" s="1">
        <f t="shared" si="26"/>
        <v>53</v>
      </c>
      <c r="G56" t="str">
        <f t="shared" si="27"/>
        <v>B2</v>
      </c>
      <c r="H56" s="7">
        <v>153</v>
      </c>
      <c r="I56" t="str">
        <f>VLOOKUP(H56,'Team Listing'!$A$1:$R$251,2)</f>
        <v>Urkel's XI</v>
      </c>
      <c r="J56" s="8">
        <v>35</v>
      </c>
      <c r="K56" s="10" t="s">
        <v>2338</v>
      </c>
      <c r="L56" t="str">
        <f>VLOOKUP(J56,'Field List'!$A$2:$D$90,2,0)</f>
        <v>Charters Towers Airport Reserve</v>
      </c>
      <c r="M56">
        <f>VLOOKUP(J56,'Field List'!$A$2:$D$90,4,0)</f>
        <v>0</v>
      </c>
      <c r="N56" t="str">
        <f t="shared" si="28"/>
        <v>58153</v>
      </c>
      <c r="O56" t="str">
        <f t="shared" si="29"/>
        <v>15358</v>
      </c>
      <c r="P56" t="str">
        <f t="shared" si="30"/>
        <v>58Field35</v>
      </c>
      <c r="Q56" s="1" t="str">
        <f t="shared" si="31"/>
        <v>153Field35</v>
      </c>
      <c r="R56">
        <f>VLOOKUP(C56,'Team Listing'!$A$1:$R$251,17)</f>
        <v>0</v>
      </c>
      <c r="S56">
        <f>VLOOKUP(H56,'Team Listing'!$A$1:$R$251,17)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Listing'!$A$1:$R$251,3)</f>
        <v>B2</v>
      </c>
      <c r="C57" s="7">
        <v>60</v>
      </c>
      <c r="D57" t="str">
        <f>VLOOKUP(C57,'Team Listing'!$A$1:$R$251,2)</f>
        <v>Bunch of Carn'ts</v>
      </c>
      <c r="E57" s="1" t="s">
        <v>253</v>
      </c>
      <c r="F57" s="1">
        <f t="shared" si="26"/>
        <v>54</v>
      </c>
      <c r="G57" t="str">
        <f t="shared" si="27"/>
        <v>B2</v>
      </c>
      <c r="H57" s="7">
        <v>65</v>
      </c>
      <c r="I57" t="str">
        <f>VLOOKUP(H57,'Team Listing'!$A$1:$R$251,2)</f>
        <v>Chuckers &amp; Sloggers</v>
      </c>
      <c r="J57" s="8">
        <v>64</v>
      </c>
      <c r="K57" s="10" t="s">
        <v>2338</v>
      </c>
      <c r="L57" t="str">
        <f>VLOOKUP(J57,'Field List'!$A$2:$D$90,2,0)</f>
        <v>School of Distance Education</v>
      </c>
      <c r="M57" t="str">
        <f>VLOOKUP(J57,'Field List'!$A$2:$D$90,4,0)</f>
        <v>School of Distance Education</v>
      </c>
      <c r="N57" t="str">
        <f t="shared" si="28"/>
        <v>6065</v>
      </c>
      <c r="O57" t="str">
        <f t="shared" si="29"/>
        <v>6560</v>
      </c>
      <c r="P57" t="str">
        <f t="shared" si="30"/>
        <v>60Field64</v>
      </c>
      <c r="Q57" s="1" t="str">
        <f t="shared" si="31"/>
        <v>65Field64</v>
      </c>
      <c r="R57" t="e">
        <f>VLOOKUP(C57,'Team Listing'!$A$1:$R$251,17)</f>
        <v>#N/A</v>
      </c>
      <c r="S57">
        <f>VLOOKUP(H57,'Team Listing'!$A$1:$R$251,17)</f>
        <v>0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Listing'!$A$1:$R$251,3)</f>
        <v>B2</v>
      </c>
      <c r="C58" s="7">
        <v>146</v>
      </c>
      <c r="D58" t="str">
        <f>VLOOKUP(C58,'Team Listing'!$A$1:$R$251,2)</f>
        <v>Thuringowa Bulldogs</v>
      </c>
      <c r="E58" s="1" t="s">
        <v>253</v>
      </c>
      <c r="F58" s="1">
        <f t="shared" si="26"/>
        <v>55</v>
      </c>
      <c r="G58" t="str">
        <f t="shared" si="27"/>
        <v>B2</v>
      </c>
      <c r="H58" s="7">
        <v>113</v>
      </c>
      <c r="I58" t="str">
        <f>VLOOKUP(H58,'Team Listing'!$A$1:$R$251,2)</f>
        <v>Neville's Nomads</v>
      </c>
      <c r="J58" s="8">
        <v>29</v>
      </c>
      <c r="K58" s="10" t="s">
        <v>2338</v>
      </c>
      <c r="L58" t="str">
        <f>VLOOKUP(J58,'Field List'!$A$2:$D$90,2,0)</f>
        <v>Charters Towers Airport Reserve</v>
      </c>
      <c r="M58" t="str">
        <f>VLOOKUP(J58,'Field List'!$A$2:$D$90,4,0)</f>
        <v>Opposite Depot</v>
      </c>
      <c r="N58" t="str">
        <f t="shared" si="28"/>
        <v>146113</v>
      </c>
      <c r="O58" t="str">
        <f t="shared" si="29"/>
        <v>113146</v>
      </c>
      <c r="P58" t="str">
        <f t="shared" si="30"/>
        <v>146Field29</v>
      </c>
      <c r="Q58" s="1" t="str">
        <f t="shared" si="31"/>
        <v>113Field29</v>
      </c>
      <c r="R58">
        <f>VLOOKUP(C58,'Team Listing'!$A$1:$R$251,17)</f>
        <v>0</v>
      </c>
      <c r="S58">
        <f>VLOOKUP(H58,'Team Listing'!$A$1:$R$251,17)</f>
        <v>0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Listing'!$A$1:$R$251,3)</f>
        <v>B2</v>
      </c>
      <c r="C59" s="7">
        <v>99</v>
      </c>
      <c r="D59" t="str">
        <f>VLOOKUP(C59,'Team Listing'!$A$1:$R$251,2)</f>
        <v>Jungle Patrol 2</v>
      </c>
      <c r="E59" s="1" t="s">
        <v>253</v>
      </c>
      <c r="F59" s="1">
        <f t="shared" ref="F59" si="32">A59</f>
        <v>56</v>
      </c>
      <c r="G59" t="str">
        <f t="shared" ref="G59" si="33">B59</f>
        <v>B2</v>
      </c>
      <c r="H59" s="7">
        <v>215</v>
      </c>
      <c r="I59" t="str">
        <f>VLOOKUP(H59,'Team Listing'!$A$1:$R$251,2)</f>
        <v xml:space="preserve">Johny Mac's XI          </v>
      </c>
      <c r="J59" s="8">
        <v>79</v>
      </c>
      <c r="K59" s="10" t="s">
        <v>2338</v>
      </c>
      <c r="L59" t="str">
        <f>VLOOKUP(J59,'Field List'!$A$2:$D$90,2,0)</f>
        <v>Acacia</v>
      </c>
      <c r="M59" t="str">
        <f>VLOOKUP(J59,'Field List'!$A$2:$D$90,4,0)</f>
        <v>4 km Wheelers Road</v>
      </c>
      <c r="N59" t="str">
        <f t="shared" si="28"/>
        <v>99215</v>
      </c>
      <c r="O59" t="str">
        <f t="shared" si="29"/>
        <v>21599</v>
      </c>
      <c r="P59" t="str">
        <f t="shared" si="30"/>
        <v>99Field79</v>
      </c>
      <c r="Q59" s="1" t="str">
        <f t="shared" si="31"/>
        <v>215Field79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Listing'!$A$1:$R$251,3)</f>
        <v>B2</v>
      </c>
      <c r="C60" s="7">
        <v>152</v>
      </c>
      <c r="D60" t="str">
        <f>VLOOKUP(C60,'Team Listing'!$A$1:$R$251,2)</f>
        <v>U12's PCYC</v>
      </c>
      <c r="E60" s="1" t="s">
        <v>253</v>
      </c>
      <c r="F60" s="1">
        <f t="shared" ref="F60" si="34">A60</f>
        <v>57</v>
      </c>
      <c r="G60" t="str">
        <f t="shared" ref="G60" si="35">B60</f>
        <v>B2</v>
      </c>
      <c r="H60" s="7">
        <v>37</v>
      </c>
      <c r="I60" t="str">
        <f>VLOOKUP(H60,'Team Listing'!$A$1:$R$251,2)</f>
        <v>Balls, Beers and Bowl 5417</v>
      </c>
      <c r="J60" s="8">
        <v>24</v>
      </c>
      <c r="K60" s="10" t="s">
        <v>2339</v>
      </c>
      <c r="L60" t="str">
        <f>VLOOKUP(J60,'Field List'!$A$2:$D$90,2,0)</f>
        <v>Charters Towers Gun Club</v>
      </c>
      <c r="M60" t="str">
        <f>VLOOKUP(J60,'Field List'!$A$2:$D$90,4,0)</f>
        <v>Closest to Clubhouse</v>
      </c>
      <c r="N60" t="str">
        <f t="shared" si="28"/>
        <v>15237</v>
      </c>
      <c r="O60" t="str">
        <f t="shared" si="29"/>
        <v>37152</v>
      </c>
      <c r="P60" t="str">
        <f t="shared" ref="P60" si="36">CONCATENATE(C60,"Field",J60)</f>
        <v>152Field24</v>
      </c>
      <c r="Q60" s="1" t="str">
        <f t="shared" ref="Q60" si="37">CONCATENATE(H60,"Field",J60)</f>
        <v>37Field24</v>
      </c>
      <c r="R60">
        <f>VLOOKUP(C60,'Team Listing'!$A$1:$R$251,17)</f>
        <v>0</v>
      </c>
      <c r="S60" t="e">
        <f>VLOOKUP(H60,'Team Listing'!$A$1:$R$251,17)</f>
        <v>#N/A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Listing'!$A$1:$R$251,3)</f>
        <v>B2</v>
      </c>
      <c r="C61" s="7">
        <v>111</v>
      </c>
      <c r="D61" t="str">
        <f>VLOOKUP(C61,'Team Listing'!$A$1:$R$251,2)</f>
        <v>Mt Coolon</v>
      </c>
      <c r="E61" s="1" t="s">
        <v>253</v>
      </c>
      <c r="F61" s="1">
        <f t="shared" si="26"/>
        <v>58</v>
      </c>
      <c r="G61" t="str">
        <f t="shared" si="27"/>
        <v>B2</v>
      </c>
      <c r="H61" s="7">
        <v>73</v>
      </c>
      <c r="I61" t="str">
        <f>VLOOKUP(H61,'Team Listing'!$A$1:$R$251,2)</f>
        <v>Dreaded Creeping  Bumrashes</v>
      </c>
      <c r="J61" s="8">
        <v>62</v>
      </c>
      <c r="K61" s="10" t="s">
        <v>2339</v>
      </c>
      <c r="L61" t="str">
        <f>VLOOKUP(J61,'Field List'!$A$2:$D$90,2,0)</f>
        <v>The FCG                   1GAME</v>
      </c>
      <c r="M61" t="str">
        <f>VLOOKUP(J61,'Field List'!$A$2:$D$90,4,0)</f>
        <v>Bus Road - Fordyce's Property</v>
      </c>
      <c r="N61" t="str">
        <f t="shared" si="28"/>
        <v>11173</v>
      </c>
      <c r="O61" t="str">
        <f t="shared" si="29"/>
        <v>73111</v>
      </c>
      <c r="P61" t="str">
        <f t="shared" si="30"/>
        <v>111Field62</v>
      </c>
      <c r="Q61" s="1" t="str">
        <f t="shared" si="31"/>
        <v>73Field62</v>
      </c>
      <c r="R61" t="str">
        <f>VLOOKUP(C61,'Team Listing'!$A$1:$R$251,17)</f>
        <v>Home Field - FCG (Geoff Fordyce)</v>
      </c>
      <c r="S61">
        <f>VLOOKUP(H61,'Team Listing'!$A$1:$R$251,17)</f>
        <v>0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Listing'!$A$1:$R$251,3)</f>
        <v>B2</v>
      </c>
      <c r="C62" s="7">
        <v>108</v>
      </c>
      <c r="D62" t="str">
        <f>VLOOKUP(C62,'Team Listing'!$A$1:$R$251,2)</f>
        <v>Mingela</v>
      </c>
      <c r="E62" s="1" t="s">
        <v>253</v>
      </c>
      <c r="F62" s="1">
        <f t="shared" si="26"/>
        <v>59</v>
      </c>
      <c r="G62" t="str">
        <f t="shared" si="27"/>
        <v>B2</v>
      </c>
      <c r="H62" s="7">
        <v>165</v>
      </c>
      <c r="I62" t="str">
        <f>VLOOKUP(H62,'Team Listing'!$A$1:$R$251,2)</f>
        <v>Wreck Em XI</v>
      </c>
      <c r="J62" s="8">
        <v>63</v>
      </c>
      <c r="K62" s="10" t="s">
        <v>2339</v>
      </c>
      <c r="L62" t="str">
        <f>VLOOKUP(J62,'Field List'!$A$2:$D$90,2,0)</f>
        <v>Wreck Em XI Home Field 1 GAME</v>
      </c>
      <c r="M62" t="str">
        <f>VLOOKUP(J62,'Field List'!$A$2:$D$90,4,0)</f>
        <v>Coffison's Block</v>
      </c>
      <c r="N62" t="str">
        <f t="shared" si="28"/>
        <v>108165</v>
      </c>
      <c r="O62" t="str">
        <f t="shared" si="29"/>
        <v>165108</v>
      </c>
      <c r="P62" t="str">
        <f t="shared" si="30"/>
        <v>108Field63</v>
      </c>
      <c r="Q62" s="1" t="str">
        <f t="shared" si="31"/>
        <v>165Field63</v>
      </c>
      <c r="R62" t="str">
        <f>VLOOKUP(C62,'Team Listing'!$A$1:$R$251,17)</f>
        <v>D1-PMWreck;D2-PMTrevs;D3-AMRHSS</v>
      </c>
      <c r="S62" t="str">
        <f>VLOOKUP(H62,'Team Listing'!$A$1:$R$251,17)</f>
        <v>Coffison's block; All PM games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Listing'!$A$1:$R$251,3)</f>
        <v>B2</v>
      </c>
      <c r="C63" s="7">
        <v>33</v>
      </c>
      <c r="D63" t="str">
        <f>VLOOKUP(C63,'Team Listing'!$A$1:$R$251,2)</f>
        <v>Alegnim Lads</v>
      </c>
      <c r="E63" s="1" t="s">
        <v>253</v>
      </c>
      <c r="F63" s="1">
        <f t="shared" si="26"/>
        <v>60</v>
      </c>
      <c r="G63" t="str">
        <f t="shared" si="27"/>
        <v>B2</v>
      </c>
      <c r="H63" s="7">
        <v>125</v>
      </c>
      <c r="I63" t="str">
        <f>VLOOKUP(H63,'Team Listing'!$A$1:$R$251,2)</f>
        <v>Ravenswood Gold Nuggets</v>
      </c>
      <c r="J63" s="8">
        <v>20</v>
      </c>
      <c r="K63" s="10" t="s">
        <v>2339</v>
      </c>
      <c r="L63" t="str">
        <f>VLOOKUP(J63,'Field List'!$A$2:$D$90,2,0)</f>
        <v>Richmond Hill State School</v>
      </c>
      <c r="M63" t="str">
        <f>VLOOKUP(J63,'Field List'!$A$2:$D$90,4,0)</f>
        <v>Richmond Hill School</v>
      </c>
      <c r="N63" t="str">
        <f t="shared" si="28"/>
        <v>33125</v>
      </c>
      <c r="O63" t="str">
        <f t="shared" si="29"/>
        <v>12533</v>
      </c>
      <c r="P63" t="str">
        <f t="shared" si="30"/>
        <v>33Field20</v>
      </c>
      <c r="Q63" s="1" t="str">
        <f t="shared" si="31"/>
        <v>125Field20</v>
      </c>
      <c r="R63" t="str">
        <f>VLOOKUP(C63,'Team Listing'!$A$1:$R$251,17)</f>
        <v>Day1-PM;Day2-AM;Day3-AM</v>
      </c>
      <c r="S63" t="e">
        <f>VLOOKUP(H63,'Team Listing'!$A$1:$R$251,17)</f>
        <v>#N/A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Listing'!$A$1:$R$251,3)</f>
        <v>B2</v>
      </c>
      <c r="C64" s="7">
        <v>51</v>
      </c>
      <c r="D64" t="str">
        <f>VLOOKUP(C64,'Team Listing'!$A$1:$R$251,2)</f>
        <v>Bloody Huge XI</v>
      </c>
      <c r="E64" s="1" t="s">
        <v>253</v>
      </c>
      <c r="F64" s="1">
        <f t="shared" si="26"/>
        <v>61</v>
      </c>
      <c r="G64" t="str">
        <f t="shared" si="27"/>
        <v>B2</v>
      </c>
      <c r="H64" s="7">
        <v>156</v>
      </c>
      <c r="I64" t="str">
        <f>VLOOKUP(H64,'Team Listing'!$A$1:$R$251,2)</f>
        <v>Wallabies</v>
      </c>
      <c r="J64" s="8">
        <v>64</v>
      </c>
      <c r="K64" s="10" t="s">
        <v>2339</v>
      </c>
      <c r="L64" t="str">
        <f>VLOOKUP(J64,'Field List'!$A$2:$D$90,2,0)</f>
        <v>School of Distance Education</v>
      </c>
      <c r="M64" t="str">
        <f>VLOOKUP(J64,'Field List'!$A$2:$D$90,4,0)</f>
        <v>School of Distance Education</v>
      </c>
      <c r="N64" t="str">
        <f t="shared" si="28"/>
        <v>51156</v>
      </c>
      <c r="O64" t="str">
        <f t="shared" si="29"/>
        <v>15651</v>
      </c>
      <c r="P64" t="str">
        <f t="shared" si="30"/>
        <v>51Field64</v>
      </c>
      <c r="Q64" s="1" t="str">
        <f t="shared" si="31"/>
        <v>156Field64</v>
      </c>
      <c r="R64" t="str">
        <f>VLOOKUP(C64,'Team Listing'!$A$1:$R$251,17)</f>
        <v>SDE; Day1-PM;Day2-PM;Day3-AM</v>
      </c>
      <c r="S64" t="str">
        <f>VLOOKUP(H64,'Team Listing'!$A$1:$R$251,17)</f>
        <v>Day1-PM; Day3-AM; Day3-SDE</v>
      </c>
      <c r="U64" s="1"/>
      <c r="X64" s="1"/>
      <c r="Y64" s="1"/>
      <c r="AA64" s="3"/>
      <c r="AB64" s="3"/>
    </row>
    <row r="65" spans="1:28" x14ac:dyDescent="0.2">
      <c r="A65" s="1">
        <v>62</v>
      </c>
      <c r="B65" t="str">
        <f>VLOOKUP(C65,'Team Listing'!$A$1:$R$251,3)</f>
        <v>B2</v>
      </c>
      <c r="C65" s="7">
        <v>128</v>
      </c>
      <c r="D65" t="str">
        <f>VLOOKUP(C65,'Team Listing'!$A$1:$R$251,2)</f>
        <v>Salisbury Boys XI Team 2</v>
      </c>
      <c r="E65" s="1" t="s">
        <v>253</v>
      </c>
      <c r="F65" s="1">
        <f t="shared" si="26"/>
        <v>62</v>
      </c>
      <c r="G65" t="str">
        <f t="shared" si="27"/>
        <v>B2</v>
      </c>
      <c r="H65" s="7">
        <v>117</v>
      </c>
      <c r="I65" t="str">
        <f>VLOOKUP(H65,'Team Listing'!$A$1:$R$251,2)</f>
        <v>Parmy Army</v>
      </c>
      <c r="J65" s="8">
        <v>68</v>
      </c>
      <c r="K65" s="10" t="s">
        <v>2339</v>
      </c>
      <c r="L65" t="str">
        <f>VLOOKUP(J65,'Field List'!$A$2:$D$90,2,0)</f>
        <v>Sellheim</v>
      </c>
      <c r="M65" t="str">
        <f>VLOOKUP(J65,'Field List'!$A$2:$D$90,4,0)</f>
        <v xml:space="preserve">Ben Carrs  Field                      </v>
      </c>
      <c r="N65" t="str">
        <f t="shared" si="28"/>
        <v>128117</v>
      </c>
      <c r="O65" t="str">
        <f t="shared" si="29"/>
        <v>117128</v>
      </c>
      <c r="P65" t="str">
        <f t="shared" si="30"/>
        <v>128Field68</v>
      </c>
      <c r="Q65" s="1" t="str">
        <f t="shared" si="31"/>
        <v>117Field68</v>
      </c>
      <c r="R65" t="str">
        <f>VLOOKUP(C65,'Team Listing'!$A$1:$R$251,17)</f>
        <v>Home Field</v>
      </c>
      <c r="S65">
        <f>VLOOKUP(H65,'Team Listing'!$A$1:$R$251,17)</f>
        <v>0</v>
      </c>
      <c r="U65" s="1"/>
      <c r="X65" s="1"/>
      <c r="Y65" s="1"/>
      <c r="AA65" s="3"/>
      <c r="AB65" s="3"/>
    </row>
    <row r="66" spans="1:28" x14ac:dyDescent="0.2">
      <c r="A66" s="1">
        <v>63</v>
      </c>
      <c r="B66" t="str">
        <f>VLOOKUP(C66,'Team Listing'!$A$1:$R$251,3)</f>
        <v>B2</v>
      </c>
      <c r="C66" s="7">
        <v>62</v>
      </c>
      <c r="D66" t="str">
        <f>VLOOKUP(C66,'Team Listing'!$A$1:$R$251,2)</f>
        <v>Casualties</v>
      </c>
      <c r="E66" s="1" t="s">
        <v>253</v>
      </c>
      <c r="F66" s="1">
        <f t="shared" si="26"/>
        <v>63</v>
      </c>
      <c r="G66" t="str">
        <f t="shared" si="27"/>
        <v>B2</v>
      </c>
      <c r="H66" s="7">
        <v>147</v>
      </c>
      <c r="I66" t="str">
        <f>VLOOKUP(H66,'Team Listing'!$A$1:$R$251,2)</f>
        <v>Tinned Up</v>
      </c>
      <c r="J66" s="8">
        <v>74</v>
      </c>
      <c r="K66" s="10" t="s">
        <v>2339</v>
      </c>
      <c r="L66" t="str">
        <f>VLOOKUP(J66,'Field List'!$A$2:$D$90,2,0)</f>
        <v>Urdera  Road</v>
      </c>
      <c r="M66" t="str">
        <f>VLOOKUP(J66,'Field List'!$A$2:$D$90,4,0)</f>
        <v>3.2 km Urdera  Road on Lynd H/Way 5km</v>
      </c>
      <c r="N66" t="str">
        <f t="shared" si="28"/>
        <v>62147</v>
      </c>
      <c r="O66" t="str">
        <f t="shared" si="29"/>
        <v>14762</v>
      </c>
      <c r="P66" t="str">
        <f t="shared" si="30"/>
        <v>62Field74</v>
      </c>
      <c r="Q66" s="1" t="str">
        <f t="shared" si="31"/>
        <v>147Field74</v>
      </c>
      <c r="R66" t="str">
        <f>VLOOKUP(C66,'Team Listing'!$A$1:$R$251,17)</f>
        <v>Home field</v>
      </c>
      <c r="S66">
        <f>VLOOKUP(H66,'Team Listing'!$A$1:$R$251,17)</f>
        <v>0</v>
      </c>
      <c r="U66" s="1"/>
      <c r="X66" s="1"/>
      <c r="Y66" s="1"/>
      <c r="AA66" s="3"/>
      <c r="AB66" s="3"/>
    </row>
    <row r="67" spans="1:28" x14ac:dyDescent="0.2">
      <c r="A67" s="1">
        <v>64</v>
      </c>
      <c r="B67" t="str">
        <f>VLOOKUP(C67,'Team Listing'!$A$1:$R$251,3)</f>
        <v>B2</v>
      </c>
      <c r="C67" s="7">
        <v>94</v>
      </c>
      <c r="D67" t="str">
        <f>VLOOKUP(C67,'Team Listing'!$A$1:$R$251,2)</f>
        <v>Health Hazards</v>
      </c>
      <c r="E67" s="1" t="s">
        <v>253</v>
      </c>
      <c r="F67" s="1">
        <f t="shared" si="26"/>
        <v>64</v>
      </c>
      <c r="G67" t="str">
        <f t="shared" si="27"/>
        <v>B2</v>
      </c>
      <c r="H67" s="7">
        <v>43</v>
      </c>
      <c r="I67" t="str">
        <f>VLOOKUP(H67,'Team Listing'!$A$1:$R$251,2)</f>
        <v>Beerhounds</v>
      </c>
      <c r="J67" s="8">
        <v>56</v>
      </c>
      <c r="K67" s="10" t="s">
        <v>2339</v>
      </c>
      <c r="L67" t="str">
        <f>VLOOKUP(J67,'Field List'!$A$2:$D$90,2,0)</f>
        <v>Eventide</v>
      </c>
      <c r="M67" t="str">
        <f>VLOOKUP(J67,'Field List'!$A$2:$D$90,4,0)</f>
        <v>Eventide</v>
      </c>
      <c r="N67" t="str">
        <f t="shared" si="28"/>
        <v>9443</v>
      </c>
      <c r="O67" t="str">
        <f t="shared" si="29"/>
        <v>4394</v>
      </c>
      <c r="P67" t="str">
        <f t="shared" si="30"/>
        <v>94Field56</v>
      </c>
      <c r="Q67" s="1" t="str">
        <f t="shared" si="31"/>
        <v>43Field56</v>
      </c>
      <c r="R67" t="str">
        <f>VLOOKUP(C67,'Team Listing'!$A$1:$R$251,17)</f>
        <v>All games PM at Eventide Field</v>
      </c>
      <c r="S67" t="str">
        <f>VLOOKUP(H67,'Team Listing'!$A$1:$R$251,17)</f>
        <v>Day1-PM;Day2-AM;Day3-AM</v>
      </c>
      <c r="U67" s="1"/>
      <c r="X67" s="1"/>
      <c r="Y67" s="1"/>
      <c r="AA67" s="3"/>
      <c r="AB67" s="3"/>
    </row>
    <row r="68" spans="1:28" x14ac:dyDescent="0.2">
      <c r="A68" s="1">
        <v>65</v>
      </c>
      <c r="B68" t="str">
        <f>VLOOKUP(C68,'Team Listing'!$A$1:$R$251,3)</f>
        <v>B2</v>
      </c>
      <c r="C68" s="7">
        <v>158</v>
      </c>
      <c r="D68" t="str">
        <f>VLOOKUP(C68,'Team Listing'!$A$1:$R$251,2)</f>
        <v>Wannabie's</v>
      </c>
      <c r="E68" s="1" t="s">
        <v>253</v>
      </c>
      <c r="F68" s="1">
        <f t="shared" si="26"/>
        <v>65</v>
      </c>
      <c r="G68" t="str">
        <f t="shared" si="27"/>
        <v>B2</v>
      </c>
      <c r="H68" s="7">
        <v>149</v>
      </c>
      <c r="I68" t="str">
        <f>VLOOKUP(H68,'Team Listing'!$A$1:$R$251,2)</f>
        <v>Treasury Cricket Club</v>
      </c>
      <c r="J68" s="8">
        <v>75</v>
      </c>
      <c r="K68" s="10" t="s">
        <v>2339</v>
      </c>
      <c r="L68" t="str">
        <f>VLOOKUP(J68,'Field List'!$A$2:$D$90,2,0)</f>
        <v xml:space="preserve">Brokevale       </v>
      </c>
      <c r="M68" t="str">
        <f>VLOOKUP(J68,'Field List'!$A$2:$D$90,4,0)</f>
        <v>3.8 km Milchester Road Queenslander Road</v>
      </c>
      <c r="N68" t="str">
        <f t="shared" si="28"/>
        <v>158149</v>
      </c>
      <c r="O68" t="str">
        <f t="shared" si="29"/>
        <v>149158</v>
      </c>
      <c r="P68" t="str">
        <f t="shared" si="30"/>
        <v>158Field75</v>
      </c>
      <c r="Q68" s="1" t="str">
        <f t="shared" si="31"/>
        <v>149Field75</v>
      </c>
      <c r="R68" t="str">
        <f>VLOOKUP(C68,'Team Listing'!$A$1:$R$251,17)</f>
        <v>Homefield;D1-PM;D2-AM;D3-AM</v>
      </c>
      <c r="S68">
        <f>VLOOKUP(H68,'Team Listing'!$A$1:$R$251,17)</f>
        <v>0</v>
      </c>
      <c r="U68" s="1"/>
      <c r="X68" s="1"/>
      <c r="Y68" s="1"/>
      <c r="AA68" s="3"/>
      <c r="AB68" s="3"/>
    </row>
    <row r="69" spans="1:28" x14ac:dyDescent="0.2">
      <c r="A69" s="1">
        <v>66</v>
      </c>
      <c r="B69" t="str">
        <f>VLOOKUP(C69,'Team Listing'!$A$1:$R$251,3)</f>
        <v>B2</v>
      </c>
      <c r="C69" s="7">
        <v>68</v>
      </c>
      <c r="D69" t="str">
        <f>VLOOKUP(C69,'Team Listing'!$A$1:$R$251,2)</f>
        <v>Cunning Stumpz</v>
      </c>
      <c r="E69" s="1" t="s">
        <v>253</v>
      </c>
      <c r="F69" s="1">
        <f t="shared" si="26"/>
        <v>66</v>
      </c>
      <c r="G69" t="str">
        <f t="shared" si="27"/>
        <v>B2</v>
      </c>
      <c r="H69" s="7">
        <v>145</v>
      </c>
      <c r="I69" t="str">
        <f>VLOOKUP(H69,'Team Listing'!$A$1:$R$251,2)</f>
        <v>Thorleys Troopers</v>
      </c>
      <c r="J69" s="8">
        <v>50</v>
      </c>
      <c r="K69" s="10" t="s">
        <v>2339</v>
      </c>
      <c r="L69" t="str">
        <f>VLOOKUP(J69,'Field List'!$A$2:$D$90,2,0)</f>
        <v>Goldfield Sporting Complex</v>
      </c>
      <c r="M69" t="str">
        <f>VLOOKUP(J69,'Field List'!$A$2:$D$90,4,0)</f>
        <v>2nd away from Athletic Club</v>
      </c>
      <c r="N69" t="str">
        <f t="shared" si="28"/>
        <v>68145</v>
      </c>
      <c r="O69" t="str">
        <f t="shared" si="29"/>
        <v>14568</v>
      </c>
      <c r="P69" t="str">
        <f t="shared" si="30"/>
        <v>68Field50</v>
      </c>
      <c r="Q69" s="1" t="str">
        <f t="shared" si="31"/>
        <v>145Field50</v>
      </c>
      <c r="R69" t="str">
        <f>VLOOKUP(C69,'Team Listing'!$A$1:$R$251,17)</f>
        <v>Home field</v>
      </c>
      <c r="S69">
        <f>VLOOKUP(H69,'Team Listing'!$A$1:$R$251,17)</f>
        <v>0</v>
      </c>
      <c r="U69" s="1"/>
      <c r="X69" s="1"/>
      <c r="Y69" s="3"/>
      <c r="AA69" s="3"/>
      <c r="AB69" s="3"/>
    </row>
    <row r="70" spans="1:28" x14ac:dyDescent="0.2">
      <c r="A70" s="1">
        <v>67</v>
      </c>
      <c r="B70" t="str">
        <f>VLOOKUP(C70,'Team Listing'!$A$1:$R$251,3)</f>
        <v>B2</v>
      </c>
      <c r="C70" s="7">
        <v>168</v>
      </c>
      <c r="D70" t="str">
        <f>VLOOKUP(C70,'Team Listing'!$A$1:$R$251,2)</f>
        <v>Yogi's Eleven</v>
      </c>
      <c r="E70" s="1" t="s">
        <v>253</v>
      </c>
      <c r="F70" s="1">
        <f t="shared" si="26"/>
        <v>67</v>
      </c>
      <c r="G70" t="str">
        <f t="shared" si="27"/>
        <v>B2</v>
      </c>
      <c r="H70" s="7">
        <v>137</v>
      </c>
      <c r="I70" t="str">
        <f>VLOOKUP(H70,'Team Listing'!$A$1:$R$251,2)</f>
        <v>Team Ramrod</v>
      </c>
      <c r="J70" s="8">
        <v>34</v>
      </c>
      <c r="K70" s="10" t="s">
        <v>2339</v>
      </c>
      <c r="L70" t="str">
        <f>VLOOKUP(J70,'Field List'!$A$2:$D$90,2,0)</f>
        <v>Charters Towers Airport Reserve</v>
      </c>
      <c r="M70">
        <f>VLOOKUP(J70,'Field List'!$A$2:$D$90,4,0)</f>
        <v>0</v>
      </c>
      <c r="N70" t="str">
        <f t="shared" si="28"/>
        <v>168137</v>
      </c>
      <c r="O70" t="str">
        <f t="shared" si="29"/>
        <v>137168</v>
      </c>
      <c r="P70" t="str">
        <f t="shared" si="30"/>
        <v>168Field34</v>
      </c>
      <c r="Q70" s="1" t="str">
        <f t="shared" si="31"/>
        <v>137Field34</v>
      </c>
      <c r="R70" t="str">
        <f>VLOOKUP(C70,'Team Listing'!$A$1:$R$251,17)</f>
        <v>?Field33 at Airport</v>
      </c>
      <c r="S70">
        <f>VLOOKUP(H70,'Team Listing'!$A$1:$R$251,17)</f>
        <v>0</v>
      </c>
      <c r="U70" s="1"/>
      <c r="X70" s="1"/>
      <c r="Y70" s="3"/>
      <c r="AA70" s="3"/>
      <c r="AB70" s="3"/>
    </row>
    <row r="71" spans="1:28" x14ac:dyDescent="0.2">
      <c r="A71" s="1">
        <v>68</v>
      </c>
      <c r="B71" t="str">
        <f>VLOOKUP(C71,'Team Listing'!$A$1:$R$251,3)</f>
        <v>B2</v>
      </c>
      <c r="C71" s="7">
        <v>164</v>
      </c>
      <c r="D71" t="str">
        <f>VLOOKUP(C71,'Team Listing'!$A$1:$R$251,2)</f>
        <v>Western Star Pickets 2</v>
      </c>
      <c r="E71" s="1" t="s">
        <v>253</v>
      </c>
      <c r="F71" s="1">
        <f t="shared" si="26"/>
        <v>68</v>
      </c>
      <c r="G71" t="str">
        <f t="shared" si="27"/>
        <v>B2</v>
      </c>
      <c r="H71" s="7">
        <v>133</v>
      </c>
      <c r="I71" t="str">
        <f>VLOOKUP(H71,'Team Listing'!$A$1:$R$251,2)</f>
        <v>Smelly Boxes</v>
      </c>
      <c r="J71" s="8">
        <v>19</v>
      </c>
      <c r="K71" s="10" t="s">
        <v>2339</v>
      </c>
      <c r="L71" t="str">
        <f>VLOOKUP(J71,'Field List'!$A$2:$D$90,2,0)</f>
        <v>Blackheath &amp; Thornburgh College</v>
      </c>
      <c r="M71" t="str">
        <f>VLOOKUP(J71,'Field List'!$A$2:$D$90,4,0)</f>
        <v>Waverley Field</v>
      </c>
      <c r="N71" t="str">
        <f t="shared" si="28"/>
        <v>164133</v>
      </c>
      <c r="O71" t="str">
        <f t="shared" si="29"/>
        <v>133164</v>
      </c>
      <c r="P71" t="str">
        <f t="shared" si="30"/>
        <v>164Field19</v>
      </c>
      <c r="Q71" s="1" t="str">
        <f t="shared" si="31"/>
        <v>133Field19</v>
      </c>
      <c r="R71" t="str">
        <f>VLOOKUP(C71,'Team Listing'!$A$1:$R$251,17)</f>
        <v>Homefield-BTC</v>
      </c>
      <c r="S71">
        <f>VLOOKUP(H71,'Team Listing'!$A$1:$R$251,17)</f>
        <v>0</v>
      </c>
      <c r="U71" s="1"/>
      <c r="X71" s="1"/>
      <c r="Y71" s="3"/>
      <c r="AA71" s="3"/>
      <c r="AB71" s="3"/>
    </row>
    <row r="72" spans="1:28" x14ac:dyDescent="0.2">
      <c r="A72" s="1">
        <v>69</v>
      </c>
      <c r="B72" t="str">
        <f>VLOOKUP(C72,'Team Listing'!$A$1:$R$251,3)</f>
        <v>B2</v>
      </c>
      <c r="C72" s="7">
        <v>97</v>
      </c>
      <c r="D72" t="str">
        <f>VLOOKUP(C72,'Team Listing'!$A$1:$R$251,2)</f>
        <v>Hughenden Grog Monsters</v>
      </c>
      <c r="E72" s="1" t="s">
        <v>253</v>
      </c>
      <c r="F72" s="1">
        <f t="shared" si="26"/>
        <v>69</v>
      </c>
      <c r="G72" t="str">
        <f t="shared" si="27"/>
        <v>B2</v>
      </c>
      <c r="H72" s="7">
        <v>61</v>
      </c>
      <c r="I72" t="str">
        <f>VLOOKUP(H72,'Team Listing'!$A$1:$R$251,2)</f>
        <v>Canefield Slashers</v>
      </c>
      <c r="J72" s="8">
        <v>11</v>
      </c>
      <c r="K72" s="10" t="s">
        <v>2339</v>
      </c>
      <c r="L72" t="str">
        <f>VLOOKUP(J72,'Field List'!$A$2:$D$90,2,0)</f>
        <v>Mossman Park Junior Cricket</v>
      </c>
      <c r="M72" t="str">
        <f>VLOOKUP(J72,'Field List'!$A$2:$D$90,4,0)</f>
        <v>Field between Nets and Natal Downs Rd</v>
      </c>
      <c r="N72" t="str">
        <f t="shared" si="28"/>
        <v>9761</v>
      </c>
      <c r="O72" t="str">
        <f t="shared" si="29"/>
        <v>6197</v>
      </c>
      <c r="P72" t="str">
        <f t="shared" si="30"/>
        <v>97Field11</v>
      </c>
      <c r="Q72" s="1" t="str">
        <f t="shared" si="31"/>
        <v>61Field11</v>
      </c>
      <c r="R72" t="e">
        <f>VLOOKUP(C72,'Team Listing'!$A$1:$R$251,17)</f>
        <v>#N/A</v>
      </c>
      <c r="S72" t="str">
        <f>VLOOKUP(H72,'Team Listing'!$A$1:$R$251,17)</f>
        <v>Day3-AM Salisbury Boys 1</v>
      </c>
      <c r="U72" s="1"/>
      <c r="X72" s="1"/>
      <c r="Y72" s="3"/>
      <c r="AA72" s="3"/>
      <c r="AB72" s="3"/>
    </row>
    <row r="73" spans="1:28" x14ac:dyDescent="0.2">
      <c r="A73" s="1">
        <v>70</v>
      </c>
      <c r="B73" t="str">
        <f>VLOOKUP(C73,'Team Listing'!$A$1:$R$251,3)</f>
        <v>B2</v>
      </c>
      <c r="C73" s="7">
        <v>124</v>
      </c>
      <c r="D73" t="str">
        <f>VLOOKUP(C73,'Team Listing'!$A$1:$R$251,2)</f>
        <v>Popatop XI</v>
      </c>
      <c r="E73" s="1" t="s">
        <v>253</v>
      </c>
      <c r="F73" s="1">
        <f t="shared" si="26"/>
        <v>70</v>
      </c>
      <c r="G73" t="str">
        <f t="shared" si="27"/>
        <v>B2</v>
      </c>
      <c r="H73" s="7">
        <v>122</v>
      </c>
      <c r="I73" t="str">
        <f>VLOOKUP(H73,'Team Listing'!$A$1:$R$251,2)</f>
        <v>Politically Incorrect</v>
      </c>
      <c r="J73" s="8">
        <v>70</v>
      </c>
      <c r="K73" s="10" t="s">
        <v>2339</v>
      </c>
      <c r="L73" t="str">
        <f>VLOOKUP(J73,'Field List'!$A$2:$D$90,2,0)</f>
        <v>Popatop Plains</v>
      </c>
      <c r="M73" t="str">
        <f>VLOOKUP(J73,'Field List'!$A$2:$D$90,4,0)</f>
        <v xml:space="preserve"> 3 km  on Woodchopper Road</v>
      </c>
      <c r="N73" t="str">
        <f t="shared" si="28"/>
        <v>124122</v>
      </c>
      <c r="O73" t="str">
        <f t="shared" si="29"/>
        <v>122124</v>
      </c>
      <c r="P73" t="str">
        <f t="shared" si="30"/>
        <v>124Field70</v>
      </c>
      <c r="Q73" s="1" t="str">
        <f t="shared" si="31"/>
        <v>122Field70</v>
      </c>
      <c r="R73" t="str">
        <f>VLOOKUP(C73,'Team Listing'!$A$1:$R$251,17)</f>
        <v>Home Field</v>
      </c>
      <c r="S73" t="e">
        <f>VLOOKUP(H73,'Team Listing'!$A$1:$R$251,17)</f>
        <v>#N/A</v>
      </c>
      <c r="U73" s="1"/>
      <c r="X73" s="1"/>
      <c r="Y73" s="3"/>
      <c r="AA73" s="3"/>
      <c r="AB73" s="3"/>
    </row>
    <row r="74" spans="1:28" x14ac:dyDescent="0.2">
      <c r="A74" s="1">
        <v>71</v>
      </c>
      <c r="B74" t="str">
        <f>VLOOKUP(C74,'Team Listing'!$A$1:$R$251,3)</f>
        <v>B2</v>
      </c>
      <c r="C74" s="7">
        <v>167</v>
      </c>
      <c r="D74" t="str">
        <f>VLOOKUP(C74,'Team Listing'!$A$1:$R$251,2)</f>
        <v>Yabulu</v>
      </c>
      <c r="E74" s="1" t="s">
        <v>253</v>
      </c>
      <c r="F74" s="1">
        <f t="shared" si="26"/>
        <v>71</v>
      </c>
      <c r="G74" t="str">
        <f t="shared" si="27"/>
        <v>B2</v>
      </c>
      <c r="H74" s="7">
        <v>148</v>
      </c>
      <c r="I74" t="str">
        <f>VLOOKUP(H74,'Team Listing'!$A$1:$R$251,2)</f>
        <v>Total NHS</v>
      </c>
      <c r="J74" s="8">
        <v>23</v>
      </c>
      <c r="K74" s="10" t="s">
        <v>2339</v>
      </c>
      <c r="L74" t="str">
        <f>VLOOKUP(J74,'Field List'!$A$2:$D$90,2,0)</f>
        <v>Charters Towers Gun Club</v>
      </c>
      <c r="M74" t="str">
        <f>VLOOKUP(J74,'Field List'!$A$2:$D$90,4,0)</f>
        <v>Left Hand side/2nd away from clubhouse</v>
      </c>
      <c r="N74" t="str">
        <f t="shared" si="28"/>
        <v>167148</v>
      </c>
      <c r="O74" t="str">
        <f t="shared" si="29"/>
        <v>148167</v>
      </c>
      <c r="P74" t="str">
        <f t="shared" si="30"/>
        <v>167Field23</v>
      </c>
      <c r="Q74" s="1" t="str">
        <f t="shared" si="31"/>
        <v>148Field23</v>
      </c>
      <c r="R74" t="str">
        <f>VLOOKUP(C74,'Team Listing'!$A$1:$R$251,17)</f>
        <v>D1-PM;D2-PM;D3-AM</v>
      </c>
      <c r="S74" t="e">
        <f>VLOOKUP(H74,'Team Listing'!$A$1:$R$251,17)</f>
        <v>#N/A</v>
      </c>
      <c r="U74" s="1"/>
      <c r="X74" s="1"/>
      <c r="Y74" s="3"/>
      <c r="AA74" s="3"/>
      <c r="AB74" s="3"/>
    </row>
    <row r="75" spans="1:28" x14ac:dyDescent="0.2">
      <c r="A75" s="1">
        <v>72</v>
      </c>
      <c r="B75" t="str">
        <f>VLOOKUP(C75,'Team Listing'!$A$1:$R$251,3)</f>
        <v>B2</v>
      </c>
      <c r="C75" s="7">
        <v>38</v>
      </c>
      <c r="D75" t="str">
        <f>VLOOKUP(C75,'Team Listing'!$A$1:$R$251,2)</f>
        <v>Ballz Hangin</v>
      </c>
      <c r="E75" s="1" t="s">
        <v>253</v>
      </c>
      <c r="F75" s="1">
        <f t="shared" ref="F75" si="38">A75</f>
        <v>72</v>
      </c>
      <c r="G75" t="str">
        <f t="shared" ref="G75" si="39">B75</f>
        <v>B2</v>
      </c>
      <c r="H75" s="7">
        <v>132</v>
      </c>
      <c r="I75" t="str">
        <f>VLOOKUP(H75,'Team Listing'!$A$1:$R$251,2)</f>
        <v>Smackedaround</v>
      </c>
      <c r="J75" s="8">
        <v>77</v>
      </c>
      <c r="K75" s="10" t="s">
        <v>2339</v>
      </c>
      <c r="L75" t="str">
        <f>VLOOKUP(J75,'Field List'!$A$2:$D$90,2,0)</f>
        <v>A Leonardi    1 GAME ONLY</v>
      </c>
      <c r="M75" t="str">
        <f>VLOOKUP(J75,'Field List'!$A$2:$D$90,4,0)</f>
        <v>30 Torsview Road of Woodchopper Road</v>
      </c>
      <c r="N75" t="str">
        <f t="shared" si="28"/>
        <v>38132</v>
      </c>
      <c r="O75" t="str">
        <f t="shared" si="29"/>
        <v>13238</v>
      </c>
      <c r="P75" t="str">
        <f t="shared" si="30"/>
        <v>38Field77</v>
      </c>
      <c r="Q75" s="1" t="str">
        <f t="shared" si="31"/>
        <v>132Field77</v>
      </c>
      <c r="U75" s="1"/>
      <c r="X75" s="1"/>
      <c r="Y75" s="3"/>
      <c r="AA75" s="3"/>
      <c r="AB75" s="3"/>
    </row>
    <row r="76" spans="1:28" x14ac:dyDescent="0.2">
      <c r="A76" s="1">
        <v>73</v>
      </c>
      <c r="B76" t="str">
        <f>VLOOKUP(C76,'Team Listing'!$A$1:$R$251,3)</f>
        <v>B2</v>
      </c>
      <c r="C76" s="7">
        <v>66</v>
      </c>
      <c r="D76" t="str">
        <f>VLOOKUP(C76,'Team Listing'!$A$1:$R$251,2)</f>
        <v>Coen Heroes</v>
      </c>
      <c r="E76" s="1" t="s">
        <v>253</v>
      </c>
      <c r="F76" s="1">
        <f t="shared" si="26"/>
        <v>73</v>
      </c>
      <c r="G76" t="str">
        <f t="shared" si="27"/>
        <v>B2</v>
      </c>
      <c r="H76" s="8">
        <v>84</v>
      </c>
      <c r="I76" t="str">
        <f>VLOOKUP(H76,'Team Listing'!$A$1:$R$251,2)</f>
        <v>Garry's Mob</v>
      </c>
      <c r="J76" s="8">
        <v>10</v>
      </c>
      <c r="K76" s="10" t="s">
        <v>2339</v>
      </c>
      <c r="L76" t="str">
        <f>VLOOKUP(J76,'Field List'!$A$2:$D$90,2,0)</f>
        <v>All Souls &amp; St Gabriels School</v>
      </c>
      <c r="M76" t="str">
        <f>VLOOKUP(J76,'Field List'!$A$2:$D$90,4,0)</f>
        <v>Burns Oval   across- road</v>
      </c>
      <c r="N76" t="str">
        <f t="shared" si="28"/>
        <v>6684</v>
      </c>
      <c r="O76" t="str">
        <f t="shared" si="29"/>
        <v>8466</v>
      </c>
      <c r="P76" t="str">
        <f t="shared" si="30"/>
        <v>66Field10</v>
      </c>
      <c r="Q76" s="1" t="str">
        <f t="shared" si="31"/>
        <v>84Field10</v>
      </c>
      <c r="R76" t="str">
        <f>VLOOKUP(C76,'Team Listing'!$A$1:$R$251,17)</f>
        <v>Games at ASSG; 1-PM;2-AM;3-AM</v>
      </c>
      <c r="S76">
        <f>VLOOKUP(H76,'Team Listing'!$A$1:$R$251,17)</f>
        <v>0</v>
      </c>
      <c r="U76" s="1"/>
      <c r="X76" s="1"/>
      <c r="Y76" s="3"/>
      <c r="AA76" s="3"/>
      <c r="AB76" s="3"/>
    </row>
    <row r="77" spans="1:28" x14ac:dyDescent="0.2">
      <c r="A77" s="1">
        <v>74</v>
      </c>
      <c r="B77" t="str">
        <f>VLOOKUP(C77,'Team Listing'!$A$1:$R$251,3)</f>
        <v>B2</v>
      </c>
      <c r="C77" s="7">
        <v>103</v>
      </c>
      <c r="D77" t="str">
        <f>VLOOKUP(C77,'Team Listing'!$A$1:$R$251,2)</f>
        <v>Logistic All Sorts</v>
      </c>
      <c r="E77" s="1" t="s">
        <v>253</v>
      </c>
      <c r="F77" s="1">
        <f t="shared" si="26"/>
        <v>74</v>
      </c>
      <c r="G77" t="str">
        <f t="shared" si="27"/>
        <v>B2</v>
      </c>
      <c r="H77" s="8">
        <v>151</v>
      </c>
      <c r="I77" t="str">
        <f>VLOOKUP(H77,'Team Listing'!$A$1:$R$251,2)</f>
        <v>Tropix</v>
      </c>
      <c r="J77" s="8">
        <v>28</v>
      </c>
      <c r="K77" s="10" t="s">
        <v>2339</v>
      </c>
      <c r="L77" t="str">
        <f>VLOOKUP(J77,'Field List'!$A$2:$D$90,2,0)</f>
        <v>Charters Towers Airport Reserve</v>
      </c>
      <c r="M77" t="str">
        <f>VLOOKUP(J77,'Field List'!$A$2:$D$90,4,0)</f>
        <v>Lou Laneyrie Oval</v>
      </c>
      <c r="N77" t="str">
        <f t="shared" si="28"/>
        <v>103151</v>
      </c>
      <c r="O77" t="str">
        <f t="shared" si="29"/>
        <v>151103</v>
      </c>
      <c r="P77" t="str">
        <f t="shared" si="30"/>
        <v>103Field28</v>
      </c>
      <c r="Q77" s="1" t="str">
        <f t="shared" si="31"/>
        <v>151Field28</v>
      </c>
      <c r="R77" t="str">
        <f>VLOOKUP(C77,'Team Listing'!$A$1:$R$251,17)</f>
        <v>Play at Airport; Day3-AM</v>
      </c>
      <c r="S77">
        <f>VLOOKUP(H77,'Team Listing'!$A$1:$R$251,17)</f>
        <v>0</v>
      </c>
      <c r="U77" s="1"/>
      <c r="X77" s="1"/>
      <c r="Y77" s="3"/>
      <c r="AA77" s="3"/>
      <c r="AB77" s="3"/>
    </row>
    <row r="78" spans="1:28" x14ac:dyDescent="0.2">
      <c r="A78" s="1">
        <v>75</v>
      </c>
      <c r="B78" t="str">
        <f>VLOOKUP(C78,'Team Listing'!$A$1:$R$251,3)</f>
        <v>B2</v>
      </c>
      <c r="C78" s="7">
        <v>126</v>
      </c>
      <c r="D78" t="str">
        <f>VLOOKUP(C78,'Team Listing'!$A$1:$R$251,2)</f>
        <v>Retirees</v>
      </c>
      <c r="E78" s="1" t="s">
        <v>253</v>
      </c>
      <c r="F78" s="1">
        <f t="shared" si="26"/>
        <v>75</v>
      </c>
      <c r="G78" t="str">
        <f t="shared" si="27"/>
        <v>B2</v>
      </c>
      <c r="H78" s="8">
        <v>143</v>
      </c>
      <c r="I78" t="str">
        <f>VLOOKUP(H78,'Team Listing'!$A$1:$R$251,2)</f>
        <v>The Wilderbeasts</v>
      </c>
      <c r="J78" s="8">
        <v>61</v>
      </c>
      <c r="K78" s="10" t="s">
        <v>2339</v>
      </c>
      <c r="L78" t="str">
        <f>VLOOKUP(J78,'Field List'!$A$2:$D$90,2,0)</f>
        <v>Towers Taipans Soccer Field</v>
      </c>
      <c r="M78" t="str">
        <f>VLOOKUP(J78,'Field List'!$A$2:$D$90,4,0)</f>
        <v>Kerswell Oval</v>
      </c>
      <c r="N78" t="str">
        <f t="shared" si="28"/>
        <v>126143</v>
      </c>
      <c r="O78" t="str">
        <f t="shared" si="29"/>
        <v>143126</v>
      </c>
      <c r="P78" t="str">
        <f t="shared" si="30"/>
        <v>126Field61</v>
      </c>
      <c r="Q78" s="1" t="str">
        <f t="shared" si="31"/>
        <v>143Field61</v>
      </c>
      <c r="R78" t="str">
        <f>VLOOKUP(C78,'Team Listing'!$A$1:$R$251,17)</f>
        <v>Home Field-Kerswell Oval</v>
      </c>
      <c r="S78" t="e">
        <f>VLOOKUP(H78,'Team Listing'!$A$1:$R$251,17)</f>
        <v>#N/A</v>
      </c>
      <c r="U78" s="1"/>
      <c r="X78" s="1"/>
      <c r="Y78" s="3"/>
      <c r="AA78" s="3"/>
      <c r="AB78" s="3"/>
    </row>
    <row r="79" spans="1:28" x14ac:dyDescent="0.2">
      <c r="A79" s="1">
        <v>76</v>
      </c>
      <c r="B79" t="str">
        <f>VLOOKUP(C79,'Team Listing'!$A$1:$R$251,3)</f>
        <v>B2</v>
      </c>
      <c r="C79" s="7">
        <v>100</v>
      </c>
      <c r="D79" t="str">
        <f>VLOOKUP(C79,'Team Listing'!$A$1:$R$251,2)</f>
        <v>Jungle Patrol One</v>
      </c>
      <c r="E79" s="1" t="s">
        <v>253</v>
      </c>
      <c r="F79" s="1">
        <f t="shared" si="26"/>
        <v>76</v>
      </c>
      <c r="G79" t="str">
        <f t="shared" si="27"/>
        <v>B2</v>
      </c>
      <c r="H79" s="8">
        <v>213</v>
      </c>
      <c r="I79" t="str">
        <f>VLOOKUP(H79,'Team Listing'!$A$1:$R$251,2)</f>
        <v>It'll Do</v>
      </c>
      <c r="J79" s="8">
        <v>79</v>
      </c>
      <c r="K79" s="10" t="s">
        <v>2339</v>
      </c>
      <c r="L79" t="str">
        <f>VLOOKUP(J79,'Field List'!$A$2:$D$90,2,0)</f>
        <v>Acacia</v>
      </c>
      <c r="M79" t="str">
        <f>VLOOKUP(J79,'Field List'!$A$2:$D$90,4,0)</f>
        <v>4 km Wheelers Road</v>
      </c>
      <c r="N79" t="str">
        <f t="shared" si="28"/>
        <v>100213</v>
      </c>
      <c r="O79" t="str">
        <f t="shared" si="29"/>
        <v>213100</v>
      </c>
      <c r="P79" t="str">
        <f t="shared" si="30"/>
        <v>100Field79</v>
      </c>
      <c r="Q79" s="1" t="str">
        <f t="shared" si="31"/>
        <v>213Field79</v>
      </c>
      <c r="R79" t="str">
        <f>VLOOKUP(C79,'Team Listing'!$A$1:$R$251,17)</f>
        <v>Day3-AM.
Play a double header at Acacia Vale Road field (72) v It'll Do (Team 213 - but in Social)in the PM game on Day1</v>
      </c>
      <c r="S79" t="str">
        <f>VLOOKUP(H79,'Team Listing'!$A$1:$R$251,17)</f>
        <v>HomeField;D3-AM;PlaySmackMyPitch</v>
      </c>
      <c r="U79" s="1"/>
      <c r="X79" s="1"/>
      <c r="Y79" s="3"/>
      <c r="AA79" s="3"/>
      <c r="AB79" s="3"/>
    </row>
    <row r="80" spans="1:28" x14ac:dyDescent="0.2">
      <c r="A80" s="1">
        <v>77</v>
      </c>
      <c r="B80" t="str">
        <f>VLOOKUP(C80,'Team Listing'!$A$1:$R$251,3)</f>
        <v>B2</v>
      </c>
      <c r="C80" s="7">
        <v>102</v>
      </c>
      <c r="D80" t="str">
        <f>VLOOKUP(C80,'Team Listing'!$A$1:$R$251,2)</f>
        <v>Laidback 11</v>
      </c>
      <c r="E80" s="1" t="s">
        <v>253</v>
      </c>
      <c r="F80" s="1">
        <f t="shared" si="26"/>
        <v>77</v>
      </c>
      <c r="G80" t="str">
        <f t="shared" si="27"/>
        <v>B2</v>
      </c>
      <c r="H80" s="8">
        <v>104</v>
      </c>
      <c r="I80" t="str">
        <f>VLOOKUP(H80,'Team Listing'!$A$1:$R$251,2)</f>
        <v>Mareeba</v>
      </c>
      <c r="J80" s="8">
        <v>60</v>
      </c>
      <c r="K80" s="10" t="s">
        <v>2339</v>
      </c>
      <c r="L80" t="str">
        <f>VLOOKUP(J80,'Field List'!$A$2:$D$90,2,0)</f>
        <v xml:space="preserve">Laid Back XI                </v>
      </c>
      <c r="M80" t="str">
        <f>VLOOKUP(J80,'Field List'!$A$2:$D$90,4,0)</f>
        <v>Bus Road - Ramsay's Property</v>
      </c>
      <c r="N80" t="str">
        <f t="shared" si="28"/>
        <v>102104</v>
      </c>
      <c r="O80" t="str">
        <f t="shared" si="29"/>
        <v>104102</v>
      </c>
      <c r="P80" t="str">
        <f t="shared" si="30"/>
        <v>102Field60</v>
      </c>
      <c r="Q80" s="1" t="str">
        <f t="shared" si="31"/>
        <v>104Field60</v>
      </c>
      <c r="R80" t="str">
        <f>VLOOKUP(C80,'Team Listing'!$A$1:$R$251,17)</f>
        <v>Home Field</v>
      </c>
      <c r="S80">
        <f>VLOOKUP(H80,'Team Listing'!$A$1:$R$251,17)</f>
        <v>0</v>
      </c>
      <c r="U80" s="1"/>
      <c r="X80" s="1"/>
      <c r="Y80" s="3"/>
      <c r="AA80" s="3"/>
      <c r="AB80" s="3"/>
    </row>
    <row r="81" spans="1:28" x14ac:dyDescent="0.2">
      <c r="A81" s="1">
        <v>78</v>
      </c>
      <c r="B81" t="str">
        <f>VLOOKUP(C81,'Team Listing'!$A$1:$R$251,3)</f>
        <v>B2</v>
      </c>
      <c r="C81" s="7">
        <v>92</v>
      </c>
      <c r="D81" t="str">
        <f>VLOOKUP(C81,'Team Listing'!$A$1:$R$251,2)</f>
        <v>Grog Monsters</v>
      </c>
      <c r="E81" s="1" t="s">
        <v>253</v>
      </c>
      <c r="F81" s="1">
        <f t="shared" si="26"/>
        <v>78</v>
      </c>
      <c r="G81" t="str">
        <f t="shared" si="27"/>
        <v>B2</v>
      </c>
      <c r="H81" s="8">
        <v>144</v>
      </c>
      <c r="I81" t="str">
        <f>VLOOKUP(H81,'Team Listing'!$A$1:$R$251,2)</f>
        <v>Thirsty Rhinos</v>
      </c>
      <c r="J81" s="8">
        <v>41</v>
      </c>
      <c r="K81" s="10" t="s">
        <v>2339</v>
      </c>
      <c r="L81" t="str">
        <f>VLOOKUP(J81,'Field List'!$A$2:$D$90,2,0)</f>
        <v>Charters Towers Airport Reserve</v>
      </c>
      <c r="M81">
        <f>VLOOKUP(J81,'Field List'!$A$2:$D$90,4,0)</f>
        <v>0</v>
      </c>
      <c r="N81" t="str">
        <f t="shared" si="28"/>
        <v>92144</v>
      </c>
      <c r="O81" t="str">
        <f t="shared" si="29"/>
        <v>14492</v>
      </c>
      <c r="P81" t="str">
        <f t="shared" si="30"/>
        <v>92Field41</v>
      </c>
      <c r="Q81" s="1" t="str">
        <f t="shared" si="31"/>
        <v>144Field41</v>
      </c>
      <c r="R81">
        <f>VLOOKUP(C81,'Team Listing'!$A$1:$R$251,17)</f>
        <v>0</v>
      </c>
      <c r="S81">
        <f>VLOOKUP(H81,'Team Listing'!$A$1:$R$251,17)</f>
        <v>0</v>
      </c>
      <c r="U81" s="1"/>
      <c r="X81" s="1"/>
      <c r="Y81" s="3"/>
      <c r="AA81" s="3"/>
      <c r="AB81" s="3"/>
    </row>
    <row r="82" spans="1:28" x14ac:dyDescent="0.2">
      <c r="A82" s="1">
        <v>79</v>
      </c>
      <c r="B82" t="str">
        <f>VLOOKUP(C82,'Team Listing'!$A$1:$R$251,3)</f>
        <v>B2</v>
      </c>
      <c r="C82" s="7">
        <v>91</v>
      </c>
      <c r="D82" t="str">
        <f>VLOOKUP(C82,'Team Listing'!$A$1:$R$251,2)</f>
        <v>Grog Boggers</v>
      </c>
      <c r="E82" s="1" t="s">
        <v>253</v>
      </c>
      <c r="F82" s="1">
        <f t="shared" si="26"/>
        <v>79</v>
      </c>
      <c r="G82" t="str">
        <f t="shared" si="27"/>
        <v>B2</v>
      </c>
      <c r="H82" s="8">
        <v>46</v>
      </c>
      <c r="I82" t="str">
        <f>VLOOKUP(H82,'Team Listing'!$A$1:$R$251,2)</f>
        <v>Billbies 11</v>
      </c>
      <c r="J82" s="8">
        <v>32</v>
      </c>
      <c r="K82" s="10" t="s">
        <v>2339</v>
      </c>
      <c r="L82" t="str">
        <f>VLOOKUP(J82,'Field List'!$A$2:$D$90,2,0)</f>
        <v>Charters Towers Airport Reserve</v>
      </c>
      <c r="M82">
        <f>VLOOKUP(J82,'Field List'!$A$2:$D$90,4,0)</f>
        <v>0</v>
      </c>
      <c r="N82" t="str">
        <f t="shared" si="28"/>
        <v>9146</v>
      </c>
      <c r="O82" t="str">
        <f t="shared" si="29"/>
        <v>4691</v>
      </c>
      <c r="P82" t="str">
        <f t="shared" si="30"/>
        <v>91Field32</v>
      </c>
      <c r="Q82" s="1" t="str">
        <f t="shared" si="31"/>
        <v>46Field32</v>
      </c>
      <c r="R82">
        <f>VLOOKUP(C82,'Team Listing'!$A$1:$R$251,17)</f>
        <v>0</v>
      </c>
      <c r="S82" t="e">
        <f>VLOOKUP(H82,'Team Listing'!$A$1:$R$251,17)</f>
        <v>#N/A</v>
      </c>
      <c r="U82" s="1"/>
      <c r="X82" s="1"/>
      <c r="Y82" s="3"/>
      <c r="AA82" s="3"/>
      <c r="AB82" s="3"/>
    </row>
    <row r="83" spans="1:28" x14ac:dyDescent="0.2">
      <c r="A83" s="1">
        <v>80</v>
      </c>
      <c r="B83" t="str">
        <f>VLOOKUP(C83,'Team Listing'!$A$1:$R$251,3)</f>
        <v>B2</v>
      </c>
      <c r="C83" s="7">
        <v>82</v>
      </c>
      <c r="D83" t="str">
        <f>VLOOKUP(C83,'Team Listing'!$A$1:$R$251,2)</f>
        <v>Fruit Pies</v>
      </c>
      <c r="E83" s="1" t="s">
        <v>253</v>
      </c>
      <c r="F83" s="1">
        <f t="shared" si="26"/>
        <v>80</v>
      </c>
      <c r="G83" t="str">
        <f t="shared" si="27"/>
        <v>B2</v>
      </c>
      <c r="H83" s="8">
        <v>69</v>
      </c>
      <c r="I83" t="str">
        <f>VLOOKUP(H83,'Team Listing'!$A$1:$R$251,2)</f>
        <v>Custards</v>
      </c>
      <c r="J83" s="8">
        <v>8</v>
      </c>
      <c r="K83" s="10" t="s">
        <v>2339</v>
      </c>
      <c r="L83" t="str">
        <f>VLOOKUP(J83,'Field List'!$A$2:$D$90,2,0)</f>
        <v>All Souls &amp; St Gabriels School</v>
      </c>
      <c r="M83" t="str">
        <f>VLOOKUP(J83,'Field List'!$A$2:$D$90,4,0)</f>
        <v>Burry  Oval</v>
      </c>
      <c r="N83" t="str">
        <f t="shared" si="28"/>
        <v>8269</v>
      </c>
      <c r="O83" t="str">
        <f t="shared" si="29"/>
        <v>6982</v>
      </c>
      <c r="P83" t="str">
        <f t="shared" si="30"/>
        <v>82Field8</v>
      </c>
      <c r="Q83" s="1" t="str">
        <f t="shared" si="31"/>
        <v>69Field8</v>
      </c>
      <c r="R83">
        <f>VLOOKUP(C83,'Team Listing'!$A$1:$R$251,17)</f>
        <v>0</v>
      </c>
      <c r="S83" t="e">
        <f>VLOOKUP(H83,'Team Listing'!$A$1:$R$251,17)</f>
        <v>#N/A</v>
      </c>
      <c r="U83" s="1"/>
      <c r="X83" s="1"/>
      <c r="Y83" s="3"/>
      <c r="AA83" s="3"/>
      <c r="AB83" s="3"/>
    </row>
    <row r="84" spans="1:28" x14ac:dyDescent="0.2">
      <c r="A84" s="1">
        <v>81</v>
      </c>
      <c r="B84" t="str">
        <f>VLOOKUP(C84,'Team Listing'!$A$1:$R$251,3)</f>
        <v>B2</v>
      </c>
      <c r="C84" s="7">
        <v>160</v>
      </c>
      <c r="D84" t="str">
        <f>VLOOKUP(C84,'Team Listing'!$A$1:$R$251,2)</f>
        <v>Weekend Wariyas</v>
      </c>
      <c r="E84" s="1" t="s">
        <v>253</v>
      </c>
      <c r="F84" s="1">
        <f t="shared" si="26"/>
        <v>81</v>
      </c>
      <c r="G84" t="str">
        <f t="shared" si="27"/>
        <v>B2</v>
      </c>
      <c r="H84" s="8">
        <v>161</v>
      </c>
      <c r="I84" t="str">
        <f>VLOOKUP(H84,'Team Listing'!$A$1:$R$251,2)</f>
        <v>Weipa Croc's</v>
      </c>
      <c r="J84" s="8">
        <v>71</v>
      </c>
      <c r="K84" s="10" t="s">
        <v>2339</v>
      </c>
      <c r="L84" t="str">
        <f>VLOOKUP(J84,'Field List'!$A$2:$D$90,2,0)</f>
        <v>Lords</v>
      </c>
      <c r="M84" t="str">
        <f>VLOOKUP(J84,'Field List'!$A$2:$D$90,4,0)</f>
        <v>Off Phillipson Road near Distance Edd</v>
      </c>
      <c r="N84" t="str">
        <f t="shared" si="28"/>
        <v>160161</v>
      </c>
      <c r="O84" t="str">
        <f t="shared" si="29"/>
        <v>161160</v>
      </c>
      <c r="P84" t="str">
        <f t="shared" si="30"/>
        <v>160Field71</v>
      </c>
      <c r="Q84" s="1" t="str">
        <f t="shared" si="31"/>
        <v>161Field71</v>
      </c>
      <c r="R84">
        <f>VLOOKUP(C84,'Team Listing'!$A$1:$R$251,17)</f>
        <v>0</v>
      </c>
      <c r="S84" t="str">
        <f>VLOOKUP(H84,'Team Listing'!$A$1:$R$251,17)</f>
        <v>Day3-AM</v>
      </c>
      <c r="U84" s="1"/>
      <c r="X84" s="1"/>
      <c r="Y84" s="3"/>
      <c r="AA84" s="3"/>
      <c r="AB84" s="3"/>
    </row>
    <row r="85" spans="1:28" x14ac:dyDescent="0.2">
      <c r="A85" s="1">
        <v>82</v>
      </c>
      <c r="B85" t="str">
        <f>VLOOKUP(C85,'Team Listing'!$A$1:$R$251,3)</f>
        <v>B2</v>
      </c>
      <c r="C85" s="7">
        <v>36</v>
      </c>
      <c r="D85" t="str">
        <f>VLOOKUP(C85,'Team Listing'!$A$1:$R$251,2)</f>
        <v>Balfes Creek Boozers</v>
      </c>
      <c r="E85" s="1" t="s">
        <v>253</v>
      </c>
      <c r="F85" s="1">
        <f t="shared" si="26"/>
        <v>82</v>
      </c>
      <c r="G85" t="str">
        <f t="shared" si="27"/>
        <v>B2</v>
      </c>
      <c r="H85" s="8">
        <v>114</v>
      </c>
      <c r="I85" t="str">
        <f>VLOOKUP(H85,'Team Listing'!$A$1:$R$251,2)</f>
        <v>Nick 'N' Balls</v>
      </c>
      <c r="J85" s="8">
        <v>15</v>
      </c>
      <c r="K85" s="10" t="s">
        <v>2339</v>
      </c>
      <c r="L85" t="str">
        <f>VLOOKUP(J85,'Field List'!$A$2:$D$90,2,0)</f>
        <v>Mosman Park Junior Cricket</v>
      </c>
      <c r="M85" t="str">
        <f>VLOOKUP(J85,'Field List'!$A$2:$D$90,4,0)</f>
        <v>Top field towards Mt Leyshon Road</v>
      </c>
      <c r="N85" t="str">
        <f t="shared" si="28"/>
        <v>36114</v>
      </c>
      <c r="O85" t="str">
        <f t="shared" si="29"/>
        <v>11436</v>
      </c>
      <c r="P85" t="str">
        <f t="shared" si="30"/>
        <v>36Field15</v>
      </c>
      <c r="Q85" s="1" t="str">
        <f t="shared" si="31"/>
        <v>114Field15</v>
      </c>
      <c r="R85">
        <f>VLOOKUP(C85,'Team Listing'!$A$1:$R$251,17)</f>
        <v>0</v>
      </c>
      <c r="S85" t="e">
        <f>VLOOKUP(H85,'Team Listing'!$A$1:$R$251,17)</f>
        <v>#N/A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Listing'!$A$1:$R$251,3)</f>
        <v>B2</v>
      </c>
      <c r="C86" s="7">
        <v>140</v>
      </c>
      <c r="D86" t="str">
        <f>VLOOKUP(C86,'Team Listing'!$A$1:$R$251,2)</f>
        <v>The North Cleveland Steamers XI</v>
      </c>
      <c r="E86" s="1" t="s">
        <v>253</v>
      </c>
      <c r="F86" s="1">
        <f t="shared" ref="F86:F106" si="40">A86</f>
        <v>83</v>
      </c>
      <c r="G86" t="str">
        <f t="shared" ref="G86:G106" si="41">B86</f>
        <v>B2</v>
      </c>
      <c r="H86" s="8">
        <v>50</v>
      </c>
      <c r="I86" t="str">
        <f>VLOOKUP(H86,'Team Listing'!$A$1:$R$251,2)</f>
        <v>Blood, Sweat 'N' Beers</v>
      </c>
      <c r="J86" s="8">
        <v>42</v>
      </c>
      <c r="K86" s="10" t="s">
        <v>2339</v>
      </c>
      <c r="L86" t="str">
        <f>VLOOKUP(J86,'Field List'!$A$2:$D$90,2,0)</f>
        <v>Charters Towers Airport Reserve</v>
      </c>
      <c r="M86">
        <f>VLOOKUP(J86,'Field List'!$A$2:$D$90,4,0)</f>
        <v>0</v>
      </c>
      <c r="N86" t="str">
        <f t="shared" ref="N86:N106" si="42">CONCATENATE(C86,H86)</f>
        <v>14050</v>
      </c>
      <c r="O86" t="str">
        <f t="shared" ref="O86:O106" si="43">CONCATENATE(H86,C86)</f>
        <v>50140</v>
      </c>
      <c r="P86" t="str">
        <f t="shared" ref="P86:P106" si="44">CONCATENATE(C86,"Field",J86)</f>
        <v>140Field42</v>
      </c>
      <c r="Q86" s="1" t="str">
        <f t="shared" ref="Q86:Q106" si="45">CONCATENATE(H86,"Field",J86)</f>
        <v>50Field42</v>
      </c>
      <c r="R86" t="e">
        <f>VLOOKUP(C86,'Team Listing'!$A$1:$R$251,17)</f>
        <v>#N/A</v>
      </c>
      <c r="S86">
        <f>VLOOKUP(H86,'Team Listing'!$A$1:$R$251,17)</f>
        <v>0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Listing'!$A$1:$R$251,3)</f>
        <v>B2</v>
      </c>
      <c r="C87" s="7">
        <v>34</v>
      </c>
      <c r="D87" t="str">
        <f>VLOOKUP(C87,'Team Listing'!$A$1:$R$251,2)</f>
        <v>All Blacks</v>
      </c>
      <c r="E87" s="1" t="s">
        <v>253</v>
      </c>
      <c r="F87" s="1">
        <f t="shared" si="40"/>
        <v>84</v>
      </c>
      <c r="G87" t="str">
        <f t="shared" si="41"/>
        <v>B2</v>
      </c>
      <c r="H87" s="8">
        <v>109</v>
      </c>
      <c r="I87" t="str">
        <f>VLOOKUP(H87,'Team Listing'!$A$1:$R$251,2)</f>
        <v>Mongrels Mob</v>
      </c>
      <c r="J87" s="8">
        <v>45</v>
      </c>
      <c r="K87" s="10" t="s">
        <v>2339</v>
      </c>
      <c r="L87" t="str">
        <f>VLOOKUP(J87,'Field List'!$A$2:$D$90,2,0)</f>
        <v>Charters Towers Airport Reserve</v>
      </c>
      <c r="M87" t="str">
        <f>VLOOKUP(J87,'Field List'!$A$2:$D$90,4,0)</f>
        <v>Closest field to Trade Centre</v>
      </c>
      <c r="N87" t="str">
        <f t="shared" si="42"/>
        <v>34109</v>
      </c>
      <c r="O87" t="str">
        <f t="shared" si="43"/>
        <v>10934</v>
      </c>
      <c r="P87" t="str">
        <f t="shared" si="44"/>
        <v>34Field45</v>
      </c>
      <c r="Q87" s="1" t="str">
        <f t="shared" si="45"/>
        <v>109Field45</v>
      </c>
      <c r="R87">
        <f>VLOOKUP(C87,'Team Listing'!$A$1:$R$251,17)</f>
        <v>0</v>
      </c>
      <c r="S87">
        <f>VLOOKUP(H87,'Team Listing'!$A$1:$R$251,17)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Listing'!$A$1:$R$251,3)</f>
        <v>B2</v>
      </c>
      <c r="C88" s="7">
        <v>154</v>
      </c>
      <c r="D88" t="str">
        <f>VLOOKUP(C88,'Team Listing'!$A$1:$R$251,2)</f>
        <v>Victoria Mill</v>
      </c>
      <c r="E88" s="1" t="s">
        <v>253</v>
      </c>
      <c r="F88" s="1">
        <f t="shared" si="40"/>
        <v>85</v>
      </c>
      <c r="G88" t="str">
        <f t="shared" si="41"/>
        <v>B2</v>
      </c>
      <c r="H88" s="8">
        <v>121</v>
      </c>
      <c r="I88" t="str">
        <f>VLOOKUP(H88,'Team Listing'!$A$1:$R$251,2)</f>
        <v>Poked United</v>
      </c>
      <c r="J88" s="8">
        <v>35</v>
      </c>
      <c r="K88" s="10" t="s">
        <v>2339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42"/>
        <v>154121</v>
      </c>
      <c r="O88" t="str">
        <f t="shared" si="43"/>
        <v>121154</v>
      </c>
      <c r="P88" t="str">
        <f t="shared" si="44"/>
        <v>154Field35</v>
      </c>
      <c r="Q88" s="1" t="str">
        <f t="shared" si="45"/>
        <v>121Field35</v>
      </c>
      <c r="R88">
        <f>VLOOKUP(C88,'Team Listing'!$A$1:$R$251,17)</f>
        <v>0</v>
      </c>
      <c r="S88" t="str">
        <f>VLOOKUP(H88,'Team Listing'!$A$1:$R$251,17)</f>
        <v>Day3-AM at Airport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Listing'!$A$1:$R$251,3)</f>
        <v>B2</v>
      </c>
      <c r="C89" s="7">
        <v>105</v>
      </c>
      <c r="D89" t="str">
        <f>VLOOKUP(C89,'Team Listing'!$A$1:$R$251,2)</f>
        <v>Master Batters</v>
      </c>
      <c r="E89" s="1" t="s">
        <v>253</v>
      </c>
      <c r="F89" s="1">
        <f t="shared" si="40"/>
        <v>86</v>
      </c>
      <c r="G89" t="str">
        <f t="shared" si="41"/>
        <v>B2</v>
      </c>
      <c r="H89" s="8">
        <v>80</v>
      </c>
      <c r="I89" t="str">
        <f>VLOOKUP(H89,'Team Listing'!$A$1:$R$251,2)</f>
        <v>Far-Kenworth-It</v>
      </c>
      <c r="J89" s="8">
        <v>43</v>
      </c>
      <c r="K89" s="10" t="s">
        <v>2339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42"/>
        <v>10580</v>
      </c>
      <c r="O89" t="str">
        <f t="shared" si="43"/>
        <v>80105</v>
      </c>
      <c r="P89" t="str">
        <f t="shared" si="44"/>
        <v>105Field43</v>
      </c>
      <c r="Q89" s="1" t="str">
        <f t="shared" si="45"/>
        <v>80Field43</v>
      </c>
      <c r="R89">
        <f>VLOOKUP(C89,'Team Listing'!$A$1:$R$251,17)</f>
        <v>0</v>
      </c>
      <c r="S89">
        <f>VLOOKUP(H89,'Team Listing'!$A$1:$R$251,17)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Listing'!$A$1:$R$251,3)</f>
        <v>B2</v>
      </c>
      <c r="C90" s="7">
        <v>162</v>
      </c>
      <c r="D90" t="str">
        <f>VLOOKUP(C90,'Team Listing'!$A$1:$R$251,2)</f>
        <v>West Indigies</v>
      </c>
      <c r="E90" s="1" t="s">
        <v>253</v>
      </c>
      <c r="F90" s="1">
        <f t="shared" si="40"/>
        <v>87</v>
      </c>
      <c r="G90" t="str">
        <f t="shared" si="41"/>
        <v>B2</v>
      </c>
      <c r="H90" s="8">
        <v>57</v>
      </c>
      <c r="I90" t="str">
        <f>VLOOKUP(H90,'Team Listing'!$A$1:$R$251,2)</f>
        <v>Buffalo XI</v>
      </c>
      <c r="J90" s="8">
        <v>29</v>
      </c>
      <c r="K90" s="10" t="s">
        <v>2339</v>
      </c>
      <c r="L90" t="str">
        <f>VLOOKUP(J90,'Field List'!$A$2:$D$90,2,0)</f>
        <v>Charters Towers Airport Reserve</v>
      </c>
      <c r="M90" t="str">
        <f>VLOOKUP(J90,'Field List'!$A$2:$D$90,4,0)</f>
        <v>Opposite Depot</v>
      </c>
      <c r="N90" t="str">
        <f t="shared" si="42"/>
        <v>16257</v>
      </c>
      <c r="O90" t="str">
        <f t="shared" si="43"/>
        <v>57162</v>
      </c>
      <c r="P90" t="str">
        <f t="shared" si="44"/>
        <v>162Field29</v>
      </c>
      <c r="Q90" s="1" t="str">
        <f t="shared" si="45"/>
        <v>57Field29</v>
      </c>
      <c r="R90">
        <f>VLOOKUP(C90,'Team Listing'!$A$1:$R$251,17)</f>
        <v>0</v>
      </c>
      <c r="S90">
        <f>VLOOKUP(H90,'Team Listing'!$A$1:$R$251,17)</f>
        <v>0</v>
      </c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Listing'!$A$1:$R$251,3)</f>
        <v>B2</v>
      </c>
      <c r="C91" s="7">
        <v>74</v>
      </c>
      <c r="D91" t="str">
        <f>VLOOKUP(C91,'Team Listing'!$A$1:$R$251,2)</f>
        <v>Ducken Useless</v>
      </c>
      <c r="E91" s="1" t="s">
        <v>253</v>
      </c>
      <c r="F91" s="1">
        <f t="shared" si="40"/>
        <v>88</v>
      </c>
      <c r="G91" t="str">
        <f t="shared" si="41"/>
        <v>B2</v>
      </c>
      <c r="H91" s="8">
        <v>139</v>
      </c>
      <c r="I91" t="str">
        <f>VLOOKUP(H91,'Team Listing'!$A$1:$R$251,2)</f>
        <v>The Herd XI</v>
      </c>
      <c r="J91" s="8">
        <v>54</v>
      </c>
      <c r="K91" s="10" t="s">
        <v>2339</v>
      </c>
      <c r="L91" t="str">
        <f>VLOOKUP(J91,'Field List'!$A$2:$D$90,2,0)</f>
        <v>Drink-A-Stubbie Downs</v>
      </c>
      <c r="M91" t="str">
        <f>VLOOKUP(J91,'Field List'!$A$2:$D$90,4,0)</f>
        <v>7.5km on Weir Road</v>
      </c>
      <c r="N91" t="str">
        <f t="shared" si="42"/>
        <v>74139</v>
      </c>
      <c r="O91" t="str">
        <f t="shared" si="43"/>
        <v>13974</v>
      </c>
      <c r="P91" t="str">
        <f t="shared" si="44"/>
        <v>74Field54</v>
      </c>
      <c r="Q91" s="1" t="str">
        <f t="shared" si="45"/>
        <v>139Field54</v>
      </c>
      <c r="R91">
        <f>VLOOKUP(C91,'Team Listing'!$A$1:$R$251,17)</f>
        <v>0</v>
      </c>
      <c r="S91">
        <f>VLOOKUP(H91,'Team Listing'!$A$1:$R$251,17)</f>
        <v>0</v>
      </c>
    </row>
    <row r="92" spans="1:28" x14ac:dyDescent="0.2">
      <c r="A92" s="1">
        <v>89</v>
      </c>
      <c r="B92" t="str">
        <f>VLOOKUP(C92,'Team Listing'!$A$1:$R$251,3)</f>
        <v>B2</v>
      </c>
      <c r="C92" s="7">
        <v>49</v>
      </c>
      <c r="D92" t="str">
        <f>VLOOKUP(C92,'Team Listing'!$A$1:$R$251,2)</f>
        <v>Blind Mullets</v>
      </c>
      <c r="E92" s="1" t="s">
        <v>253</v>
      </c>
      <c r="F92" s="1">
        <f t="shared" si="40"/>
        <v>89</v>
      </c>
      <c r="G92" t="str">
        <f t="shared" si="41"/>
        <v>B2</v>
      </c>
      <c r="H92" s="8">
        <v>247</v>
      </c>
      <c r="I92" t="str">
        <f>VLOOKUP(H92,'Team Listing'!$A$1:$R$251,2)</f>
        <v>The Sandpaper Bandits</v>
      </c>
      <c r="J92" s="8">
        <v>44</v>
      </c>
      <c r="K92" s="10" t="s">
        <v>2339</v>
      </c>
      <c r="L92" t="str">
        <f>VLOOKUP(J92,'Field List'!$A$2:$D$90,2,0)</f>
        <v>Charters Towers Airport Reserve</v>
      </c>
      <c r="M92">
        <f>VLOOKUP(J92,'Field List'!$A$2:$D$90,4,0)</f>
        <v>0</v>
      </c>
      <c r="N92" t="str">
        <f t="shared" si="42"/>
        <v>49247</v>
      </c>
      <c r="O92" t="str">
        <f t="shared" si="43"/>
        <v>24749</v>
      </c>
      <c r="P92" t="str">
        <f t="shared" si="44"/>
        <v>49Field44</v>
      </c>
      <c r="Q92" s="1" t="str">
        <f t="shared" si="45"/>
        <v>247Field44</v>
      </c>
      <c r="R92">
        <f>VLOOKUP(C92,'Team Listing'!$A$1:$R$251,17)</f>
        <v>0</v>
      </c>
      <c r="S92" t="e">
        <f>VLOOKUP(H92,'Team Listing'!$A$1:$R$251,17)</f>
        <v>#N/A</v>
      </c>
    </row>
    <row r="93" spans="1:28" x14ac:dyDescent="0.2">
      <c r="A93" s="1">
        <v>90</v>
      </c>
      <c r="B93" t="str">
        <f>VLOOKUP(C93,'Team Listing'!$A$1:$R$251,3)</f>
        <v>B2</v>
      </c>
      <c r="C93" s="7">
        <v>81</v>
      </c>
      <c r="D93" t="str">
        <f>VLOOKUP(C93,'Team Listing'!$A$1:$R$251,2)</f>
        <v>Farmer's XI</v>
      </c>
      <c r="E93" s="1" t="s">
        <v>253</v>
      </c>
      <c r="F93" s="1">
        <f t="shared" si="40"/>
        <v>90</v>
      </c>
      <c r="G93" t="str">
        <f t="shared" si="41"/>
        <v>B2</v>
      </c>
      <c r="H93" s="8">
        <v>118</v>
      </c>
      <c r="I93" t="str">
        <f>VLOOKUP(H93,'Team Listing'!$A$1:$R$251,2)</f>
        <v>Pentland</v>
      </c>
      <c r="J93" s="8">
        <v>66</v>
      </c>
      <c r="K93" s="10" t="s">
        <v>2339</v>
      </c>
      <c r="L93" t="str">
        <f>VLOOKUP(J93,'Field List'!$A$2:$D$90,2,0)</f>
        <v>Six Pack Downs</v>
      </c>
      <c r="M93" t="str">
        <f>VLOOKUP(J93,'Field List'!$A$2:$D$90,4,0)</f>
        <v>3.6 km on Lynd Highway</v>
      </c>
      <c r="N93" t="str">
        <f t="shared" si="42"/>
        <v>81118</v>
      </c>
      <c r="O93" t="str">
        <f t="shared" si="43"/>
        <v>11881</v>
      </c>
      <c r="P93" t="str">
        <f t="shared" si="44"/>
        <v>81Field66</v>
      </c>
      <c r="Q93" s="1" t="str">
        <f t="shared" si="45"/>
        <v>118Field66</v>
      </c>
      <c r="R93" t="str">
        <f>VLOOKUP(C93,'Team Listing'!$A$1:$R$251,17)</f>
        <v>Home Field -  Six Pack Downs</v>
      </c>
      <c r="S93">
        <f>VLOOKUP(H93,'Team Listing'!$A$1:$R$251,17)</f>
        <v>0</v>
      </c>
    </row>
    <row r="94" spans="1:28" x14ac:dyDescent="0.2">
      <c r="A94" s="1">
        <v>91</v>
      </c>
      <c r="B94" t="str">
        <f>VLOOKUP(C94,'Team Listing'!$A$1:$R$251,3)</f>
        <v>Social</v>
      </c>
      <c r="C94" s="7">
        <v>244</v>
      </c>
      <c r="D94" t="str">
        <f>VLOOKUP(C94,'Team Listing'!$A$1:$R$251,2)</f>
        <v>Winey Pitches</v>
      </c>
      <c r="E94" s="1" t="s">
        <v>253</v>
      </c>
      <c r="F94" s="1">
        <f t="shared" si="40"/>
        <v>91</v>
      </c>
      <c r="G94" t="str">
        <f t="shared" si="41"/>
        <v>Social</v>
      </c>
      <c r="H94" s="7">
        <v>206</v>
      </c>
      <c r="I94" t="str">
        <f>VLOOKUP(H94,'Team Listing'!$A$1:$R$251,2)</f>
        <v>Full Pelt</v>
      </c>
      <c r="J94" s="8">
        <v>66</v>
      </c>
      <c r="K94" s="10" t="s">
        <v>2338</v>
      </c>
      <c r="L94" t="str">
        <f>VLOOKUP(J94,'Field List'!$A$2:$D$90,2,0)</f>
        <v>Six Pack Downs</v>
      </c>
      <c r="M94" t="str">
        <f>VLOOKUP(J94,'Field List'!$A$2:$D$90,4,0)</f>
        <v>3.6 km on Lynd Highway</v>
      </c>
      <c r="N94" t="str">
        <f t="shared" si="42"/>
        <v>244206</v>
      </c>
      <c r="O94" t="str">
        <f t="shared" si="43"/>
        <v>206244</v>
      </c>
      <c r="P94" t="str">
        <f t="shared" si="44"/>
        <v>244Field66</v>
      </c>
      <c r="Q94" s="1" t="str">
        <f t="shared" si="45"/>
        <v>206Field66</v>
      </c>
      <c r="R94" t="str">
        <f>VLOOKUP(C94,'Team Listing'!$A$1:$R$251,17)</f>
        <v>Home Field; AM games</v>
      </c>
      <c r="S94" t="str">
        <f>VLOOKUP(H94,'Team Listing'!$A$1:$R$251,17)</f>
        <v>AM games</v>
      </c>
    </row>
    <row r="95" spans="1:28" x14ac:dyDescent="0.2">
      <c r="A95" s="1">
        <v>92</v>
      </c>
      <c r="B95" t="str">
        <f>VLOOKUP(C95,'Team Listing'!$A$1:$R$251,3)</f>
        <v>Social</v>
      </c>
      <c r="C95" s="7">
        <v>222</v>
      </c>
      <c r="D95" t="str">
        <f>VLOOKUP(C95,'Team Listing'!$A$1:$R$251,2)</f>
        <v>Riverside Boys</v>
      </c>
      <c r="E95" s="1" t="s">
        <v>253</v>
      </c>
      <c r="F95" s="1">
        <f t="shared" si="40"/>
        <v>92</v>
      </c>
      <c r="G95" t="str">
        <f t="shared" si="41"/>
        <v>Social</v>
      </c>
      <c r="H95" s="7">
        <v>220</v>
      </c>
      <c r="I95" t="str">
        <f>VLOOKUP(H95,'Team Listing'!$A$1:$R$251,2)</f>
        <v>Pub Grub Hooligans</v>
      </c>
      <c r="J95" s="8">
        <v>67</v>
      </c>
      <c r="K95" s="10" t="s">
        <v>2338</v>
      </c>
      <c r="L95" t="str">
        <f>VLOOKUP(J95,'Field List'!$A$2:$D$90,2,0)</f>
        <v>Sellheim</v>
      </c>
      <c r="M95" t="str">
        <f>VLOOKUP(J95,'Field List'!$A$2:$D$90,4,0)</f>
        <v xml:space="preserve">Wayne Lewis's Property          </v>
      </c>
      <c r="N95" t="str">
        <f t="shared" si="42"/>
        <v>222220</v>
      </c>
      <c r="O95" t="str">
        <f t="shared" si="43"/>
        <v>220222</v>
      </c>
      <c r="P95" t="str">
        <f t="shared" si="44"/>
        <v>222Field67</v>
      </c>
      <c r="Q95" s="1" t="str">
        <f t="shared" si="45"/>
        <v>220Field67</v>
      </c>
      <c r="R95" t="str">
        <f>VLOOKUP(C95,'Team Listing'!$A$1:$R$251,17)</f>
        <v>Home FieldAMgames; Can usePM</v>
      </c>
      <c r="S95" t="str">
        <f>VLOOKUP(H95,'Team Listing'!$A$1:$R$251,17)</f>
        <v>AM games</v>
      </c>
    </row>
    <row r="96" spans="1:28" x14ac:dyDescent="0.2">
      <c r="A96" s="1">
        <v>93</v>
      </c>
      <c r="B96" t="str">
        <f>VLOOKUP(C96,'Team Listing'!$A$1:$R$251,3)</f>
        <v>Social</v>
      </c>
      <c r="C96" s="7">
        <v>240</v>
      </c>
      <c r="D96" t="str">
        <f>VLOOKUP(C96,'Team Listing'!$A$1:$R$251,2)</f>
        <v>Uno (You Know)</v>
      </c>
      <c r="E96" s="1" t="s">
        <v>253</v>
      </c>
      <c r="F96" s="1">
        <f t="shared" si="40"/>
        <v>93</v>
      </c>
      <c r="G96" t="str">
        <f t="shared" si="41"/>
        <v>Social</v>
      </c>
      <c r="H96" s="7">
        <v>217</v>
      </c>
      <c r="I96" t="str">
        <f>VLOOKUP(H96,'Team Listing'!$A$1:$R$251,2)</f>
        <v>Mad Hatta's</v>
      </c>
      <c r="J96" s="8">
        <v>47</v>
      </c>
      <c r="K96" s="10" t="s">
        <v>2338</v>
      </c>
      <c r="L96" t="str">
        <f>VLOOKUP(J96,'Field List'!$A$2:$D$90,2,0)</f>
        <v>Goldfield Sporting Complex</v>
      </c>
      <c r="M96" t="str">
        <f>VLOOKUP(J96,'Field List'!$A$2:$D$90,4,0)</f>
        <v>Second turf wicket</v>
      </c>
      <c r="N96" t="str">
        <f t="shared" si="42"/>
        <v>240217</v>
      </c>
      <c r="O96" t="str">
        <f t="shared" si="43"/>
        <v>217240</v>
      </c>
      <c r="P96" t="str">
        <f t="shared" si="44"/>
        <v>240Field47</v>
      </c>
      <c r="Q96" s="1" t="str">
        <f t="shared" si="45"/>
        <v>217Field47</v>
      </c>
      <c r="R96" t="str">
        <f>VLOOKUP(C96,'Team Listing'!$A$1:$R$251,17)</f>
        <v>Home Field - Athletics Club</v>
      </c>
      <c r="S96" t="str">
        <f>VLOOKUP(H96,'Team Listing'!$A$1:$R$251,17)</f>
        <v>Day1-Winey Pitches; Day3-Play Golf Club</v>
      </c>
    </row>
    <row r="97" spans="1:19" x14ac:dyDescent="0.2">
      <c r="A97" s="1">
        <v>94</v>
      </c>
      <c r="B97" t="str">
        <f>VLOOKUP(C97,'Team Listing'!$A$1:$R$251,3)</f>
        <v>Social</v>
      </c>
      <c r="C97" s="7">
        <v>196</v>
      </c>
      <c r="D97" t="str">
        <f>VLOOKUP(C97,'Team Listing'!$A$1:$R$251,2)</f>
        <v>Carl's XI</v>
      </c>
      <c r="E97" s="1" t="s">
        <v>253</v>
      </c>
      <c r="F97" s="1">
        <f t="shared" si="40"/>
        <v>94</v>
      </c>
      <c r="G97" t="str">
        <f t="shared" si="41"/>
        <v>Social</v>
      </c>
      <c r="H97" s="7">
        <v>204</v>
      </c>
      <c r="I97" t="str">
        <f>VLOOKUP(H97,'Team Listing'!$A$1:$R$251,2)</f>
        <v>FatBats</v>
      </c>
      <c r="J97" s="8">
        <v>59</v>
      </c>
      <c r="K97" s="10" t="s">
        <v>2338</v>
      </c>
      <c r="L97" t="str">
        <f>VLOOKUP(J97,'Field List'!$A$2:$D$90,2,0)</f>
        <v>Ormondes</v>
      </c>
      <c r="M97" t="str">
        <f>VLOOKUP(J97,'Field List'!$A$2:$D$90,4,0)</f>
        <v>11km Alfords Road on Millchester Road</v>
      </c>
      <c r="N97" t="str">
        <f t="shared" si="42"/>
        <v>196204</v>
      </c>
      <c r="O97" t="str">
        <f t="shared" si="43"/>
        <v>204196</v>
      </c>
      <c r="P97" t="str">
        <f t="shared" si="44"/>
        <v>196Field59</v>
      </c>
      <c r="Q97" s="1" t="str">
        <f t="shared" si="45"/>
        <v>204Field59</v>
      </c>
      <c r="R97" t="str">
        <f>VLOOKUP(C97,'Team Listing'!$A$1:$R$251,17)</f>
        <v>Home field</v>
      </c>
      <c r="S97" t="str">
        <f>VLOOKUP(H97,'Team Listing'!$A$1:$R$251,17)</f>
        <v>D1-AM;D3-AM</v>
      </c>
    </row>
    <row r="98" spans="1:19" x14ac:dyDescent="0.2">
      <c r="A98" s="1">
        <v>95</v>
      </c>
      <c r="B98" t="str">
        <f>VLOOKUP(C98,'Team Listing'!$A$1:$R$251,3)</f>
        <v>Social</v>
      </c>
      <c r="C98" s="7">
        <v>237</v>
      </c>
      <c r="D98" t="str">
        <f>VLOOKUP(C98,'Team Listing'!$A$1:$R$251,2)</f>
        <v>Tuggers 1</v>
      </c>
      <c r="E98" s="1" t="s">
        <v>253</v>
      </c>
      <c r="F98" s="1">
        <f t="shared" si="40"/>
        <v>95</v>
      </c>
      <c r="G98" t="str">
        <f t="shared" si="41"/>
        <v>Social</v>
      </c>
      <c r="H98" s="7">
        <v>223</v>
      </c>
      <c r="I98" t="str">
        <f>VLOOKUP(H98,'Team Listing'!$A$1:$R$251,2)</f>
        <v>Riverview Ruff Nutz</v>
      </c>
      <c r="J98" s="8">
        <v>25</v>
      </c>
      <c r="K98" s="10" t="s">
        <v>2338</v>
      </c>
      <c r="L98" t="str">
        <f>VLOOKUP(J98,'Field List'!$A$2:$D$90,2,0)</f>
        <v>Charters Towers Gun Club</v>
      </c>
      <c r="M98" t="str">
        <f>VLOOKUP(J98,'Field List'!$A$2:$D$90,4,0)</f>
        <v>Right Hand Side as driving in</v>
      </c>
      <c r="N98" t="str">
        <f t="shared" si="42"/>
        <v>237223</v>
      </c>
      <c r="O98" t="str">
        <f t="shared" si="43"/>
        <v>223237</v>
      </c>
      <c r="P98" t="str">
        <f t="shared" si="44"/>
        <v>237Field25</v>
      </c>
      <c r="Q98" s="1" t="str">
        <f t="shared" si="45"/>
        <v>223Field25</v>
      </c>
      <c r="R98" t="str">
        <f>VLOOKUP(C98,'Team Listing'!$A$1:$R$251,17)</f>
        <v>Home Field - Gun Club</v>
      </c>
      <c r="S98">
        <f>VLOOKUP(H98,'Team Listing'!$A$1:$R$251,17)</f>
        <v>0</v>
      </c>
    </row>
    <row r="99" spans="1:19" x14ac:dyDescent="0.2">
      <c r="A99" s="1">
        <v>96</v>
      </c>
      <c r="B99" t="str">
        <f>VLOOKUP(C99,'Team Listing'!$A$1:$R$251,3)</f>
        <v>Social</v>
      </c>
      <c r="C99" s="7">
        <v>218</v>
      </c>
      <c r="D99" t="str">
        <f>VLOOKUP(C99,'Team Listing'!$A$1:$R$251,2)</f>
        <v>McGovern XI</v>
      </c>
      <c r="E99" s="1" t="s">
        <v>253</v>
      </c>
      <c r="F99" s="1">
        <f t="shared" si="40"/>
        <v>96</v>
      </c>
      <c r="G99" t="str">
        <f t="shared" si="41"/>
        <v>Social</v>
      </c>
      <c r="H99" s="7">
        <v>224</v>
      </c>
      <c r="I99" t="str">
        <f>VLOOKUP(H99,'Team Listing'!$A$1:$R$251,2)</f>
        <v>Rum Runners</v>
      </c>
      <c r="J99" s="8">
        <v>24</v>
      </c>
      <c r="K99" s="10" t="s">
        <v>2338</v>
      </c>
      <c r="L99" t="str">
        <f>VLOOKUP(J99,'Field List'!$A$2:$D$90,2,0)</f>
        <v>Charters Towers Gun Club</v>
      </c>
      <c r="M99" t="str">
        <f>VLOOKUP(J99,'Field List'!$A$2:$D$90,4,0)</f>
        <v>Closest to Clubhouse</v>
      </c>
      <c r="N99" t="str">
        <f t="shared" si="42"/>
        <v>218224</v>
      </c>
      <c r="O99" t="str">
        <f t="shared" si="43"/>
        <v>224218</v>
      </c>
      <c r="P99" t="str">
        <f t="shared" si="44"/>
        <v>218Field24</v>
      </c>
      <c r="Q99" s="1" t="str">
        <f t="shared" si="45"/>
        <v>224Field24</v>
      </c>
      <c r="R99" t="str">
        <f>VLOOKUP(C99,'Team Listing'!$A$1:$R$251,17)</f>
        <v>All AM games</v>
      </c>
      <c r="S99" t="e">
        <f>VLOOKUP(H99,'Team Listing'!$A$1:$R$251,17)</f>
        <v>#N/A</v>
      </c>
    </row>
    <row r="100" spans="1:19" x14ac:dyDescent="0.2">
      <c r="A100" s="1">
        <v>97</v>
      </c>
      <c r="B100" t="str">
        <f>VLOOKUP(C100,'Team Listing'!$A$1:$R$251,3)</f>
        <v>Social</v>
      </c>
      <c r="C100" s="7">
        <v>192</v>
      </c>
      <c r="D100" t="str">
        <f>VLOOKUP(C100,'Team Listing'!$A$1:$R$251,2)</f>
        <v>Bivowackers</v>
      </c>
      <c r="E100" s="1" t="s">
        <v>253</v>
      </c>
      <c r="F100" s="1">
        <f t="shared" si="40"/>
        <v>97</v>
      </c>
      <c r="G100" t="str">
        <f t="shared" si="41"/>
        <v>Social</v>
      </c>
      <c r="H100" s="7">
        <v>195</v>
      </c>
      <c r="I100" t="str">
        <f>VLOOKUP(H100,'Team Listing'!$A$1:$R$251,2)</f>
        <v>Burlo's XI</v>
      </c>
      <c r="J100" s="8">
        <v>3</v>
      </c>
      <c r="K100" s="10" t="s">
        <v>2338</v>
      </c>
      <c r="L100" t="str">
        <f>VLOOKUP(J100,'Field List'!$A$2:$D$90,2,0)</f>
        <v>Bivouac  Junction</v>
      </c>
      <c r="M100" t="str">
        <f>VLOOKUP(J100,'Field List'!$A$2:$D$90,4,0)</f>
        <v>Townsville Highway</v>
      </c>
      <c r="N100" t="str">
        <f t="shared" si="42"/>
        <v>192195</v>
      </c>
      <c r="O100" t="str">
        <f t="shared" si="43"/>
        <v>195192</v>
      </c>
      <c r="P100" t="str">
        <f t="shared" si="44"/>
        <v>192Field3</v>
      </c>
      <c r="Q100" s="1" t="str">
        <f t="shared" si="45"/>
        <v>195Field3</v>
      </c>
      <c r="R100" t="str">
        <f>VLOOKUP(C100,'Team Listing'!$A$1:$R$251,17)</f>
        <v>Home Field</v>
      </c>
      <c r="S100">
        <f>VLOOKUP(H100,'Team Listing'!$A$1:$R$251,17)</f>
        <v>0</v>
      </c>
    </row>
    <row r="101" spans="1:19" x14ac:dyDescent="0.2">
      <c r="A101" s="1">
        <v>98</v>
      </c>
      <c r="B101" t="str">
        <f>VLOOKUP(C101,'Team Listing'!$A$1:$R$251,3)</f>
        <v>Social</v>
      </c>
      <c r="C101" s="7">
        <v>230</v>
      </c>
      <c r="D101" t="str">
        <f>VLOOKUP(C101,'Team Listing'!$A$1:$R$251,2)</f>
        <v>The  Bush Bashers</v>
      </c>
      <c r="E101" s="1" t="s">
        <v>253</v>
      </c>
      <c r="F101" s="1">
        <f t="shared" si="40"/>
        <v>98</v>
      </c>
      <c r="G101" t="str">
        <f t="shared" si="41"/>
        <v>Social</v>
      </c>
      <c r="H101" s="7">
        <v>231</v>
      </c>
      <c r="I101" t="str">
        <f>VLOOKUP(H101,'Team Listing'!$A$1:$R$251,2)</f>
        <v>The Plumb Dingers</v>
      </c>
      <c r="J101" s="8">
        <v>14</v>
      </c>
      <c r="K101" s="10" t="s">
        <v>2338</v>
      </c>
      <c r="L101" t="str">
        <f>VLOOKUP(J101,'Field List'!$A$2:$D$90,2,0)</f>
        <v>Mosman Park Junior Cricket</v>
      </c>
      <c r="M101" t="str">
        <f>VLOOKUP(J101,'Field List'!$A$2:$D$90,4,0)</f>
        <v>Keith Kratzmann  Oval.</v>
      </c>
      <c r="N101" t="str">
        <f t="shared" si="42"/>
        <v>230231</v>
      </c>
      <c r="O101" t="str">
        <f t="shared" si="43"/>
        <v>231230</v>
      </c>
      <c r="P101" t="str">
        <f t="shared" si="44"/>
        <v>230Field14</v>
      </c>
      <c r="Q101" s="1" t="str">
        <f t="shared" si="45"/>
        <v>231Field14</v>
      </c>
      <c r="R101" t="str">
        <f>VLOOKUP(C101,'Team Listing'!$A$1:$R$251,17)</f>
        <v>Home Field</v>
      </c>
      <c r="S101" t="e">
        <f>VLOOKUP(H101,'Team Listing'!$A$1:$R$251,17)</f>
        <v>#N/A</v>
      </c>
    </row>
    <row r="102" spans="1:19" x14ac:dyDescent="0.2">
      <c r="A102" s="1">
        <v>99</v>
      </c>
      <c r="B102" t="str">
        <f>VLOOKUP(C102,'Team Listing'!$A$1:$R$251,3)</f>
        <v>Social</v>
      </c>
      <c r="C102" s="7">
        <v>199</v>
      </c>
      <c r="D102" t="str">
        <f>VLOOKUP(C102,'Team Listing'!$A$1:$R$251,2)</f>
        <v>CT 4 x 4 Club Muddy Ducks</v>
      </c>
      <c r="E102" s="1" t="s">
        <v>253</v>
      </c>
      <c r="F102" s="1">
        <f t="shared" si="40"/>
        <v>99</v>
      </c>
      <c r="G102" t="str">
        <f t="shared" si="41"/>
        <v>Social</v>
      </c>
      <c r="H102" s="8">
        <v>198</v>
      </c>
      <c r="I102" t="str">
        <f>VLOOKUP(H102,'Team Listing'!$A$1:$R$251,2)</f>
        <v>Cold Rums and Nice Bums</v>
      </c>
      <c r="J102" s="8">
        <v>76</v>
      </c>
      <c r="K102" s="10" t="s">
        <v>2338</v>
      </c>
      <c r="L102" t="str">
        <f>VLOOKUP(J102,'Field List'!$A$2:$D$90,2,0)</f>
        <v xml:space="preserve">  R.WEST</v>
      </c>
      <c r="M102" t="str">
        <f>VLOOKUP(J102,'Field List'!$A$2:$D$90,4,0)</f>
        <v>17 Jardine Lane  of Bluff Road</v>
      </c>
      <c r="N102" t="str">
        <f t="shared" si="42"/>
        <v>199198</v>
      </c>
      <c r="O102" t="str">
        <f t="shared" si="43"/>
        <v>198199</v>
      </c>
      <c r="P102" t="str">
        <f t="shared" si="44"/>
        <v>199Field76</v>
      </c>
      <c r="Q102" s="1" t="str">
        <f t="shared" si="45"/>
        <v>198Field76</v>
      </c>
      <c r="R102">
        <f>VLOOKUP(C102,'Team Listing'!$A$1:$R$251,17)</f>
        <v>0</v>
      </c>
      <c r="S102">
        <f>VLOOKUP(H102,'Team Listing'!$A$1:$R$251,17)</f>
        <v>0</v>
      </c>
    </row>
    <row r="103" spans="1:19" x14ac:dyDescent="0.2">
      <c r="A103" s="1">
        <v>100</v>
      </c>
      <c r="B103" t="str">
        <f>VLOOKUP(C103,'Team Listing'!$A$1:$R$251,3)</f>
        <v>Social</v>
      </c>
      <c r="C103" s="7">
        <v>229</v>
      </c>
      <c r="D103" t="str">
        <f>VLOOKUP(C103,'Team Listing'!$A$1:$R$251,2)</f>
        <v>Sons of Pitches</v>
      </c>
      <c r="E103" s="1" t="s">
        <v>253</v>
      </c>
      <c r="F103" s="1">
        <f t="shared" si="40"/>
        <v>100</v>
      </c>
      <c r="G103" t="str">
        <f t="shared" si="41"/>
        <v>Social</v>
      </c>
      <c r="H103" s="8">
        <v>228</v>
      </c>
      <c r="I103" t="str">
        <f>VLOOKUP(H103,'Team Listing'!$A$1:$R$251,2)</f>
        <v>Smack My Pitch Up!</v>
      </c>
      <c r="J103" s="8">
        <v>21</v>
      </c>
      <c r="K103" s="10" t="s">
        <v>2338</v>
      </c>
      <c r="L103" t="str">
        <f>VLOOKUP(J103,'Field List'!$A$2:$D$90,2,0)</f>
        <v xml:space="preserve">Charters Towers Golf Club </v>
      </c>
      <c r="M103" t="str">
        <f>VLOOKUP(J103,'Field List'!$A$2:$D$90,4,0)</f>
        <v xml:space="preserve">Closest to Clubhouse </v>
      </c>
      <c r="N103" t="str">
        <f t="shared" si="42"/>
        <v>229228</v>
      </c>
      <c r="O103" t="str">
        <f t="shared" si="43"/>
        <v>228229</v>
      </c>
      <c r="P103" t="str">
        <f t="shared" si="44"/>
        <v>229Field21</v>
      </c>
      <c r="Q103" s="1" t="str">
        <f t="shared" si="45"/>
        <v>228Field21</v>
      </c>
      <c r="R103" t="str">
        <f>VLOOKUP(C103,'Team Listing'!$A$1:$R$251,17)</f>
        <v>???Home field - See Kerri</v>
      </c>
      <c r="S103">
        <f>VLOOKUP(H103,'Team Listing'!$A$1:$R$251,17)</f>
        <v>0</v>
      </c>
    </row>
    <row r="104" spans="1:19" x14ac:dyDescent="0.2">
      <c r="A104" s="1">
        <v>101</v>
      </c>
      <c r="B104" t="str">
        <f>VLOOKUP(C104,'Team Listing'!$A$1:$R$251,3)</f>
        <v>Social</v>
      </c>
      <c r="C104" s="7">
        <v>216</v>
      </c>
      <c r="D104" t="str">
        <f>VLOOKUP(C104,'Team Listing'!$A$1:$R$251,2)</f>
        <v>Lamos 11</v>
      </c>
      <c r="E104" s="1" t="s">
        <v>253</v>
      </c>
      <c r="F104" s="1">
        <f t="shared" si="40"/>
        <v>101</v>
      </c>
      <c r="G104" t="str">
        <f t="shared" si="41"/>
        <v>Social</v>
      </c>
      <c r="H104" s="8">
        <v>235</v>
      </c>
      <c r="I104" t="str">
        <f>VLOOKUP(H104,'Team Listing'!$A$1:$R$251,2)</f>
        <v>Too Pissed For This</v>
      </c>
      <c r="J104" s="8">
        <v>37</v>
      </c>
      <c r="K104" s="10" t="s">
        <v>2338</v>
      </c>
      <c r="L104" t="str">
        <f>VLOOKUP(J104,'Field List'!$A$2:$D$90,2,0)</f>
        <v>Charters Towers Airport Reserve</v>
      </c>
      <c r="M104">
        <f>VLOOKUP(J104,'Field List'!$A$2:$D$90,4,0)</f>
        <v>0</v>
      </c>
      <c r="N104" t="str">
        <f t="shared" si="42"/>
        <v>216235</v>
      </c>
      <c r="O104" t="str">
        <f t="shared" si="43"/>
        <v>235216</v>
      </c>
      <c r="P104" t="str">
        <f t="shared" si="44"/>
        <v>216Field37</v>
      </c>
      <c r="Q104" s="1" t="str">
        <f t="shared" si="45"/>
        <v>235Field37</v>
      </c>
      <c r="R104">
        <f>VLOOKUP(C104,'Team Listing'!$A$1:$R$251,17)</f>
        <v>0</v>
      </c>
      <c r="S104" t="e">
        <f>VLOOKUP(H104,'Team Listing'!$A$1:$R$251,17)</f>
        <v>#N/A</v>
      </c>
    </row>
    <row r="105" spans="1:19" x14ac:dyDescent="0.2">
      <c r="A105" s="1">
        <v>102</v>
      </c>
      <c r="B105" t="str">
        <f>VLOOKUP(C105,'Team Listing'!$A$1:$R$251,3)</f>
        <v>Social</v>
      </c>
      <c r="C105" s="7">
        <v>205</v>
      </c>
      <c r="D105" t="str">
        <f>VLOOKUP(C105,'Team Listing'!$A$1:$R$251,2)</f>
        <v>Filthy Animals</v>
      </c>
      <c r="E105" s="1" t="s">
        <v>253</v>
      </c>
      <c r="F105" s="1">
        <f t="shared" si="40"/>
        <v>102</v>
      </c>
      <c r="G105" t="str">
        <f t="shared" si="41"/>
        <v>Social</v>
      </c>
      <c r="H105" s="8">
        <v>212</v>
      </c>
      <c r="I105" t="str">
        <f>VLOOKUP(H105,'Team Listing'!$A$1:$R$251,2)</f>
        <v>Hitt and Miss</v>
      </c>
      <c r="J105" s="8">
        <v>30</v>
      </c>
      <c r="K105" s="10" t="s">
        <v>2338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42"/>
        <v>205212</v>
      </c>
      <c r="O105" t="str">
        <f t="shared" si="43"/>
        <v>212205</v>
      </c>
      <c r="P105" t="str">
        <f t="shared" si="44"/>
        <v>205Field30</v>
      </c>
      <c r="Q105" s="1" t="str">
        <f t="shared" si="45"/>
        <v>212Field30</v>
      </c>
      <c r="R105">
        <f>VLOOKUP(C105,'Team Listing'!$A$1:$R$251,17)</f>
        <v>0</v>
      </c>
      <c r="S105" t="e">
        <f>VLOOKUP(H105,'Team Listing'!$A$1:$R$251,17)</f>
        <v>#N/A</v>
      </c>
    </row>
    <row r="106" spans="1:19" x14ac:dyDescent="0.2">
      <c r="A106" s="1">
        <v>103</v>
      </c>
      <c r="B106" t="str">
        <f>VLOOKUP(C106,'Team Listing'!$A$1:$R$251,3)</f>
        <v>Social</v>
      </c>
      <c r="C106" s="7">
        <v>239</v>
      </c>
      <c r="D106" t="str">
        <f>VLOOKUP(C106,'Team Listing'!$A$1:$R$251,2)</f>
        <v>Unbeerlievable</v>
      </c>
      <c r="E106" s="1" t="s">
        <v>253</v>
      </c>
      <c r="F106" s="1">
        <f t="shared" si="40"/>
        <v>103</v>
      </c>
      <c r="G106" t="str">
        <f t="shared" si="41"/>
        <v>Social</v>
      </c>
      <c r="H106" s="8">
        <v>245</v>
      </c>
      <c r="I106" t="str">
        <f>VLOOKUP(H106,'Team Listing'!$A$1:$R$251,2)</f>
        <v>Wokeyed Wombats</v>
      </c>
      <c r="J106" s="8">
        <v>38</v>
      </c>
      <c r="K106" s="10" t="s">
        <v>2338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42"/>
        <v>239245</v>
      </c>
      <c r="O106" t="str">
        <f t="shared" si="43"/>
        <v>245239</v>
      </c>
      <c r="P106" t="str">
        <f t="shared" si="44"/>
        <v>239Field38</v>
      </c>
      <c r="Q106" s="1" t="str">
        <f t="shared" si="45"/>
        <v>245Field38</v>
      </c>
      <c r="R106">
        <f>VLOOKUP(C106,'Team Listing'!$A$1:$R$251,17)</f>
        <v>0</v>
      </c>
      <c r="S106">
        <f>VLOOKUP(H106,'Team Listing'!$A$1:$R$251,17)</f>
        <v>0</v>
      </c>
    </row>
    <row r="107" spans="1:19" x14ac:dyDescent="0.2">
      <c r="A107" s="1">
        <v>104</v>
      </c>
      <c r="B107" t="str">
        <f>VLOOKUP(C107,'Team Listing'!$A$1:$R$251,3)</f>
        <v>Social</v>
      </c>
      <c r="C107" s="7">
        <v>221</v>
      </c>
      <c r="D107" t="str">
        <f>VLOOKUP(C107,'Team Listing'!$A$1:$R$251,2)</f>
        <v>Reggies 11</v>
      </c>
      <c r="E107" s="1" t="s">
        <v>253</v>
      </c>
      <c r="F107" s="1">
        <f t="shared" ref="F107:F113" si="46">A107</f>
        <v>104</v>
      </c>
      <c r="G107" t="str">
        <f t="shared" ref="G107:G113" si="47">B107</f>
        <v>Social</v>
      </c>
      <c r="H107" s="8">
        <v>233</v>
      </c>
      <c r="I107" t="str">
        <f>VLOOKUP(H107,'Team Listing'!$A$1:$R$251,2)</f>
        <v>Throbbing Gristles</v>
      </c>
      <c r="J107" s="8">
        <v>69</v>
      </c>
      <c r="K107" s="10" t="s">
        <v>2339</v>
      </c>
      <c r="L107" t="str">
        <f>VLOOKUP(J107,'Field List'!$A$2:$D$90,2,0)</f>
        <v xml:space="preserve">Alcheringa     </v>
      </c>
      <c r="M107" t="str">
        <f>VLOOKUP(J107,'Field List'!$A$2:$D$90,4,0)</f>
        <v>4.2 km on Old Dalrymple Road.</v>
      </c>
      <c r="N107" t="str">
        <f t="shared" ref="N107:N129" si="48">CONCATENATE(C107,H107)</f>
        <v>221233</v>
      </c>
      <c r="O107" t="str">
        <f t="shared" ref="O107:O129" si="49">CONCATENATE(H107,C107)</f>
        <v>233221</v>
      </c>
      <c r="P107" t="str">
        <f t="shared" ref="P107:P130" si="50">CONCATENATE(C107,"Field",J107)</f>
        <v>221Field69</v>
      </c>
      <c r="Q107" s="1" t="str">
        <f t="shared" ref="Q107:Q129" si="51">CONCATENATE(H107,"Field",J107)</f>
        <v>233Field69</v>
      </c>
      <c r="R107" t="str">
        <f>VLOOKUP(C107,'Team Listing'!$A$1:$R$251,17)</f>
        <v>Home Field</v>
      </c>
      <c r="S107">
        <f>VLOOKUP(H107,'Team Listing'!$A$1:$R$251,17)</f>
        <v>0</v>
      </c>
    </row>
    <row r="108" spans="1:19" x14ac:dyDescent="0.2">
      <c r="A108" s="1">
        <v>105</v>
      </c>
      <c r="B108" t="str">
        <f>VLOOKUP(C108,'Team Listing'!$A$1:$R$251,3)</f>
        <v>Social</v>
      </c>
      <c r="C108" s="7">
        <v>214</v>
      </c>
      <c r="D108" t="str">
        <f>VLOOKUP(C108,'Team Listing'!$A$1:$R$251,2)</f>
        <v>Joe</v>
      </c>
      <c r="E108" s="1" t="s">
        <v>253</v>
      </c>
      <c r="F108" s="1">
        <f t="shared" si="46"/>
        <v>105</v>
      </c>
      <c r="G108" t="str">
        <f t="shared" si="47"/>
        <v>Social</v>
      </c>
      <c r="H108" s="8">
        <v>203</v>
      </c>
      <c r="I108" t="str">
        <f>VLOOKUP(H108,'Team Listing'!$A$1:$R$251,2)</f>
        <v>Duck Eyed</v>
      </c>
      <c r="J108" s="8">
        <v>18</v>
      </c>
      <c r="K108" s="10" t="s">
        <v>2339</v>
      </c>
      <c r="L108" t="str">
        <f>VLOOKUP(J108,'Field List'!$A$2:$D$90,2,0)</f>
        <v>Mafeking Road</v>
      </c>
      <c r="M108" t="str">
        <f>VLOOKUP(J108,'Field List'!$A$2:$D$90,4,0)</f>
        <v>4 km Milchester Road</v>
      </c>
      <c r="N108" t="str">
        <f t="shared" si="48"/>
        <v>214203</v>
      </c>
      <c r="O108" t="str">
        <f t="shared" si="49"/>
        <v>203214</v>
      </c>
      <c r="P108" t="str">
        <f t="shared" si="50"/>
        <v>214Field18</v>
      </c>
      <c r="Q108" s="1" t="str">
        <f t="shared" si="51"/>
        <v>203Field18</v>
      </c>
      <c r="R108" t="str">
        <f>VLOOKUP(C108,'Team Listing'!$A$1:$R$251,17)</f>
        <v>???HomeField</v>
      </c>
      <c r="S108">
        <f>VLOOKUP(H108,'Team Listing'!$A$1:$R$251,17)</f>
        <v>0</v>
      </c>
    </row>
    <row r="109" spans="1:19" x14ac:dyDescent="0.2">
      <c r="A109" s="1">
        <v>106</v>
      </c>
      <c r="B109" t="str">
        <f>VLOOKUP(C109,'Team Listing'!$A$1:$R$251,3)</f>
        <v>Social</v>
      </c>
      <c r="C109" s="7">
        <v>227</v>
      </c>
      <c r="D109" t="str">
        <f>VLOOKUP(C109,'Team Listing'!$A$1:$R$251,2)</f>
        <v>Showuzya</v>
      </c>
      <c r="E109" s="1" t="s">
        <v>253</v>
      </c>
      <c r="F109" s="1">
        <f t="shared" si="46"/>
        <v>106</v>
      </c>
      <c r="G109" t="str">
        <f t="shared" si="47"/>
        <v>Social</v>
      </c>
      <c r="H109" s="8">
        <v>207</v>
      </c>
      <c r="I109" t="str">
        <f>VLOOKUP(H109,'Team Listing'!$A$1:$R$251,2)</f>
        <v>Full Tossers</v>
      </c>
      <c r="J109" s="8">
        <v>3</v>
      </c>
      <c r="K109" s="10" t="s">
        <v>2339</v>
      </c>
      <c r="L109" t="str">
        <f>VLOOKUP(J109,'Field List'!$A$2:$D$90,2,0)</f>
        <v>Bivouac  Junction</v>
      </c>
      <c r="M109" t="str">
        <f>VLOOKUP(J109,'Field List'!$A$2:$D$90,4,0)</f>
        <v>Townsville Highway</v>
      </c>
      <c r="N109" t="str">
        <f t="shared" si="48"/>
        <v>227207</v>
      </c>
      <c r="O109" t="str">
        <f t="shared" si="49"/>
        <v>207227</v>
      </c>
      <c r="P109" t="str">
        <f t="shared" si="50"/>
        <v>227Field3</v>
      </c>
      <c r="Q109" s="1" t="str">
        <f t="shared" si="51"/>
        <v>207Field3</v>
      </c>
      <c r="R109" t="str">
        <f>VLOOKUP(C109,'Team Listing'!$A$1:$R$251,17)</f>
        <v>Home field; Day3-AM</v>
      </c>
      <c r="S109" t="e">
        <f>VLOOKUP(H109,'Team Listing'!$A$1:$R$251,17)</f>
        <v>#N/A</v>
      </c>
    </row>
    <row r="110" spans="1:19" x14ac:dyDescent="0.2">
      <c r="A110" s="1">
        <v>107</v>
      </c>
      <c r="B110" t="str">
        <f>VLOOKUP(C110,'Team Listing'!$A$1:$R$251,3)</f>
        <v>Social</v>
      </c>
      <c r="C110" s="7">
        <v>197</v>
      </c>
      <c r="D110" t="str">
        <f>VLOOKUP(C110,'Team Listing'!$A$1:$R$251,2)</f>
        <v>Charters Towers Country Club</v>
      </c>
      <c r="E110" s="1" t="s">
        <v>253</v>
      </c>
      <c r="F110" s="1">
        <f t="shared" si="46"/>
        <v>107</v>
      </c>
      <c r="G110" t="str">
        <f t="shared" si="47"/>
        <v>Social</v>
      </c>
      <c r="H110" s="8">
        <v>191</v>
      </c>
      <c r="I110" t="str">
        <f>VLOOKUP(H110,'Team Listing'!$A$1:$R$251,2)</f>
        <v>Big Ballers</v>
      </c>
      <c r="J110" s="8">
        <v>14</v>
      </c>
      <c r="K110" s="10" t="s">
        <v>2339</v>
      </c>
      <c r="L110" t="str">
        <f>VLOOKUP(J110,'Field List'!$A$2:$D$90,2,0)</f>
        <v>Mosman Park Junior Cricket</v>
      </c>
      <c r="M110" t="str">
        <f>VLOOKUP(J110,'Field List'!$A$2:$D$90,4,0)</f>
        <v>Keith Kratzmann  Oval.</v>
      </c>
      <c r="N110" t="str">
        <f t="shared" si="48"/>
        <v>197191</v>
      </c>
      <c r="O110" t="str">
        <f t="shared" si="49"/>
        <v>191197</v>
      </c>
      <c r="P110" t="str">
        <f t="shared" si="50"/>
        <v>197Field14</v>
      </c>
      <c r="Q110" s="1" t="str">
        <f t="shared" si="51"/>
        <v>191Field14</v>
      </c>
      <c r="R110">
        <f>VLOOKUP(C110,'Team Listing'!$A$1:$R$251,17)</f>
        <v>0</v>
      </c>
      <c r="S110" t="e">
        <f>VLOOKUP(H110,'Team Listing'!$A$1:$R$251,17)</f>
        <v>#N/A</v>
      </c>
    </row>
    <row r="111" spans="1:19" x14ac:dyDescent="0.2">
      <c r="A111" s="1">
        <v>108</v>
      </c>
      <c r="B111" t="str">
        <f>VLOOKUP(C111,'Team Listing'!$A$1:$R$251,3)</f>
        <v>Social</v>
      </c>
      <c r="C111" s="7">
        <v>194</v>
      </c>
      <c r="D111" t="str">
        <f>VLOOKUP(C111,'Team Listing'!$A$1:$R$251,2)</f>
        <v>Broughton River Brewers</v>
      </c>
      <c r="E111" s="1" t="s">
        <v>253</v>
      </c>
      <c r="F111" s="1">
        <f t="shared" si="46"/>
        <v>108</v>
      </c>
      <c r="G111" t="str">
        <f t="shared" si="47"/>
        <v>Social</v>
      </c>
      <c r="H111" s="8">
        <v>219</v>
      </c>
      <c r="I111" t="str">
        <f>VLOOKUP(H111,'Team Listing'!$A$1:$R$251,2)</f>
        <v>Mt Coolon Micky's</v>
      </c>
      <c r="J111" s="8">
        <v>57</v>
      </c>
      <c r="K111" s="10" t="s">
        <v>2339</v>
      </c>
      <c r="L111" t="str">
        <f>VLOOKUP(J111,'Field List'!$A$2:$D$90,2,0)</f>
        <v>133 Diamond Road</v>
      </c>
      <c r="M111" t="str">
        <f>VLOOKUP(J111,'Field List'!$A$2:$D$90,4,0)</f>
        <v>4 km Bus Road</v>
      </c>
      <c r="N111" t="str">
        <f t="shared" si="48"/>
        <v>194219</v>
      </c>
      <c r="O111" t="str">
        <f t="shared" si="49"/>
        <v>219194</v>
      </c>
      <c r="P111" t="str">
        <f t="shared" si="50"/>
        <v>194Field57</v>
      </c>
      <c r="Q111" s="1" t="str">
        <f t="shared" si="51"/>
        <v>219Field57</v>
      </c>
      <c r="R111" t="str">
        <f>VLOOKUP(C111,'Team Listing'!$A$1:$R$251,17)</f>
        <v>Home Field</v>
      </c>
      <c r="S111" t="e">
        <f>VLOOKUP(H111,'Team Listing'!$A$1:$R$251,17)</f>
        <v>#N/A</v>
      </c>
    </row>
    <row r="112" spans="1:19" x14ac:dyDescent="0.2">
      <c r="A112" s="1">
        <v>109</v>
      </c>
      <c r="B112" t="str">
        <f>VLOOKUP(C112,'Team Listing'!$A$1:$R$251,3)</f>
        <v>Social</v>
      </c>
      <c r="C112" s="7">
        <v>238</v>
      </c>
      <c r="D112" t="str">
        <f>VLOOKUP(C112,'Team Listing'!$A$1:$R$251,2)</f>
        <v>Tuggers 2</v>
      </c>
      <c r="E112" s="1" t="s">
        <v>253</v>
      </c>
      <c r="F112" s="1">
        <f t="shared" si="46"/>
        <v>109</v>
      </c>
      <c r="G112" t="str">
        <f t="shared" si="47"/>
        <v>Social</v>
      </c>
      <c r="H112" s="8">
        <v>209</v>
      </c>
      <c r="I112" t="str">
        <f>VLOOKUP(H112,'Team Listing'!$A$1:$R$251,2)</f>
        <v>Here 4 A Beer</v>
      </c>
      <c r="J112" s="8">
        <v>25</v>
      </c>
      <c r="K112" s="10" t="s">
        <v>2339</v>
      </c>
      <c r="L112" t="str">
        <f>VLOOKUP(J112,'Field List'!$A$2:$D$90,2,0)</f>
        <v>Charters Towers Gun Club</v>
      </c>
      <c r="M112" t="str">
        <f>VLOOKUP(J112,'Field List'!$A$2:$D$90,4,0)</f>
        <v>Right Hand Side as driving in</v>
      </c>
      <c r="N112" t="str">
        <f t="shared" si="48"/>
        <v>238209</v>
      </c>
      <c r="O112" t="str">
        <f t="shared" si="49"/>
        <v>209238</v>
      </c>
      <c r="P112" t="str">
        <f t="shared" si="50"/>
        <v>238Field25</v>
      </c>
      <c r="Q112" s="1" t="str">
        <f t="shared" si="51"/>
        <v>209Field25</v>
      </c>
      <c r="R112" t="str">
        <f>VLOOKUP(C112,'Team Listing'!$A$1:$R$251,17)</f>
        <v>Home Field - Gun Club</v>
      </c>
      <c r="S112" t="e">
        <f>VLOOKUP(H112,'Team Listing'!$A$1:$R$251,17)</f>
        <v>#N/A</v>
      </c>
    </row>
    <row r="113" spans="1:19" x14ac:dyDescent="0.2">
      <c r="A113" s="1">
        <v>110</v>
      </c>
      <c r="B113" t="str">
        <f>VLOOKUP(C113,'Team Listing'!$A$1:$R$251,3)</f>
        <v>Social</v>
      </c>
      <c r="C113" s="7">
        <v>236</v>
      </c>
      <c r="D113" t="str">
        <f>VLOOKUP(C113,'Team Listing'!$A$1:$R$251,2)</f>
        <v>Tridanjy Troglodytes</v>
      </c>
      <c r="E113" s="1" t="s">
        <v>253</v>
      </c>
      <c r="F113" s="1">
        <f t="shared" si="46"/>
        <v>110</v>
      </c>
      <c r="G113" t="str">
        <f t="shared" si="47"/>
        <v>Social</v>
      </c>
      <c r="H113" s="8">
        <v>189</v>
      </c>
      <c r="I113" t="str">
        <f>VLOOKUP(H113,'Team Listing'!$A$1:$R$251,2)</f>
        <v>Almaden Armadillos</v>
      </c>
      <c r="J113" s="8">
        <v>59</v>
      </c>
      <c r="K113" s="10" t="s">
        <v>2339</v>
      </c>
      <c r="L113" t="str">
        <f>VLOOKUP(J113,'Field List'!$A$2:$D$90,2,0)</f>
        <v>Ormondes</v>
      </c>
      <c r="M113" t="str">
        <f>VLOOKUP(J113,'Field List'!$A$2:$D$90,4,0)</f>
        <v>11km Alfords Road on Millchester Road</v>
      </c>
      <c r="N113" t="str">
        <f t="shared" si="48"/>
        <v>236189</v>
      </c>
      <c r="O113" t="str">
        <f t="shared" si="49"/>
        <v>189236</v>
      </c>
      <c r="P113" t="str">
        <f t="shared" si="50"/>
        <v>236Field59</v>
      </c>
      <c r="Q113" s="1" t="str">
        <f t="shared" si="51"/>
        <v>189Field59</v>
      </c>
      <c r="R113" t="str">
        <f>VLOOKUP(C113,'Team Listing'!$A$1:$R$251,17)</f>
        <v>Home Field</v>
      </c>
      <c r="S113">
        <f>VLOOKUP(H113,'Team Listing'!$A$1:$R$251,17)</f>
        <v>0</v>
      </c>
    </row>
    <row r="114" spans="1:19" x14ac:dyDescent="0.2">
      <c r="A114" s="1">
        <v>111</v>
      </c>
      <c r="B114" t="str">
        <f>VLOOKUP(C114,'Team Listing'!$A$1:$R$251,3)</f>
        <v>Social</v>
      </c>
      <c r="C114" s="7">
        <v>200</v>
      </c>
      <c r="D114" t="str">
        <f>VLOOKUP(C114,'Team Listing'!$A$1:$R$251,2)</f>
        <v>DCL Bulls</v>
      </c>
      <c r="E114" s="1" t="s">
        <v>253</v>
      </c>
      <c r="F114" s="1">
        <f t="shared" ref="F114:F130" si="52">A114</f>
        <v>111</v>
      </c>
      <c r="G114" t="str">
        <f t="shared" ref="G114:G130" si="53">B114</f>
        <v>Social</v>
      </c>
      <c r="H114" s="8">
        <v>210</v>
      </c>
      <c r="I114" t="str">
        <f>VLOOKUP(H114,'Team Listing'!$A$1:$R$251,2)</f>
        <v>Here for the Beer</v>
      </c>
      <c r="J114" s="8">
        <v>37</v>
      </c>
      <c r="K114" s="10" t="s">
        <v>2339</v>
      </c>
      <c r="L114" t="str">
        <f>VLOOKUP(J114,'Field List'!$A$2:$D$90,2,0)</f>
        <v>Charters Towers Airport Reserve</v>
      </c>
      <c r="M114">
        <f>VLOOKUP(J114,'Field List'!$A$2:$D$90,4,0)</f>
        <v>0</v>
      </c>
      <c r="N114" t="str">
        <f t="shared" si="48"/>
        <v>200210</v>
      </c>
      <c r="O114" t="str">
        <f t="shared" si="49"/>
        <v>210200</v>
      </c>
      <c r="P114" t="str">
        <f t="shared" si="50"/>
        <v>200Field37</v>
      </c>
      <c r="Q114" s="1" t="str">
        <f t="shared" si="51"/>
        <v>210Field37</v>
      </c>
    </row>
    <row r="115" spans="1:19" x14ac:dyDescent="0.2">
      <c r="A115" s="1">
        <v>112</v>
      </c>
      <c r="B115" t="str">
        <f>VLOOKUP(C115,'Team Listing'!$A$1:$R$251,3)</f>
        <v>Social</v>
      </c>
      <c r="C115" s="7">
        <v>202</v>
      </c>
      <c r="D115" t="str">
        <f>VLOOKUP(C115,'Team Listing'!$A$1:$R$251,2)</f>
        <v>Dot's Lot</v>
      </c>
      <c r="E115" s="1" t="s">
        <v>253</v>
      </c>
      <c r="F115" s="1">
        <f t="shared" si="52"/>
        <v>112</v>
      </c>
      <c r="G115" t="str">
        <f t="shared" si="53"/>
        <v>Social</v>
      </c>
      <c r="H115" s="8">
        <v>232</v>
      </c>
      <c r="I115" t="str">
        <f>VLOOKUP(H115,'Team Listing'!$A$1:$R$251,2)</f>
        <v>The Rellies</v>
      </c>
      <c r="J115" s="8">
        <v>76</v>
      </c>
      <c r="K115" s="10" t="s">
        <v>2339</v>
      </c>
      <c r="L115" t="str">
        <f>VLOOKUP(J115,'Field List'!$A$2:$D$90,2,0)</f>
        <v xml:space="preserve">  R.WEST</v>
      </c>
      <c r="M115" t="str">
        <f>VLOOKUP(J115,'Field List'!$A$2:$D$90,4,0)</f>
        <v>17 Jardine Lane  of Bluff Road</v>
      </c>
      <c r="N115" t="str">
        <f t="shared" si="48"/>
        <v>202232</v>
      </c>
      <c r="O115" t="str">
        <f t="shared" si="49"/>
        <v>232202</v>
      </c>
      <c r="P115" t="str">
        <f t="shared" si="50"/>
        <v>202Field76</v>
      </c>
      <c r="Q115" s="1" t="str">
        <f t="shared" si="51"/>
        <v>232Field76</v>
      </c>
    </row>
    <row r="116" spans="1:19" x14ac:dyDescent="0.2">
      <c r="A116" s="1">
        <v>113</v>
      </c>
      <c r="B116" t="str">
        <f>VLOOKUP(C116,'Team Listing'!$A$1:$R$251,3)</f>
        <v>Social</v>
      </c>
      <c r="C116" s="7">
        <v>241</v>
      </c>
      <c r="D116" t="str">
        <f>VLOOKUP(C116,'Team Listing'!$A$1:$R$251,2)</f>
        <v>Wattle Wackers</v>
      </c>
      <c r="E116" s="1" t="s">
        <v>253</v>
      </c>
      <c r="F116" s="1">
        <f t="shared" si="52"/>
        <v>113</v>
      </c>
      <c r="G116" t="str">
        <f t="shared" si="53"/>
        <v>Social</v>
      </c>
      <c r="H116" s="8">
        <v>242</v>
      </c>
      <c r="I116" t="str">
        <f>VLOOKUP(H116,'Team Listing'!$A$1:$R$251,2)</f>
        <v>Whack em &amp; Crack em</v>
      </c>
      <c r="J116" s="8">
        <v>30</v>
      </c>
      <c r="K116" s="10" t="s">
        <v>2339</v>
      </c>
      <c r="L116" t="str">
        <f>VLOOKUP(J116,'Field List'!$A$2:$D$90,2,0)</f>
        <v>Charters Towers Airport Reserve</v>
      </c>
      <c r="M116">
        <f>VLOOKUP(J116,'Field List'!$A$2:$D$90,4,0)</f>
        <v>0</v>
      </c>
      <c r="N116" t="str">
        <f t="shared" si="48"/>
        <v>241242</v>
      </c>
      <c r="O116" t="str">
        <f t="shared" si="49"/>
        <v>242241</v>
      </c>
      <c r="P116" t="str">
        <f t="shared" si="50"/>
        <v>241Field30</v>
      </c>
      <c r="Q116" s="1" t="str">
        <f t="shared" si="51"/>
        <v>242Field30</v>
      </c>
    </row>
    <row r="117" spans="1:19" x14ac:dyDescent="0.2">
      <c r="A117" s="1">
        <v>114</v>
      </c>
      <c r="B117" t="str">
        <f>VLOOKUP(C117,'Team Listing'!$A$1:$R$251,3)</f>
        <v>Social</v>
      </c>
      <c r="C117" s="7">
        <v>243</v>
      </c>
      <c r="D117" t="str">
        <f>VLOOKUP(C117,'Team Listing'!$A$1:$R$251,2)</f>
        <v>Will Run 4 Beers</v>
      </c>
      <c r="E117" s="1" t="s">
        <v>253</v>
      </c>
      <c r="F117" s="1">
        <f t="shared" si="52"/>
        <v>114</v>
      </c>
      <c r="G117" t="str">
        <f t="shared" si="53"/>
        <v>Social</v>
      </c>
      <c r="H117" s="8">
        <v>201</v>
      </c>
      <c r="I117" t="str">
        <f>VLOOKUP(H117,'Team Listing'!$A$1:$R$251,2)</f>
        <v>Deadset Bull Tearers</v>
      </c>
      <c r="J117" s="8">
        <v>67</v>
      </c>
      <c r="K117" s="10" t="s">
        <v>2339</v>
      </c>
      <c r="L117" t="str">
        <f>VLOOKUP(J117,'Field List'!$A$2:$D$90,2,0)</f>
        <v>Sellheim</v>
      </c>
      <c r="M117" t="str">
        <f>VLOOKUP(J117,'Field List'!$A$2:$D$90,4,0)</f>
        <v xml:space="preserve">Wayne Lewis's Property          </v>
      </c>
      <c r="N117" t="str">
        <f t="shared" si="48"/>
        <v>243201</v>
      </c>
      <c r="O117" t="str">
        <f t="shared" si="49"/>
        <v>201243</v>
      </c>
      <c r="P117" t="str">
        <f t="shared" si="50"/>
        <v>243Field67</v>
      </c>
      <c r="Q117" s="1" t="str">
        <f t="shared" si="51"/>
        <v>201Field67</v>
      </c>
    </row>
    <row r="118" spans="1:19" x14ac:dyDescent="0.2">
      <c r="A118" s="1">
        <v>116</v>
      </c>
      <c r="B118" t="str">
        <f>VLOOKUP(C118,'Team Listing'!$A$1:$R$251,3)</f>
        <v>Social</v>
      </c>
      <c r="C118" s="7">
        <v>208</v>
      </c>
      <c r="D118" t="str">
        <f>VLOOKUP(C118,'Team Listing'!$A$1:$R$251,2)</f>
        <v>Got the Runs (2)</v>
      </c>
      <c r="E118" s="1" t="s">
        <v>253</v>
      </c>
      <c r="F118" s="1">
        <f t="shared" si="52"/>
        <v>116</v>
      </c>
      <c r="G118" t="str">
        <f t="shared" si="53"/>
        <v>Social</v>
      </c>
      <c r="H118" s="8">
        <v>225</v>
      </c>
      <c r="I118" t="str">
        <f>VLOOKUP(H118,'Team Listing'!$A$1:$R$251,2)</f>
        <v>Scorgasms</v>
      </c>
      <c r="J118" s="8">
        <v>38</v>
      </c>
      <c r="K118" s="10" t="s">
        <v>2339</v>
      </c>
      <c r="L118" t="str">
        <f>VLOOKUP(J118,'Field List'!$A$2:$D$90,2,0)</f>
        <v>Charters Towers Airport Reserve</v>
      </c>
      <c r="M118">
        <f>VLOOKUP(J118,'Field List'!$A$2:$D$90,4,0)</f>
        <v>0</v>
      </c>
      <c r="N118" t="str">
        <f t="shared" si="48"/>
        <v>208225</v>
      </c>
      <c r="O118" t="str">
        <f t="shared" si="49"/>
        <v>225208</v>
      </c>
      <c r="P118" t="str">
        <f t="shared" si="50"/>
        <v>208Field38</v>
      </c>
      <c r="Q118" s="1" t="str">
        <f t="shared" si="51"/>
        <v>225Field38</v>
      </c>
    </row>
    <row r="119" spans="1:19" x14ac:dyDescent="0.2">
      <c r="A119" s="1">
        <v>117</v>
      </c>
      <c r="B119" t="str">
        <f>VLOOKUP(C119,'Team Listing'!$A$1:$R$251,3)</f>
        <v>Social</v>
      </c>
      <c r="C119" s="7">
        <v>211</v>
      </c>
      <c r="D119" t="str">
        <f>VLOOKUP(C119,'Team Listing'!$A$1:$R$251,2)</f>
        <v>Hits &amp; Missus</v>
      </c>
      <c r="E119" s="1" t="s">
        <v>253</v>
      </c>
      <c r="F119" s="1">
        <f t="shared" si="52"/>
        <v>117</v>
      </c>
      <c r="G119" t="str">
        <f t="shared" si="53"/>
        <v>Social</v>
      </c>
      <c r="H119" s="8">
        <v>246</v>
      </c>
      <c r="I119" t="str">
        <f>VLOOKUP(H119,'Team Listing'!$A$1:$R$251,2)</f>
        <v>Wulguru Steel "Weekenders"</v>
      </c>
      <c r="J119" s="8">
        <v>22</v>
      </c>
      <c r="K119" s="10" t="s">
        <v>2339</v>
      </c>
      <c r="L119" t="str">
        <f>VLOOKUP(J119,'Field List'!$A$2:$D$90,2,0)</f>
        <v>Charters Towers Golf Club</v>
      </c>
      <c r="M119" t="str">
        <f>VLOOKUP(J119,'Field List'!$A$2:$D$90,4,0)</f>
        <v xml:space="preserve">2nd from Clubhouse                      </v>
      </c>
      <c r="N119" t="str">
        <f t="shared" si="48"/>
        <v>211246</v>
      </c>
      <c r="O119" t="str">
        <f t="shared" si="49"/>
        <v>246211</v>
      </c>
      <c r="P119" t="str">
        <f t="shared" si="50"/>
        <v>211Field22</v>
      </c>
      <c r="Q119" s="1" t="str">
        <f t="shared" si="51"/>
        <v>246Field22</v>
      </c>
    </row>
    <row r="120" spans="1:19" x14ac:dyDescent="0.2">
      <c r="A120" s="1">
        <v>118</v>
      </c>
      <c r="B120" t="str">
        <f>VLOOKUP(C120,'Team Listing'!$A$1:$R$251,3)</f>
        <v>Social</v>
      </c>
      <c r="C120" s="7">
        <v>226</v>
      </c>
      <c r="D120" t="str">
        <f>VLOOKUP(C120,'Team Listing'!$A$1:$R$251,2)</f>
        <v>Shamrock Schooner Scullers</v>
      </c>
      <c r="E120" s="1" t="s">
        <v>253</v>
      </c>
      <c r="F120" s="1">
        <f t="shared" si="52"/>
        <v>118</v>
      </c>
      <c r="G120" t="str">
        <f t="shared" si="53"/>
        <v>Social</v>
      </c>
      <c r="H120" s="8">
        <v>234</v>
      </c>
      <c r="I120" t="str">
        <f>VLOOKUP(H120,'Team Listing'!$A$1:$R$251,2)</f>
        <v>Tinnies And Beer</v>
      </c>
      <c r="J120" s="8">
        <v>78</v>
      </c>
      <c r="K120" s="10" t="s">
        <v>2339</v>
      </c>
      <c r="L120" t="str">
        <f>VLOOKUP(J120,'Field List'!$A$2:$D$90,2,0)</f>
        <v xml:space="preserve">Boombys Backyard </v>
      </c>
      <c r="M120" t="str">
        <f>VLOOKUP(J120,'Field List'!$A$2:$D$90,4,0)</f>
        <v>4.2 km  Weir  Road</v>
      </c>
      <c r="N120" t="str">
        <f t="shared" si="48"/>
        <v>226234</v>
      </c>
      <c r="O120" t="str">
        <f t="shared" si="49"/>
        <v>234226</v>
      </c>
      <c r="P120" t="str">
        <f t="shared" si="50"/>
        <v>226Field78</v>
      </c>
      <c r="Q120" s="1" t="str">
        <f t="shared" si="51"/>
        <v>234Field78</v>
      </c>
    </row>
    <row r="121" spans="1:19" x14ac:dyDescent="0.2">
      <c r="A121" s="1">
        <v>119</v>
      </c>
      <c r="B121" t="str">
        <f>VLOOKUP(C121,'Team Listing'!$A$1:$R$251,3)</f>
        <v>Ladies</v>
      </c>
      <c r="C121" s="7">
        <v>181</v>
      </c>
      <c r="D121" t="str">
        <f>VLOOKUP(C121,'Team Listing'!$A$1:$R$251,2)</f>
        <v>Pitches Be Crazy</v>
      </c>
      <c r="E121" s="1" t="s">
        <v>253</v>
      </c>
      <c r="F121" s="1">
        <f t="shared" si="52"/>
        <v>119</v>
      </c>
      <c r="G121" t="str">
        <f t="shared" si="53"/>
        <v>Ladies</v>
      </c>
      <c r="H121" s="8">
        <v>170</v>
      </c>
      <c r="I121" t="str">
        <f>VLOOKUP(H121,'Team Listing'!$A$1:$R$251,2)</f>
        <v>Bad Pitches</v>
      </c>
      <c r="J121" s="8">
        <v>60</v>
      </c>
      <c r="K121" s="10" t="s">
        <v>1858</v>
      </c>
      <c r="L121" t="str">
        <f>VLOOKUP(J121,'Field List'!$A$2:$D$90,2,0)</f>
        <v xml:space="preserve">Laid Back XI                </v>
      </c>
      <c r="M121" t="str">
        <f>VLOOKUP(J121,'Field List'!$A$2:$D$90,4,0)</f>
        <v>Bus Road - Ramsay's Property</v>
      </c>
      <c r="N121" t="str">
        <f t="shared" si="48"/>
        <v>181170</v>
      </c>
      <c r="O121" t="str">
        <f t="shared" si="49"/>
        <v>170181</v>
      </c>
      <c r="P121" t="str">
        <f t="shared" si="50"/>
        <v>181Field60</v>
      </c>
      <c r="Q121" s="1" t="str">
        <f t="shared" si="51"/>
        <v>170Field60</v>
      </c>
    </row>
    <row r="122" spans="1:19" x14ac:dyDescent="0.2">
      <c r="A122" s="1">
        <v>120</v>
      </c>
      <c r="B122" t="str">
        <f>VLOOKUP(C122,'Team Listing'!$A$1:$R$251,3)</f>
        <v>Ladies</v>
      </c>
      <c r="C122" s="7">
        <v>183</v>
      </c>
      <c r="D122" t="str">
        <f>VLOOKUP(C122,'Team Listing'!$A$1:$R$251,2)</f>
        <v>Scared Hitless</v>
      </c>
      <c r="E122" s="1" t="s">
        <v>253</v>
      </c>
      <c r="F122" s="1">
        <f t="shared" si="52"/>
        <v>120</v>
      </c>
      <c r="G122" t="str">
        <f t="shared" si="53"/>
        <v>Ladies</v>
      </c>
      <c r="H122" s="8">
        <v>178</v>
      </c>
      <c r="I122" t="str">
        <f>VLOOKUP(H122,'Team Listing'!$A$1:$R$251,2)</f>
        <v>More Ass than Class</v>
      </c>
      <c r="J122" s="8">
        <v>31</v>
      </c>
      <c r="K122" s="10" t="s">
        <v>1858</v>
      </c>
      <c r="L122" t="str">
        <f>VLOOKUP(J122,'Field List'!$A$2:$D$90,2,0)</f>
        <v>Charters Towers Airport Reserve</v>
      </c>
      <c r="M122">
        <f>VLOOKUP(J122,'Field List'!$A$2:$D$90,4,0)</f>
        <v>0</v>
      </c>
      <c r="N122" t="str">
        <f t="shared" si="48"/>
        <v>183178</v>
      </c>
      <c r="O122" t="str">
        <f t="shared" si="49"/>
        <v>178183</v>
      </c>
      <c r="P122" t="str">
        <f t="shared" si="50"/>
        <v>183Field31</v>
      </c>
      <c r="Q122" s="1" t="str">
        <f t="shared" si="51"/>
        <v>178Field31</v>
      </c>
    </row>
    <row r="123" spans="1:19" x14ac:dyDescent="0.2">
      <c r="A123" s="1">
        <v>121</v>
      </c>
      <c r="B123" t="str">
        <f>VLOOKUP(C123,'Team Listing'!$A$1:$R$251,3)</f>
        <v>Ladies</v>
      </c>
      <c r="C123" s="7">
        <v>171</v>
      </c>
      <c r="D123" t="str">
        <f>VLOOKUP(C123,'Team Listing'!$A$1:$R$251,2)</f>
        <v xml:space="preserve">Black Bream  </v>
      </c>
      <c r="E123" s="1" t="s">
        <v>253</v>
      </c>
      <c r="F123" s="1">
        <f t="shared" si="52"/>
        <v>121</v>
      </c>
      <c r="G123" t="str">
        <f t="shared" si="53"/>
        <v>Ladies</v>
      </c>
      <c r="H123" s="8">
        <v>182</v>
      </c>
      <c r="I123" t="str">
        <f>VLOOKUP(H123,'Team Listing'!$A$1:$R$251,2)</f>
        <v>Ringers From The Wrong End</v>
      </c>
      <c r="J123" s="8">
        <v>58</v>
      </c>
      <c r="K123" s="10" t="s">
        <v>1858</v>
      </c>
      <c r="L123" t="str">
        <f>VLOOKUP(J123,'Field List'!$A$2:$D$90,2,0)</f>
        <v>Central State School</v>
      </c>
      <c r="M123" t="str">
        <f>VLOOKUP(J123,'Field List'!$A$2:$D$90,4,0)</f>
        <v>Central State School</v>
      </c>
      <c r="N123" t="str">
        <f t="shared" si="48"/>
        <v>171182</v>
      </c>
      <c r="O123" t="str">
        <f t="shared" si="49"/>
        <v>182171</v>
      </c>
      <c r="P123" t="str">
        <f t="shared" si="50"/>
        <v>171Field58</v>
      </c>
      <c r="Q123" s="1" t="str">
        <f t="shared" si="51"/>
        <v>182Field58</v>
      </c>
    </row>
    <row r="124" spans="1:19" x14ac:dyDescent="0.2">
      <c r="A124" s="1">
        <v>122</v>
      </c>
      <c r="B124" t="str">
        <f>VLOOKUP(C124,'Team Listing'!$A$1:$R$251,3)</f>
        <v>Ladies</v>
      </c>
      <c r="C124" s="7">
        <v>185</v>
      </c>
      <c r="D124" t="str">
        <f>VLOOKUP(C124,'Team Listing'!$A$1:$R$251,2)</f>
        <v>TSV Dingoes</v>
      </c>
      <c r="E124" s="1" t="s">
        <v>253</v>
      </c>
      <c r="F124" s="1">
        <f t="shared" si="52"/>
        <v>122</v>
      </c>
      <c r="G124" t="str">
        <f t="shared" si="53"/>
        <v>Ladies</v>
      </c>
      <c r="H124" s="8">
        <v>179</v>
      </c>
      <c r="I124" t="str">
        <f>VLOOKUP(H124,'Team Listing'!$A$1:$R$251,2)</f>
        <v>Nailed It</v>
      </c>
      <c r="J124" s="8">
        <v>40</v>
      </c>
      <c r="K124" s="10" t="s">
        <v>1858</v>
      </c>
      <c r="L124" t="str">
        <f>VLOOKUP(J124,'Field List'!$A$2:$D$90,2,0)</f>
        <v>Charters Towers Airport Reserve</v>
      </c>
      <c r="M124">
        <f>VLOOKUP(J124,'Field List'!$A$2:$D$90,4,0)</f>
        <v>0</v>
      </c>
      <c r="N124" t="str">
        <f t="shared" si="48"/>
        <v>185179</v>
      </c>
      <c r="O124" t="str">
        <f t="shared" si="49"/>
        <v>179185</v>
      </c>
      <c r="P124" t="str">
        <f t="shared" si="50"/>
        <v>185Field40</v>
      </c>
      <c r="Q124" s="1" t="str">
        <f t="shared" si="51"/>
        <v>179Field40</v>
      </c>
    </row>
    <row r="125" spans="1:19" x14ac:dyDescent="0.2">
      <c r="A125" s="1">
        <v>123</v>
      </c>
      <c r="B125" t="str">
        <f>VLOOKUP(C125,'Team Listing'!$A$1:$R$251,3)</f>
        <v>Ladies</v>
      </c>
      <c r="C125" s="7">
        <v>176</v>
      </c>
      <c r="D125" t="str">
        <f>VLOOKUP(C125,'Team Listing'!$A$1:$R$251,2)</f>
        <v>Got the Runs</v>
      </c>
      <c r="E125" s="1" t="s">
        <v>253</v>
      </c>
      <c r="F125" s="1">
        <f t="shared" si="52"/>
        <v>123</v>
      </c>
      <c r="G125" t="str">
        <f t="shared" si="53"/>
        <v>Ladies</v>
      </c>
      <c r="H125" s="8">
        <v>172</v>
      </c>
      <c r="I125" t="str">
        <f>VLOOKUP(H125,'Team Listing'!$A$1:$R$251,2)</f>
        <v>Bowled and Beautiful</v>
      </c>
      <c r="J125" s="8">
        <v>58</v>
      </c>
      <c r="K125" s="1" t="s">
        <v>1859</v>
      </c>
      <c r="L125" t="str">
        <f>VLOOKUP(J125,'Field List'!$A$2:$D$90,2,0)</f>
        <v>Central State School</v>
      </c>
      <c r="M125" t="str">
        <f>VLOOKUP(J125,'Field List'!$A$2:$D$90,4,0)</f>
        <v>Central State School</v>
      </c>
      <c r="N125" t="str">
        <f t="shared" si="48"/>
        <v>176172</v>
      </c>
      <c r="O125" t="str">
        <f t="shared" si="49"/>
        <v>172176</v>
      </c>
      <c r="P125" t="str">
        <f t="shared" si="50"/>
        <v>176Field58</v>
      </c>
      <c r="Q125" s="1" t="str">
        <f t="shared" si="51"/>
        <v>172Field58</v>
      </c>
    </row>
    <row r="126" spans="1:19" x14ac:dyDescent="0.2">
      <c r="A126" s="1">
        <v>124</v>
      </c>
      <c r="B126" t="str">
        <f>VLOOKUP(C126,'Team Listing'!$A$1:$R$251,3)</f>
        <v>Ladies</v>
      </c>
      <c r="C126" s="7">
        <v>186</v>
      </c>
      <c r="D126" t="str">
        <f>VLOOKUP(C126,'Team Listing'!$A$1:$R$251,2)</f>
        <v>West Indigies Ladies Team</v>
      </c>
      <c r="E126" s="1" t="s">
        <v>253</v>
      </c>
      <c r="F126" s="1">
        <f t="shared" si="52"/>
        <v>124</v>
      </c>
      <c r="G126" t="str">
        <f t="shared" si="53"/>
        <v>Ladies</v>
      </c>
      <c r="H126" s="8">
        <v>187</v>
      </c>
      <c r="I126" t="str">
        <f>VLOOKUP(H126,'Team Listing'!$A$1:$R$251,2)</f>
        <v>Whipper Snippers</v>
      </c>
      <c r="J126" s="8">
        <v>40</v>
      </c>
      <c r="K126" s="1" t="s">
        <v>1859</v>
      </c>
      <c r="L126" t="str">
        <f>VLOOKUP(J126,'Field List'!$A$2:$D$90,2,0)</f>
        <v>Charters Towers Airport Reserve</v>
      </c>
      <c r="M126">
        <f>VLOOKUP(J126,'Field List'!$A$2:$D$90,4,0)</f>
        <v>0</v>
      </c>
      <c r="N126" t="str">
        <f t="shared" si="48"/>
        <v>186187</v>
      </c>
      <c r="O126" t="str">
        <f t="shared" si="49"/>
        <v>187186</v>
      </c>
      <c r="P126" t="str">
        <f t="shared" si="50"/>
        <v>186Field40</v>
      </c>
      <c r="Q126" s="1" t="str">
        <f t="shared" si="51"/>
        <v>187Field40</v>
      </c>
    </row>
    <row r="127" spans="1:19" x14ac:dyDescent="0.2">
      <c r="A127" s="1">
        <v>125</v>
      </c>
      <c r="B127" t="str">
        <f>VLOOKUP(C127,'Team Listing'!$A$1:$R$251,3)</f>
        <v>Ladies</v>
      </c>
      <c r="C127" s="7">
        <v>188</v>
      </c>
      <c r="D127" t="str">
        <f>VLOOKUP(C127,'Team Listing'!$A$1:$R$251,2)</f>
        <v>Wild Flowers</v>
      </c>
      <c r="E127" s="1" t="s">
        <v>253</v>
      </c>
      <c r="F127" s="1">
        <f t="shared" si="52"/>
        <v>125</v>
      </c>
      <c r="G127" t="str">
        <f t="shared" si="53"/>
        <v>Ladies</v>
      </c>
      <c r="H127" s="8">
        <v>173</v>
      </c>
      <c r="I127" t="str">
        <f>VLOOKUP(H127,'Team Listing'!$A$1:$R$251,2)</f>
        <v>Bro's Ho's</v>
      </c>
      <c r="J127" s="8">
        <v>31</v>
      </c>
      <c r="K127" s="1" t="s">
        <v>1859</v>
      </c>
      <c r="L127" t="str">
        <f>VLOOKUP(J127,'Field List'!$A$2:$D$90,2,0)</f>
        <v>Charters Towers Airport Reserve</v>
      </c>
      <c r="M127">
        <f>VLOOKUP(J127,'Field List'!$A$2:$D$90,4,0)</f>
        <v>0</v>
      </c>
      <c r="N127" t="str">
        <f t="shared" si="48"/>
        <v>188173</v>
      </c>
      <c r="O127" t="str">
        <f t="shared" si="49"/>
        <v>173188</v>
      </c>
      <c r="P127" t="str">
        <f t="shared" si="50"/>
        <v>188Field31</v>
      </c>
      <c r="Q127" s="1" t="str">
        <f t="shared" si="51"/>
        <v>173Field31</v>
      </c>
    </row>
    <row r="128" spans="1:19" x14ac:dyDescent="0.2">
      <c r="A128" s="1">
        <v>126</v>
      </c>
      <c r="B128" t="str">
        <f>VLOOKUP(C128,'Team Listing'!$A$1:$R$251,3)</f>
        <v>Ladies</v>
      </c>
      <c r="C128" s="7">
        <v>177</v>
      </c>
      <c r="D128" t="str">
        <f>VLOOKUP(C128,'Team Listing'!$A$1:$R$251,2)</f>
        <v>Hormoans</v>
      </c>
      <c r="E128" s="1" t="s">
        <v>253</v>
      </c>
      <c r="F128" s="1">
        <f t="shared" si="52"/>
        <v>126</v>
      </c>
      <c r="G128" t="str">
        <f t="shared" si="53"/>
        <v>Ladies</v>
      </c>
      <c r="H128" s="8">
        <v>175</v>
      </c>
      <c r="I128" t="str">
        <f>VLOOKUP(H128,'Team Listing'!$A$1:$R$251,2)</f>
        <v>FBI</v>
      </c>
      <c r="J128" s="8">
        <v>47</v>
      </c>
      <c r="K128" s="1" t="s">
        <v>1860</v>
      </c>
      <c r="L128" t="str">
        <f>VLOOKUP(J128,'Field List'!$A$2:$D$90,2,0)</f>
        <v>Goldfield Sporting Complex</v>
      </c>
      <c r="M128" t="str">
        <f>VLOOKUP(J128,'Field List'!$A$2:$D$90,4,0)</f>
        <v>Second turf wicket</v>
      </c>
      <c r="N128" t="str">
        <f t="shared" si="48"/>
        <v>177175</v>
      </c>
      <c r="O128" t="str">
        <f t="shared" si="49"/>
        <v>175177</v>
      </c>
      <c r="P128" t="str">
        <f t="shared" si="50"/>
        <v>177Field47</v>
      </c>
      <c r="Q128" s="1" t="str">
        <f t="shared" si="51"/>
        <v>175Field47</v>
      </c>
    </row>
    <row r="129" spans="1:17" x14ac:dyDescent="0.2">
      <c r="A129" s="1">
        <v>127</v>
      </c>
      <c r="B129" t="str">
        <f>VLOOKUP(C129,'Team Listing'!$A$1:$R$251,3)</f>
        <v>Ladies</v>
      </c>
      <c r="C129" s="7">
        <v>174</v>
      </c>
      <c r="D129" t="str">
        <f>VLOOKUP(C129,'Team Listing'!$A$1:$R$251,2)</f>
        <v>Custard Tarts</v>
      </c>
      <c r="E129" s="1" t="s">
        <v>253</v>
      </c>
      <c r="F129" s="1">
        <f t="shared" si="52"/>
        <v>127</v>
      </c>
      <c r="G129" t="str">
        <f t="shared" si="53"/>
        <v>Ladies</v>
      </c>
      <c r="H129" s="8">
        <v>184</v>
      </c>
      <c r="I129" t="str">
        <f>VLOOKUP(H129,'Team Listing'!$A$1:$R$251,2)</f>
        <v>Travelbugs</v>
      </c>
      <c r="J129" s="8">
        <v>58</v>
      </c>
      <c r="K129" s="1" t="s">
        <v>1860</v>
      </c>
      <c r="L129" t="str">
        <f>VLOOKUP(J129,'Field List'!$A$2:$D$90,2,0)</f>
        <v>Central State School</v>
      </c>
      <c r="M129" t="str">
        <f>VLOOKUP(J129,'Field List'!$A$2:$D$90,4,0)</f>
        <v>Central State School</v>
      </c>
      <c r="N129" t="str">
        <f t="shared" si="48"/>
        <v>174184</v>
      </c>
      <c r="O129" t="str">
        <f t="shared" si="49"/>
        <v>184174</v>
      </c>
      <c r="P129" t="str">
        <f t="shared" si="50"/>
        <v>174Field58</v>
      </c>
      <c r="Q129" s="1" t="str">
        <f t="shared" si="51"/>
        <v>184Field58</v>
      </c>
    </row>
    <row r="130" spans="1:17" x14ac:dyDescent="0.2">
      <c r="A130" s="1">
        <v>128</v>
      </c>
      <c r="B130" t="e">
        <f>VLOOKUP(C130,'Team Listing'!$A$1:$R$251,3)</f>
        <v>#N/A</v>
      </c>
      <c r="C130" s="7"/>
      <c r="D130" t="e">
        <f>VLOOKUP(C130,'Team Listing'!$A$1:$R$251,2)</f>
        <v>#N/A</v>
      </c>
      <c r="E130" s="1" t="s">
        <v>253</v>
      </c>
      <c r="F130" s="1">
        <f t="shared" si="52"/>
        <v>128</v>
      </c>
      <c r="G130" t="e">
        <f t="shared" si="53"/>
        <v>#N/A</v>
      </c>
      <c r="I130" t="e">
        <f>VLOOKUP(H130,'Team Listing'!$A$1:$R$251,2)</f>
        <v>#N/A</v>
      </c>
      <c r="J130" s="8">
        <v>31</v>
      </c>
      <c r="K130"/>
      <c r="L130" t="str">
        <f>VLOOKUP(J130,'Field List'!$A$2:$D$90,2,0)</f>
        <v>Charters Towers Airport Reserve</v>
      </c>
      <c r="M130">
        <f>VLOOKUP(J130,'Field List'!$A$2:$D$90,4,0)</f>
        <v>0</v>
      </c>
      <c r="P130" t="str">
        <f t="shared" si="50"/>
        <v>Field31</v>
      </c>
    </row>
    <row r="131" spans="1:17" x14ac:dyDescent="0.2">
      <c r="K131"/>
      <c r="L131" t="e">
        <f>VLOOKUP(J131,'Field List'!$A$2:$D$90,2,0)</f>
        <v>#N/A</v>
      </c>
      <c r="M131" t="e">
        <f>VLOOKUP(J131,'Field List'!$A$2:$D$90,4,0)</f>
        <v>#N/A</v>
      </c>
    </row>
    <row r="132" spans="1:17" x14ac:dyDescent="0.2">
      <c r="K132"/>
    </row>
    <row r="133" spans="1:17" x14ac:dyDescent="0.2">
      <c r="K133"/>
    </row>
    <row r="134" spans="1:17" x14ac:dyDescent="0.2">
      <c r="K134"/>
    </row>
    <row r="135" spans="1:17" x14ac:dyDescent="0.2">
      <c r="K135"/>
    </row>
    <row r="136" spans="1:17" x14ac:dyDescent="0.2">
      <c r="K136"/>
    </row>
    <row r="137" spans="1:17" x14ac:dyDescent="0.2">
      <c r="K137"/>
    </row>
    <row r="138" spans="1:17" x14ac:dyDescent="0.2">
      <c r="K138"/>
    </row>
    <row r="139" spans="1:17" x14ac:dyDescent="0.2">
      <c r="K139"/>
    </row>
    <row r="140" spans="1:17" x14ac:dyDescent="0.2">
      <c r="K140"/>
    </row>
    <row r="141" spans="1:17" x14ac:dyDescent="0.2">
      <c r="K141"/>
    </row>
    <row r="142" spans="1:17" x14ac:dyDescent="0.2">
      <c r="K142"/>
    </row>
    <row r="143" spans="1:17" x14ac:dyDescent="0.2">
      <c r="K143"/>
    </row>
    <row r="144" spans="1:17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</sheetData>
  <autoFilter ref="A3:M131"/>
  <phoneticPr fontId="0" type="noConversion"/>
  <conditionalFormatting sqref="G4:G130">
    <cfRule type="cellIs" dxfId="5" priority="1" stopIfTrue="1" operator="notEqual">
      <formula>$B4</formula>
    </cfRule>
  </conditionalFormatting>
  <printOptions gridLines="1"/>
  <pageMargins left="0.39" right="0.39" top="0.44" bottom="0.38" header="0.24" footer="0.2"/>
  <pageSetup paperSize="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E135"/>
  <sheetViews>
    <sheetView showZeros="0" zoomScaleNormal="100" workbookViewId="0">
      <pane ySplit="3" topLeftCell="A4" activePane="bottomLeft" state="frozen"/>
      <selection activeCell="S1" activeCellId="4" sqref="F1:F65536 G1:G65536 M1:M65536 R1:R65536 S1:S65536"/>
      <selection pane="bottomLeft" activeCell="R6" sqref="R6:S6"/>
    </sheetView>
  </sheetViews>
  <sheetFormatPr defaultRowHeight="12.75" x14ac:dyDescent="0.2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customWidth="1"/>
    <col min="22" max="22" width="52" customWidth="1"/>
    <col min="23" max="23" width="82.7109375" customWidth="1"/>
    <col min="25" max="25" width="23.28515625" customWidth="1"/>
    <col min="26" max="26" width="7.5703125" customWidth="1"/>
    <col min="27" max="27" width="8.5703125" customWidth="1"/>
    <col min="28" max="28" width="25.5703125" customWidth="1"/>
    <col min="31" max="31" width="25.5703125" customWidth="1"/>
  </cols>
  <sheetData>
    <row r="1" spans="1:31" x14ac:dyDescent="0.2">
      <c r="E1" s="11" t="s">
        <v>261</v>
      </c>
      <c r="P1" s="2"/>
      <c r="Q1" s="3"/>
      <c r="R1" s="2"/>
      <c r="S1" s="2"/>
      <c r="T1" s="2"/>
      <c r="V1" s="2"/>
      <c r="W1" s="2"/>
      <c r="X1" s="2"/>
      <c r="Y1" s="2"/>
      <c r="Z1" s="2"/>
    </row>
    <row r="2" spans="1:31" ht="15" x14ac:dyDescent="0.2">
      <c r="E2" s="6" t="s">
        <v>255</v>
      </c>
      <c r="P2" s="1"/>
      <c r="Q2" s="1"/>
      <c r="R2" s="10"/>
      <c r="T2" s="1"/>
      <c r="V2" s="1"/>
      <c r="W2" s="1"/>
      <c r="X2" s="1"/>
      <c r="Z2" s="1"/>
    </row>
    <row r="3" spans="1:31" x14ac:dyDescent="0.2">
      <c r="A3" s="2" t="s">
        <v>251</v>
      </c>
      <c r="B3" s="2" t="s">
        <v>233</v>
      </c>
      <c r="C3" s="2" t="s">
        <v>252</v>
      </c>
      <c r="D3" s="3" t="s">
        <v>235</v>
      </c>
      <c r="E3" s="3" t="s">
        <v>253</v>
      </c>
      <c r="F3" s="2" t="s">
        <v>251</v>
      </c>
      <c r="G3" s="2" t="s">
        <v>233</v>
      </c>
      <c r="H3" s="2" t="s">
        <v>252</v>
      </c>
      <c r="I3" s="3" t="s">
        <v>417</v>
      </c>
      <c r="J3" s="2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369</v>
      </c>
      <c r="S3" s="3" t="s">
        <v>369</v>
      </c>
      <c r="T3" s="3" t="s">
        <v>257</v>
      </c>
      <c r="U3" s="3" t="s">
        <v>257</v>
      </c>
      <c r="V3" s="3" t="s">
        <v>391</v>
      </c>
      <c r="W3" s="3" t="s">
        <v>392</v>
      </c>
      <c r="X3" s="1"/>
      <c r="Z3" s="1" t="s">
        <v>233</v>
      </c>
      <c r="AA3" s="3" t="str">
        <f>C3</f>
        <v>Team No</v>
      </c>
      <c r="AB3" t="s">
        <v>235</v>
      </c>
      <c r="AC3" s="3" t="s">
        <v>252</v>
      </c>
      <c r="AD3" s="3" t="s">
        <v>251</v>
      </c>
      <c r="AE3" t="s">
        <v>417</v>
      </c>
    </row>
    <row r="4" spans="1:31" x14ac:dyDescent="0.2">
      <c r="A4" s="10">
        <v>129</v>
      </c>
      <c r="B4" t="str">
        <f>VLOOKUP(C4,'Team Listing'!$A$1:$R$251,3)</f>
        <v>A</v>
      </c>
      <c r="C4" s="7">
        <v>1</v>
      </c>
      <c r="D4" t="str">
        <f>VLOOKUP(C4,'Team Listing'!$A$1:$R$251,2)</f>
        <v>Burnett Bushpigs</v>
      </c>
      <c r="E4" s="1" t="s">
        <v>253</v>
      </c>
      <c r="F4" s="1">
        <f t="shared" ref="F4:F23" si="0">A4</f>
        <v>129</v>
      </c>
      <c r="G4" t="str">
        <f>VLOOKUP(H4,'Team Listing'!$A$1:$R$251,3)</f>
        <v>A</v>
      </c>
      <c r="H4" s="7">
        <v>4</v>
      </c>
      <c r="I4" t="str">
        <f>VLOOKUP(H4,'Team Listing'!$A$1:$R$251,2)</f>
        <v>Herbert River</v>
      </c>
      <c r="J4" s="8">
        <v>48</v>
      </c>
      <c r="K4" t="s">
        <v>2338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1">CONCATENATE(C4,H4)</f>
        <v>14</v>
      </c>
      <c r="O4" t="str">
        <f t="shared" ref="O4:O23" si="2">CONCATENATE(H4,C4)</f>
        <v>41</v>
      </c>
      <c r="P4" t="str">
        <f t="shared" ref="P4:P23" si="3">CONCATENATE(C4,"Field",J4)</f>
        <v>1Field48</v>
      </c>
      <c r="Q4" s="1" t="str">
        <f t="shared" ref="Q4:Q23" si="4">CONCATENATE(H4,"Field",J4)</f>
        <v>4Field48</v>
      </c>
      <c r="R4" s="10" t="e">
        <f>VLOOKUP(N4,'Day 1 Combinations'!$A$1:$B$998,2,FALSE)</f>
        <v>#N/A</v>
      </c>
      <c r="S4" s="10" t="e">
        <f>VLOOKUP(O4,'Day 1 Combinations'!$A$1:$B$998,2,FALSE)</f>
        <v>#N/A</v>
      </c>
      <c r="T4" s="10" t="e">
        <f>VLOOKUP(P4,'Day 1 Combinations'!$A$1:$B$998,2,FALSE)</f>
        <v>#N/A</v>
      </c>
      <c r="U4" s="10" t="str">
        <f>VLOOKUP(Q4,'Day 1 Combinations'!$A$1:$B$998,2,FALSE)</f>
        <v>*</v>
      </c>
      <c r="V4" t="e">
        <f>VLOOKUP(C4,'Team Listing'!$A$1:$R$251,17)</f>
        <v>#N/A</v>
      </c>
      <c r="W4" t="e">
        <f>VLOOKUP(H4,'Team Listing'!$A$1:$R$251,17)</f>
        <v>#N/A</v>
      </c>
      <c r="X4" s="1"/>
      <c r="Z4" s="1"/>
      <c r="AA4" s="3"/>
      <c r="AC4" s="3"/>
      <c r="AD4" s="3"/>
    </row>
    <row r="5" spans="1:31" x14ac:dyDescent="0.2">
      <c r="A5" s="10">
        <v>130</v>
      </c>
      <c r="B5" t="str">
        <f>VLOOKUP(C5,'Team Listing'!$A$1:$R$251,3)</f>
        <v>A</v>
      </c>
      <c r="C5" s="7">
        <v>3</v>
      </c>
      <c r="D5" t="str">
        <f>VLOOKUP(C5,'Team Listing'!$A$1:$R$251,2)</f>
        <v>Endeavour XI</v>
      </c>
      <c r="E5" s="1" t="s">
        <v>253</v>
      </c>
      <c r="F5" s="1">
        <f t="shared" si="0"/>
        <v>130</v>
      </c>
      <c r="G5" t="str">
        <f>VLOOKUP(H5,'Team Listing'!$A$1:$R$251,3)</f>
        <v>A</v>
      </c>
      <c r="H5" s="7">
        <v>5</v>
      </c>
      <c r="I5" t="str">
        <f>VLOOKUP(H5,'Team Listing'!$A$1:$R$251,2)</f>
        <v>Malchecks Cricket Club</v>
      </c>
      <c r="J5" s="8">
        <v>12</v>
      </c>
      <c r="K5" t="s">
        <v>2338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1"/>
        <v>35</v>
      </c>
      <c r="O5" t="str">
        <f t="shared" si="2"/>
        <v>53</v>
      </c>
      <c r="P5" t="str">
        <f t="shared" si="3"/>
        <v>3Field12</v>
      </c>
      <c r="Q5" s="1" t="str">
        <f t="shared" si="4"/>
        <v>5Field12</v>
      </c>
      <c r="R5" s="10" t="e">
        <f>VLOOKUP(N5,'Day 1 Combinations'!$A$1:$B$998,2,FALSE)</f>
        <v>#N/A</v>
      </c>
      <c r="S5" s="10" t="e">
        <f>VLOOKUP(O5,'Day 1 Combinations'!$A$1:$B$998,2,FALSE)</f>
        <v>#N/A</v>
      </c>
      <c r="T5" s="10" t="e">
        <f>VLOOKUP(P5,'Day 1 Combinations'!$A$1:$B$998,2,FALSE)</f>
        <v>#N/A</v>
      </c>
      <c r="U5" s="10" t="str">
        <f>VLOOKUP(Q5,'Day 1 Combinations'!$A$1:$B$998,2,FALSE)</f>
        <v>*</v>
      </c>
      <c r="V5" t="e">
        <f>VLOOKUP(C5,'Team Listing'!$A$1:$R$251,17)</f>
        <v>#N/A</v>
      </c>
      <c r="W5" t="e">
        <f>VLOOKUP(H5,'Team Listing'!$A$1:$R$251,17)</f>
        <v>#N/A</v>
      </c>
      <c r="X5" s="1"/>
      <c r="Z5" s="1"/>
      <c r="AA5" s="3"/>
      <c r="AC5" s="3"/>
      <c r="AD5" s="3"/>
    </row>
    <row r="6" spans="1:31" x14ac:dyDescent="0.2">
      <c r="A6" s="10">
        <v>131</v>
      </c>
      <c r="B6" t="str">
        <f>VLOOKUP(C6,'Team Listing'!$A$1:$R$251,3)</f>
        <v>A</v>
      </c>
      <c r="C6" s="7">
        <v>6</v>
      </c>
      <c r="D6" t="str">
        <f>VLOOKUP(C6,'Team Listing'!$A$1:$R$251,2)</f>
        <v>Reldas Homegrown XI</v>
      </c>
      <c r="E6" s="1" t="s">
        <v>253</v>
      </c>
      <c r="F6" s="1">
        <f>A6</f>
        <v>131</v>
      </c>
      <c r="G6" t="str">
        <f>VLOOKUP(H6,'Team Listing'!$A$1:$R$251,3)</f>
        <v>A</v>
      </c>
      <c r="H6" s="7">
        <v>7</v>
      </c>
      <c r="I6" t="str">
        <f>VLOOKUP(H6,'Team Listing'!$A$1:$R$251,2)</f>
        <v>The Grandstanders</v>
      </c>
      <c r="J6" s="8"/>
      <c r="K6" t="s">
        <v>2341</v>
      </c>
      <c r="L6" t="e">
        <f>VLOOKUP(J6,'Field List'!$A$2:$D$90,2,0)</f>
        <v>#N/A</v>
      </c>
      <c r="M6" t="e">
        <f>VLOOKUP(J6,'Field List'!$A$2:$D$90,4,0)</f>
        <v>#N/A</v>
      </c>
      <c r="N6" t="str">
        <f>CONCATENATE(C6,H6)</f>
        <v>67</v>
      </c>
      <c r="O6" t="str">
        <f>CONCATENATE(H6,C6)</f>
        <v>76</v>
      </c>
      <c r="P6" t="str">
        <f>CONCATENATE(C6,"Field",J6)</f>
        <v>6Field</v>
      </c>
      <c r="Q6" s="1" t="str">
        <f>CONCATENATE(H6,"Field",J6)</f>
        <v>7Field</v>
      </c>
      <c r="R6" s="10" t="str">
        <f>VLOOKUP(N6,'Day 1 Combinations'!$A$1:$B$998,2,FALSE)</f>
        <v>*</v>
      </c>
      <c r="S6" s="10" t="str">
        <f>VLOOKUP(O6,'Day 1 Combinations'!$A$1:$B$998,2,FALSE)</f>
        <v>*</v>
      </c>
      <c r="T6" s="10" t="e">
        <f>VLOOKUP(P6,'Day 1 Combinations'!$A$1:$B$998,2,FALSE)</f>
        <v>#N/A</v>
      </c>
      <c r="U6" s="10" t="e">
        <f>VLOOKUP(Q6,'Day 1 Combinations'!$A$1:$B$998,2,FALSE)</f>
        <v>#N/A</v>
      </c>
      <c r="V6" t="e">
        <f>VLOOKUP(C6,'Team Listing'!$A$1:$R$251,17)</f>
        <v>#N/A</v>
      </c>
      <c r="W6" t="e">
        <f>VLOOKUP(H6,'Team Listing'!$A$1:$R$251,17)</f>
        <v>#N/A</v>
      </c>
      <c r="X6" s="1"/>
      <c r="Z6" s="1"/>
      <c r="AA6" s="3"/>
      <c r="AC6" s="3"/>
      <c r="AD6" s="3"/>
    </row>
    <row r="7" spans="1:31" x14ac:dyDescent="0.2">
      <c r="A7" s="10">
        <v>132</v>
      </c>
      <c r="B7" t="e">
        <f>VLOOKUP(C7,'Team Listing'!$A$1:$R$251,3)</f>
        <v>#N/A</v>
      </c>
      <c r="C7" s="7"/>
      <c r="D7" t="e">
        <f>VLOOKUP(C7,'Team Listing'!$A$1:$R$251,2)</f>
        <v>#N/A</v>
      </c>
      <c r="E7" s="1" t="s">
        <v>253</v>
      </c>
      <c r="F7" s="1">
        <f>A7</f>
        <v>132</v>
      </c>
      <c r="G7" t="str">
        <f>VLOOKUP(H7,'Team Listing'!$A$1:$R$251,3)</f>
        <v>A</v>
      </c>
      <c r="H7" s="7">
        <v>8</v>
      </c>
      <c r="I7" t="str">
        <f>VLOOKUP(H7,'Team Listing'!$A$1:$R$251,2)</f>
        <v>Wanderers</v>
      </c>
      <c r="J7" s="8"/>
      <c r="K7" t="s">
        <v>2341</v>
      </c>
      <c r="L7" t="e">
        <f>VLOOKUP(J7,'Field List'!$A$2:$D$90,2,0)</f>
        <v>#N/A</v>
      </c>
      <c r="M7" t="e">
        <f>VLOOKUP(J7,'Field List'!$A$2:$D$90,4,0)</f>
        <v>#N/A</v>
      </c>
      <c r="N7" t="str">
        <f>CONCATENATE(C7,H7)</f>
        <v>8</v>
      </c>
      <c r="O7" t="str">
        <f>CONCATENATE(H7,C7)</f>
        <v>8</v>
      </c>
      <c r="P7" t="str">
        <f>CONCATENATE(C7,"Field",J7)</f>
        <v>Field</v>
      </c>
      <c r="Q7" s="1" t="str">
        <f>CONCATENATE(H7,"Field",J7)</f>
        <v>8Field</v>
      </c>
      <c r="R7" s="10" t="e">
        <f>VLOOKUP(N7,'Day 1 Combinations'!$A$1:$B$998,2,FALSE)</f>
        <v>#N/A</v>
      </c>
      <c r="S7" s="10" t="e">
        <f>VLOOKUP(O7,'Day 1 Combinations'!$A$1:$B$998,2,FALSE)</f>
        <v>#N/A</v>
      </c>
      <c r="T7" s="10" t="str">
        <f>VLOOKUP(P7,'Day 1 Combinations'!$A$1:$B$998,2,FALSE)</f>
        <v>*</v>
      </c>
      <c r="U7" s="10" t="e">
        <f>VLOOKUP(Q7,'Day 1 Combinations'!$A$1:$B$998,2,FALSE)</f>
        <v>#N/A</v>
      </c>
      <c r="X7" s="1"/>
      <c r="Z7" s="1"/>
      <c r="AA7" s="3"/>
      <c r="AC7" s="3"/>
      <c r="AD7" s="3"/>
    </row>
    <row r="8" spans="1:31" x14ac:dyDescent="0.2">
      <c r="A8" s="10">
        <v>133</v>
      </c>
      <c r="B8" t="str">
        <f>VLOOKUP(C8,'Team Listing'!$A$1:$R$251,3)</f>
        <v>A</v>
      </c>
      <c r="C8" s="7">
        <v>1</v>
      </c>
      <c r="D8" t="str">
        <f>VLOOKUP(C8,'Team Listing'!$A$1:$R$251,2)</f>
        <v>Burnett Bushpigs</v>
      </c>
      <c r="E8" s="1" t="s">
        <v>253</v>
      </c>
      <c r="F8" s="1">
        <f>A8</f>
        <v>133</v>
      </c>
      <c r="G8" t="str">
        <f>VLOOKUP(H8,'Team Listing'!$A$1:$R$251,3)</f>
        <v>A</v>
      </c>
      <c r="H8" s="7">
        <v>5</v>
      </c>
      <c r="I8" t="str">
        <f>VLOOKUP(H8,'Team Listing'!$A$1:$R$251,2)</f>
        <v>Malchecks Cricket Club</v>
      </c>
      <c r="J8" s="8">
        <v>48</v>
      </c>
      <c r="K8" t="s">
        <v>2339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>CONCATENATE(C8,H8)</f>
        <v>15</v>
      </c>
      <c r="O8" t="str">
        <f>CONCATENATE(H8,C8)</f>
        <v>51</v>
      </c>
      <c r="P8" t="str">
        <f>CONCATENATE(C8,"Field",J8)</f>
        <v>1Field48</v>
      </c>
      <c r="Q8" s="1" t="str">
        <f>CONCATENATE(H8,"Field",J8)</f>
        <v>5Field48</v>
      </c>
      <c r="R8" s="10" t="e">
        <f>VLOOKUP(N8,'Day 1 Combinations'!$A$1:$B$998,2,FALSE)</f>
        <v>#N/A</v>
      </c>
      <c r="S8" s="10" t="e">
        <f>VLOOKUP(O8,'Day 1 Combinations'!$A$1:$B$998,2,FALSE)</f>
        <v>#N/A</v>
      </c>
      <c r="T8" s="10" t="e">
        <f>VLOOKUP(P8,'Day 1 Combinations'!$A$1:$B$998,2,FALSE)</f>
        <v>#N/A</v>
      </c>
      <c r="U8" s="10" t="e">
        <f>VLOOKUP(Q8,'Day 1 Combinations'!$A$1:$B$998,2,FALSE)</f>
        <v>#N/A</v>
      </c>
      <c r="V8" t="e">
        <f>VLOOKUP(C8,'Team Listing'!$A$1:$R$251,17)</f>
        <v>#N/A</v>
      </c>
      <c r="W8" t="e">
        <f>VLOOKUP(H8,'Team Listing'!$A$1:$R$251,17)</f>
        <v>#N/A</v>
      </c>
      <c r="X8" s="1"/>
      <c r="Z8" s="1"/>
      <c r="AA8" s="3"/>
      <c r="AC8" s="3"/>
      <c r="AD8" s="3"/>
    </row>
    <row r="9" spans="1:31" x14ac:dyDescent="0.2">
      <c r="A9" s="10">
        <v>134</v>
      </c>
      <c r="B9" t="str">
        <f>VLOOKUP(C9,'Team Listing'!$A$1:$R$251,3)</f>
        <v>A</v>
      </c>
      <c r="C9" s="7">
        <v>4</v>
      </c>
      <c r="D9" t="str">
        <f>VLOOKUP(C9,'Team Listing'!$A$1:$R$251,2)</f>
        <v>Herbert River</v>
      </c>
      <c r="E9" s="1" t="s">
        <v>253</v>
      </c>
      <c r="F9" s="1">
        <f t="shared" ref="F9:F10" si="5">A9</f>
        <v>134</v>
      </c>
      <c r="G9" t="str">
        <f>VLOOKUP(H9,'Team Listing'!$A$1:$R$251,3)</f>
        <v>A</v>
      </c>
      <c r="H9" s="7">
        <v>7</v>
      </c>
      <c r="I9" t="str">
        <f>VLOOKUP(H9,'Team Listing'!$A$1:$R$251,2)</f>
        <v>The Grandstanders</v>
      </c>
      <c r="J9" s="8">
        <v>12</v>
      </c>
      <c r="K9" t="s">
        <v>2339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 t="shared" ref="N9:N10" si="6">CONCATENATE(C9,H9)</f>
        <v>47</v>
      </c>
      <c r="O9" t="str">
        <f t="shared" ref="O9:O10" si="7">CONCATENATE(H9,C9)</f>
        <v>74</v>
      </c>
      <c r="P9" t="str">
        <f t="shared" ref="P9:P10" si="8">CONCATENATE(C9,"Field",J9)</f>
        <v>4Field12</v>
      </c>
      <c r="Q9" s="1" t="str">
        <f t="shared" ref="Q9:Q10" si="9">CONCATENATE(H9,"Field",J9)</f>
        <v>7Field12</v>
      </c>
      <c r="R9" s="10" t="e">
        <f>VLOOKUP(N9,'Day 1 Combinations'!$A$1:$B$998,2,FALSE)</f>
        <v>#N/A</v>
      </c>
      <c r="S9" s="10" t="e">
        <f>VLOOKUP(O9,'Day 1 Combinations'!$A$1:$B$998,2,FALSE)</f>
        <v>#N/A</v>
      </c>
      <c r="T9" s="10" t="e">
        <f>VLOOKUP(P9,'Day 1 Combinations'!$A$1:$B$998,2,FALSE)</f>
        <v>#N/A</v>
      </c>
      <c r="U9" s="10" t="e">
        <f>VLOOKUP(Q9,'Day 1 Combinations'!$A$1:$B$998,2,FALSE)</f>
        <v>#N/A</v>
      </c>
      <c r="V9" t="e">
        <f>VLOOKUP(C9,'Team Listing'!$A$1:$R$251,17)</f>
        <v>#N/A</v>
      </c>
      <c r="W9" t="e">
        <f>VLOOKUP(H9,'Team Listing'!$A$1:$R$251,17)</f>
        <v>#N/A</v>
      </c>
      <c r="X9" s="1"/>
      <c r="Z9" s="1"/>
      <c r="AA9" s="3"/>
      <c r="AC9" s="3"/>
      <c r="AD9" s="3"/>
    </row>
    <row r="10" spans="1:31" x14ac:dyDescent="0.2">
      <c r="A10" s="10">
        <v>135</v>
      </c>
      <c r="B10" t="str">
        <f>VLOOKUP(C10,'Team Listing'!$A$1:$R$251,3)</f>
        <v>A</v>
      </c>
      <c r="C10" s="7">
        <v>6</v>
      </c>
      <c r="D10" t="str">
        <f>VLOOKUP(C10,'Team Listing'!$A$1:$R$251,2)</f>
        <v>Reldas Homegrown XI</v>
      </c>
      <c r="E10" s="1" t="s">
        <v>253</v>
      </c>
      <c r="F10" s="1">
        <f t="shared" si="5"/>
        <v>135</v>
      </c>
      <c r="G10" t="str">
        <f>VLOOKUP(H10,'Team Listing'!$A$1:$R$251,3)</f>
        <v>A</v>
      </c>
      <c r="H10" s="7">
        <v>8</v>
      </c>
      <c r="I10" t="str">
        <f>VLOOKUP(H10,'Team Listing'!$A$1:$R$251,2)</f>
        <v>Wanderers</v>
      </c>
      <c r="J10" s="8">
        <v>13</v>
      </c>
      <c r="K10" t="s">
        <v>2339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6"/>
        <v>68</v>
      </c>
      <c r="O10" t="str">
        <f t="shared" si="7"/>
        <v>86</v>
      </c>
      <c r="P10" t="str">
        <f t="shared" si="8"/>
        <v>6Field13</v>
      </c>
      <c r="Q10" s="1" t="str">
        <f t="shared" si="9"/>
        <v>8Field13</v>
      </c>
      <c r="R10" s="10" t="e">
        <f>VLOOKUP(N10,'Day 1 Combinations'!$A$1:$B$998,2,FALSE)</f>
        <v>#N/A</v>
      </c>
      <c r="S10" s="10" t="e">
        <f>VLOOKUP(O10,'Day 1 Combinations'!$A$1:$B$998,2,FALSE)</f>
        <v>#N/A</v>
      </c>
      <c r="T10" s="10" t="e">
        <f>VLOOKUP(P10,'Day 1 Combinations'!$A$1:$B$998,2,FALSE)</f>
        <v>#N/A</v>
      </c>
      <c r="U10" s="10" t="str">
        <f>VLOOKUP(Q10,'Day 1 Combinations'!$A$1:$B$998,2,FALSE)</f>
        <v>*</v>
      </c>
      <c r="V10" t="e">
        <f>VLOOKUP(C10,'Team Listing'!$A$1:$R$251,17)</f>
        <v>#N/A</v>
      </c>
      <c r="W10" t="e">
        <f>VLOOKUP(H10,'Team Listing'!$A$1:$R$251,17)</f>
        <v>#N/A</v>
      </c>
      <c r="X10" s="1"/>
      <c r="Z10" s="1"/>
      <c r="AA10" s="3"/>
      <c r="AC10" s="3"/>
      <c r="AD10" s="3"/>
    </row>
    <row r="11" spans="1:31" x14ac:dyDescent="0.2">
      <c r="A11" s="10">
        <v>136</v>
      </c>
      <c r="B11" t="str">
        <f>VLOOKUP(C11,'Team Listing'!$A$1:$R$251,3)</f>
        <v>A</v>
      </c>
      <c r="C11" s="7">
        <v>5</v>
      </c>
      <c r="D11" t="str">
        <f>VLOOKUP(C11,'Team Listing'!$A$1:$R$251,2)</f>
        <v>Malchecks Cricket Club</v>
      </c>
      <c r="E11" s="1" t="s">
        <v>253</v>
      </c>
      <c r="F11" s="1">
        <f>A11</f>
        <v>136</v>
      </c>
      <c r="G11" t="e">
        <f>VLOOKUP(H11,'Team Listing'!$A$1:$R$251,3)</f>
        <v>#N/A</v>
      </c>
      <c r="H11" s="7"/>
      <c r="I11" t="e">
        <f>VLOOKUP(H11,'Team Listing'!$A$1:$R$251,2)</f>
        <v>#N/A</v>
      </c>
      <c r="J11" s="8"/>
      <c r="K11" t="s">
        <v>2341</v>
      </c>
      <c r="L11" t="e">
        <f>VLOOKUP(J11,'Field List'!$A$2:$D$90,2,0)</f>
        <v>#N/A</v>
      </c>
      <c r="M11" t="e">
        <f>VLOOKUP(J11,'Field List'!$A$2:$D$90,4,0)</f>
        <v>#N/A</v>
      </c>
      <c r="N11" t="str">
        <f>CONCATENATE(C11,H11)</f>
        <v>5</v>
      </c>
      <c r="O11" t="str">
        <f>CONCATENATE(H11,C11)</f>
        <v>5</v>
      </c>
      <c r="P11" t="str">
        <f>CONCATENATE(C11,"Field",J11)</f>
        <v>5Field</v>
      </c>
      <c r="Q11" s="1" t="str">
        <f>CONCATENATE(H11,"Field",J11)</f>
        <v>Field</v>
      </c>
      <c r="R11" s="10" t="e">
        <f>VLOOKUP(N11,'Day 1 Combinations'!$A$1:$B$998,2,FALSE)</f>
        <v>#N/A</v>
      </c>
      <c r="S11" s="10" t="e">
        <f>VLOOKUP(O11,'Day 1 Combinations'!$A$1:$B$998,2,FALSE)</f>
        <v>#N/A</v>
      </c>
      <c r="T11" s="10" t="e">
        <f>VLOOKUP(P11,'Day 1 Combinations'!$A$1:$B$998,2,FALSE)</f>
        <v>#N/A</v>
      </c>
      <c r="U11" s="10" t="str">
        <f>VLOOKUP(Q11,'Day 1 Combinations'!$A$1:$B$998,2,FALSE)</f>
        <v>*</v>
      </c>
      <c r="V11" t="e">
        <f>VLOOKUP(C11,'Team Listing'!$A$1:$R$251,17)</f>
        <v>#N/A</v>
      </c>
      <c r="W11" t="e">
        <f>VLOOKUP(H11,'Team Listing'!$A$1:$R$251,17)</f>
        <v>#N/A</v>
      </c>
      <c r="X11" s="1"/>
      <c r="Z11" s="1"/>
      <c r="AA11" s="3"/>
      <c r="AC11" s="3"/>
      <c r="AD11" s="3"/>
    </row>
    <row r="12" spans="1:31" x14ac:dyDescent="0.2">
      <c r="A12" s="10">
        <v>137</v>
      </c>
      <c r="B12" t="str">
        <f>VLOOKUP(C12,'Team Listing'!$A$1:$R$251,3)</f>
        <v>B1</v>
      </c>
      <c r="C12" s="7">
        <v>30</v>
      </c>
      <c r="D12" t="str">
        <f>VLOOKUP(C12,'Team Listing'!$A$1:$R$251,2)</f>
        <v>Swingers 1</v>
      </c>
      <c r="E12" s="1" t="s">
        <v>253</v>
      </c>
      <c r="F12" s="1">
        <f t="shared" si="0"/>
        <v>137</v>
      </c>
      <c r="G12" t="str">
        <f>VLOOKUP(H12,'Team Listing'!$A$1:$R$251,3)</f>
        <v>B1</v>
      </c>
      <c r="H12" s="7">
        <v>17</v>
      </c>
      <c r="I12" t="str">
        <f>VLOOKUP(H12,'Team Listing'!$A$1:$R$251,2)</f>
        <v>Jim's XI</v>
      </c>
      <c r="J12" s="8">
        <v>2</v>
      </c>
      <c r="K12"/>
      <c r="L12" t="str">
        <f>VLOOKUP(J12,'Field List'!$A$2:$D$90,2,0)</f>
        <v>Mount Carmel Campus</v>
      </c>
      <c r="M12" t="str">
        <f>VLOOKUP(J12,'Field List'!$A$2:$D$90,4,0)</f>
        <v>Hemponstall Oval</v>
      </c>
      <c r="N12" t="str">
        <f t="shared" si="1"/>
        <v>3017</v>
      </c>
      <c r="O12" t="str">
        <f t="shared" si="2"/>
        <v>1730</v>
      </c>
      <c r="P12" t="str">
        <f t="shared" si="3"/>
        <v>30Field2</v>
      </c>
      <c r="Q12" s="1" t="str">
        <f t="shared" si="4"/>
        <v>17Field2</v>
      </c>
      <c r="R12" s="10" t="e">
        <f>VLOOKUP(N12,'Day 1 Combinations'!$A$1:$B$998,2,FALSE)</f>
        <v>#N/A</v>
      </c>
      <c r="S12" s="10" t="e">
        <f>VLOOKUP(O12,'Day 1 Combinations'!$A$1:$B$998,2,FALSE)</f>
        <v>#N/A</v>
      </c>
      <c r="T12" s="10" t="e">
        <f>VLOOKUP(P12,'Day 1 Combinations'!$A$1:$B$998,2,FALSE)</f>
        <v>#N/A</v>
      </c>
      <c r="U12" s="10" t="e">
        <f>VLOOKUP(Q12,'Day 1 Combinations'!$A$1:$B$998,2,FALSE)</f>
        <v>#N/A</v>
      </c>
      <c r="V12" t="str">
        <f>VLOOKUP(C12,'Team Listing'!$A$1:$R$251,17)</f>
        <v>Home Field Hempenstal Oval</v>
      </c>
      <c r="W12">
        <f>VLOOKUP(H12,'Team Listing'!$A$1:$R$251,17)</f>
        <v>0</v>
      </c>
      <c r="X12" s="1"/>
      <c r="Z12" s="1"/>
      <c r="AA12" s="3"/>
      <c r="AC12" s="3"/>
      <c r="AD12" s="3"/>
    </row>
    <row r="13" spans="1:31" x14ac:dyDescent="0.2">
      <c r="A13" s="10">
        <v>138</v>
      </c>
      <c r="B13" t="str">
        <f>VLOOKUP(C13,'Team Listing'!$A$1:$R$251,3)</f>
        <v>B1</v>
      </c>
      <c r="C13" s="7">
        <v>13</v>
      </c>
      <c r="D13" t="str">
        <f>VLOOKUP(C13,'Team Listing'!$A$1:$R$251,2)</f>
        <v>Corfield</v>
      </c>
      <c r="E13" s="1" t="s">
        <v>253</v>
      </c>
      <c r="F13" s="1">
        <f t="shared" si="0"/>
        <v>138</v>
      </c>
      <c r="G13" t="str">
        <f>VLOOKUP(H13,'Team Listing'!$A$1:$R$251,3)</f>
        <v>B1</v>
      </c>
      <c r="H13" s="7">
        <v>18</v>
      </c>
      <c r="I13" t="str">
        <f>VLOOKUP(H13,'Team Listing'!$A$1:$R$251,2)</f>
        <v>Mossman</v>
      </c>
      <c r="J13" s="8">
        <v>6</v>
      </c>
      <c r="K13"/>
      <c r="L13" t="str">
        <f>VLOOKUP(J13,'Field List'!$A$2:$D$90,2,0)</f>
        <v>All Souls &amp; St Gabriels School</v>
      </c>
      <c r="M13" t="str">
        <f>VLOOKUP(J13,'Field List'!$A$2:$D$90,4,0)</f>
        <v>O'Keefe  Oval -Grandstand</v>
      </c>
      <c r="N13" t="str">
        <f t="shared" si="1"/>
        <v>1318</v>
      </c>
      <c r="O13" t="str">
        <f t="shared" si="2"/>
        <v>1813</v>
      </c>
      <c r="P13" t="str">
        <f t="shared" si="3"/>
        <v>13Field6</v>
      </c>
      <c r="Q13" s="1" t="str">
        <f t="shared" si="4"/>
        <v>18Field6</v>
      </c>
      <c r="R13" s="10" t="e">
        <f>VLOOKUP(N13,'Day 1 Combinations'!$A$1:$B$998,2,FALSE)</f>
        <v>#N/A</v>
      </c>
      <c r="S13" s="10" t="e">
        <f>VLOOKUP(O13,'Day 1 Combinations'!$A$1:$B$998,2,FALSE)</f>
        <v>#N/A</v>
      </c>
      <c r="T13" s="10" t="e">
        <f>VLOOKUP(P13,'Day 1 Combinations'!$A$1:$B$998,2,FALSE)</f>
        <v>#N/A</v>
      </c>
      <c r="U13" s="10" t="e">
        <f>VLOOKUP(Q13,'Day 1 Combinations'!$A$1:$B$998,2,FALSE)</f>
        <v>#N/A</v>
      </c>
      <c r="V13" t="str">
        <f>VLOOKUP(C13,'Team Listing'!$A$1:$R$251,17)</f>
        <v>All Souls field - Darren Guldbransen</v>
      </c>
      <c r="W13">
        <f>VLOOKUP(H13,'Team Listing'!$A$1:$R$251,17)</f>
        <v>0</v>
      </c>
      <c r="X13" s="1"/>
      <c r="Z13" s="1"/>
      <c r="AA13" s="3"/>
      <c r="AC13" s="3"/>
      <c r="AD13" s="3"/>
    </row>
    <row r="14" spans="1:31" x14ac:dyDescent="0.2">
      <c r="A14" s="10">
        <v>139</v>
      </c>
      <c r="B14" t="str">
        <f>VLOOKUP(C14,'Team Listing'!$A$1:$R$251,3)</f>
        <v>B1</v>
      </c>
      <c r="C14" s="7">
        <v>12</v>
      </c>
      <c r="D14" t="str">
        <f>VLOOKUP(C14,'Team Listing'!$A$1:$R$251,2)</f>
        <v>Coen Heroes</v>
      </c>
      <c r="E14" s="1" t="s">
        <v>253</v>
      </c>
      <c r="F14" s="1">
        <f t="shared" si="0"/>
        <v>139</v>
      </c>
      <c r="G14" t="str">
        <f>VLOOKUP(H14,'Team Listing'!$A$1:$R$251,3)</f>
        <v>B1</v>
      </c>
      <c r="H14" s="7">
        <v>21</v>
      </c>
      <c r="I14" t="str">
        <f>VLOOKUP(H14,'Team Listing'!$A$1:$R$251,2)</f>
        <v>Norstate Nympho's</v>
      </c>
      <c r="J14" s="8">
        <v>7</v>
      </c>
      <c r="K14"/>
      <c r="L14" t="str">
        <f>VLOOKUP(J14,'Field List'!$A$2:$D$90,2,0)</f>
        <v>All Souls &amp; St Gabriels School</v>
      </c>
      <c r="M14" t="str">
        <f>VLOOKUP(J14,'Field List'!$A$2:$D$90,4,0)</f>
        <v>Mills Oval</v>
      </c>
      <c r="N14" t="str">
        <f t="shared" si="1"/>
        <v>1221</v>
      </c>
      <c r="O14" t="str">
        <f t="shared" si="2"/>
        <v>2112</v>
      </c>
      <c r="P14" t="str">
        <f t="shared" si="3"/>
        <v>12Field7</v>
      </c>
      <c r="Q14" s="1" t="str">
        <f t="shared" si="4"/>
        <v>21Field7</v>
      </c>
      <c r="R14" s="10" t="e">
        <f>VLOOKUP(N14,'Day 1 Combinations'!$A$1:$B$998,2,FALSE)</f>
        <v>#N/A</v>
      </c>
      <c r="S14" s="10" t="e">
        <f>VLOOKUP(O14,'Day 1 Combinations'!$A$1:$B$998,2,FALSE)</f>
        <v>#N/A</v>
      </c>
      <c r="T14" s="10" t="e">
        <f>VLOOKUP(P14,'Day 1 Combinations'!$A$1:$B$998,2,FALSE)</f>
        <v>#N/A</v>
      </c>
      <c r="U14" s="10" t="e">
        <f>VLOOKUP(Q14,'Day 1 Combinations'!$A$1:$B$998,2,FALSE)</f>
        <v>#N/A</v>
      </c>
      <c r="V14" t="str">
        <f>VLOOKUP(C14,'Team Listing'!$A$1:$R$251,17)</f>
        <v>All Souls field</v>
      </c>
      <c r="W14">
        <f>VLOOKUP(H14,'Team Listing'!$A$1:$R$251,17)</f>
        <v>0</v>
      </c>
      <c r="X14" s="1"/>
      <c r="Z14" s="1"/>
      <c r="AA14" s="3"/>
      <c r="AC14" s="3"/>
      <c r="AD14" s="3"/>
    </row>
    <row r="15" spans="1:31" x14ac:dyDescent="0.2">
      <c r="A15" s="10">
        <v>140</v>
      </c>
      <c r="B15" t="str">
        <f>VLOOKUP(C15,'Team Listing'!$A$1:$R$251,3)</f>
        <v>B1</v>
      </c>
      <c r="C15" s="7">
        <v>25</v>
      </c>
      <c r="D15" t="str">
        <f>VLOOKUP(C15,'Team Listing'!$A$1:$R$251,2)</f>
        <v>Red River Rascals</v>
      </c>
      <c r="E15" s="1" t="s">
        <v>253</v>
      </c>
      <c r="F15" s="1">
        <f t="shared" si="0"/>
        <v>140</v>
      </c>
      <c r="G15" t="str">
        <f>VLOOKUP(H15,'Team Listing'!$A$1:$R$251,3)</f>
        <v>B1</v>
      </c>
      <c r="H15" s="7">
        <v>32</v>
      </c>
      <c r="I15" t="str">
        <f>VLOOKUP(H15,'Team Listing'!$A$1:$R$251,2)</f>
        <v>Wanderers</v>
      </c>
      <c r="J15" s="8">
        <v>33</v>
      </c>
      <c r="K15"/>
      <c r="L15" t="str">
        <f>VLOOKUP(J15,'Field List'!$A$2:$D$90,2,0)</f>
        <v>Charters Towers Airport Reserve</v>
      </c>
      <c r="M15">
        <f>VLOOKUP(J15,'Field List'!$A$2:$D$90,4,0)</f>
        <v>0</v>
      </c>
      <c r="N15" t="str">
        <f t="shared" si="1"/>
        <v>2532</v>
      </c>
      <c r="O15" t="str">
        <f t="shared" si="2"/>
        <v>3225</v>
      </c>
      <c r="P15" t="str">
        <f t="shared" si="3"/>
        <v>25Field33</v>
      </c>
      <c r="Q15" s="1" t="str">
        <f t="shared" si="4"/>
        <v>32Field33</v>
      </c>
      <c r="R15" s="10" t="e">
        <f>VLOOKUP(N15,'Day 1 Combinations'!$A$1:$B$998,2,FALSE)</f>
        <v>#N/A</v>
      </c>
      <c r="S15" s="10" t="e">
        <f>VLOOKUP(O15,'Day 1 Combinations'!$A$1:$B$998,2,FALSE)</f>
        <v>#N/A</v>
      </c>
      <c r="T15" s="10" t="e">
        <f>VLOOKUP(P15,'Day 1 Combinations'!$A$1:$B$998,2,FALSE)</f>
        <v>#N/A</v>
      </c>
      <c r="U15" s="10" t="e">
        <f>VLOOKUP(Q15,'Day 1 Combinations'!$A$1:$B$998,2,FALSE)</f>
        <v>#N/A</v>
      </c>
      <c r="V15" t="e">
        <f>VLOOKUP(C15,'Team Listing'!$A$1:$R$251,17)</f>
        <v>#N/A</v>
      </c>
      <c r="W15">
        <f>VLOOKUP(H15,'Team Listing'!$A$1:$R$251,17)</f>
        <v>0</v>
      </c>
      <c r="X15" s="1"/>
      <c r="Z15" s="1"/>
      <c r="AA15" s="3"/>
      <c r="AC15" s="3"/>
      <c r="AD15" s="3"/>
    </row>
    <row r="16" spans="1:31" x14ac:dyDescent="0.2">
      <c r="A16" s="10">
        <v>141</v>
      </c>
      <c r="B16" t="str">
        <f>VLOOKUP(C16,'Team Listing'!$A$1:$R$251,3)</f>
        <v>B1</v>
      </c>
      <c r="C16" s="7">
        <v>11</v>
      </c>
      <c r="D16" t="str">
        <f>VLOOKUP(C16,'Team Listing'!$A$1:$R$251,2)</f>
        <v>Cavaliers</v>
      </c>
      <c r="E16" s="1" t="s">
        <v>253</v>
      </c>
      <c r="F16" s="1">
        <f t="shared" si="0"/>
        <v>141</v>
      </c>
      <c r="G16" t="str">
        <f>VLOOKUP(H16,'Team Listing'!$A$1:$R$251,3)</f>
        <v>B1</v>
      </c>
      <c r="H16" s="7">
        <v>29</v>
      </c>
      <c r="I16" t="str">
        <f>VLOOKUP(H16,'Team Listing'!$A$1:$R$251,2)</f>
        <v>Sugar Daddies</v>
      </c>
      <c r="J16" s="8">
        <v>27</v>
      </c>
      <c r="K16"/>
      <c r="L16" t="str">
        <f>VLOOKUP(J16,'Field List'!$A$2:$D$90,2,0)</f>
        <v>Charters Towers Airport Reserve</v>
      </c>
      <c r="M16" t="str">
        <f>VLOOKUP(J16,'Field List'!$A$2:$D$90,4,0)</f>
        <v>Second on right as driving in</v>
      </c>
      <c r="N16" t="str">
        <f t="shared" si="1"/>
        <v>1129</v>
      </c>
      <c r="O16" t="str">
        <f t="shared" si="2"/>
        <v>2911</v>
      </c>
      <c r="P16" t="str">
        <f t="shared" si="3"/>
        <v>11Field27</v>
      </c>
      <c r="Q16" s="1" t="str">
        <f t="shared" si="4"/>
        <v>29Field27</v>
      </c>
      <c r="R16" s="10" t="e">
        <f>VLOOKUP(N16,'Day 1 Combinations'!$A$1:$B$998,2,FALSE)</f>
        <v>#N/A</v>
      </c>
      <c r="S16" s="10" t="e">
        <f>VLOOKUP(O16,'Day 1 Combinations'!$A$1:$B$998,2,FALSE)</f>
        <v>#N/A</v>
      </c>
      <c r="T16" s="10" t="e">
        <f>VLOOKUP(P16,'Day 1 Combinations'!$A$1:$B$998,2,FALSE)</f>
        <v>#N/A</v>
      </c>
      <c r="U16" s="10" t="e">
        <f>VLOOKUP(Q16,'Day 1 Combinations'!$A$1:$B$998,2,FALSE)</f>
        <v>#N/A</v>
      </c>
      <c r="V16" t="e">
        <f>VLOOKUP(C16,'Team Listing'!$A$1:$R$251,17)</f>
        <v>#N/A</v>
      </c>
      <c r="W16">
        <f>VLOOKUP(H16,'Team Listing'!$A$1:$R$251,17)</f>
        <v>0</v>
      </c>
      <c r="X16" s="1"/>
      <c r="Z16" s="1"/>
      <c r="AA16" s="3"/>
      <c r="AC16" s="3"/>
      <c r="AD16" s="3"/>
    </row>
    <row r="17" spans="1:31" x14ac:dyDescent="0.2">
      <c r="A17" s="10">
        <v>142</v>
      </c>
      <c r="B17" t="str">
        <f>VLOOKUP(C17,'Team Listing'!$A$1:$R$251,3)</f>
        <v>B1</v>
      </c>
      <c r="C17" s="7">
        <v>10</v>
      </c>
      <c r="D17" t="str">
        <f>VLOOKUP(C17,'Team Listing'!$A$1:$R$251,2)</f>
        <v>Brookshire Bandits</v>
      </c>
      <c r="E17" s="1" t="s">
        <v>253</v>
      </c>
      <c r="F17" s="1">
        <f t="shared" si="0"/>
        <v>142</v>
      </c>
      <c r="G17" t="str">
        <f>VLOOKUP(H17,'Team Listing'!$A$1:$R$251,3)</f>
        <v>B1</v>
      </c>
      <c r="H17" s="7">
        <v>16</v>
      </c>
      <c r="I17" t="str">
        <f>VLOOKUP(H17,'Team Listing'!$A$1:$R$251,2)</f>
        <v>Herbert River</v>
      </c>
      <c r="J17" s="8">
        <v>16</v>
      </c>
      <c r="K17"/>
      <c r="L17" t="str">
        <f>VLOOKUP(J17,'Field List'!$A$2:$D$90,2,0)</f>
        <v>Mosman  Park Junior Cricket</v>
      </c>
      <c r="M17" t="str">
        <f>VLOOKUP(J17,'Field List'!$A$2:$D$90,4,0)</f>
        <v>Third turf wicket</v>
      </c>
      <c r="N17" t="str">
        <f t="shared" si="1"/>
        <v>1016</v>
      </c>
      <c r="O17" t="str">
        <f t="shared" si="2"/>
        <v>1610</v>
      </c>
      <c r="P17" t="str">
        <f t="shared" si="3"/>
        <v>10Field16</v>
      </c>
      <c r="Q17" s="1" t="str">
        <f t="shared" si="4"/>
        <v>16Field16</v>
      </c>
      <c r="R17" s="10" t="e">
        <f>VLOOKUP(N17,'Day 1 Combinations'!$A$1:$B$998,2,FALSE)</f>
        <v>#N/A</v>
      </c>
      <c r="S17" s="10" t="e">
        <f>VLOOKUP(O17,'Day 1 Combinations'!$A$1:$B$998,2,FALSE)</f>
        <v>#N/A</v>
      </c>
      <c r="T17" s="10" t="e">
        <f>VLOOKUP(P17,'Day 1 Combinations'!$A$1:$B$998,2,FALSE)</f>
        <v>#N/A</v>
      </c>
      <c r="U17" s="10" t="e">
        <f>VLOOKUP(Q17,'Day 1 Combinations'!$A$1:$B$998,2,FALSE)</f>
        <v>#N/A</v>
      </c>
      <c r="V17">
        <f>VLOOKUP(C17,'Team Listing'!$A$1:$R$251,17)</f>
        <v>0</v>
      </c>
      <c r="W17">
        <f>VLOOKUP(H17,'Team Listing'!$A$1:$R$251,17)</f>
        <v>0</v>
      </c>
      <c r="X17" s="1"/>
      <c r="Z17" s="1"/>
      <c r="AA17" s="3"/>
      <c r="AC17" s="3"/>
      <c r="AD17" s="3"/>
    </row>
    <row r="18" spans="1:31" x14ac:dyDescent="0.2">
      <c r="A18" s="10">
        <v>143</v>
      </c>
      <c r="B18" t="str">
        <f>VLOOKUP(C18,'Team Listing'!$A$1:$R$251,3)</f>
        <v>B1</v>
      </c>
      <c r="C18" s="7">
        <v>26</v>
      </c>
      <c r="D18" t="str">
        <f>VLOOKUP(C18,'Team Listing'!$A$1:$R$251,2)</f>
        <v>Scott Minto XI</v>
      </c>
      <c r="E18" s="1" t="s">
        <v>253</v>
      </c>
      <c r="F18" s="1">
        <f t="shared" si="0"/>
        <v>143</v>
      </c>
      <c r="G18" t="str">
        <f>VLOOKUP(H18,'Team Listing'!$A$1:$R$251,3)</f>
        <v>B1</v>
      </c>
      <c r="H18" s="7">
        <v>31</v>
      </c>
      <c r="I18" t="str">
        <f>VLOOKUP(H18,'Team Listing'!$A$1:$R$251,2)</f>
        <v>Townsville 1/2 Carton</v>
      </c>
      <c r="J18" s="8">
        <v>26</v>
      </c>
      <c r="K18"/>
      <c r="L18" t="str">
        <f>VLOOKUP(J18,'Field List'!$A$2:$D$90,2,0)</f>
        <v>Charters Towers Airport Reserve</v>
      </c>
      <c r="M18" t="str">
        <f>VLOOKUP(J18,'Field List'!$A$2:$D$90,4,0)</f>
        <v>First on RHS as driving in</v>
      </c>
      <c r="N18" t="str">
        <f t="shared" si="1"/>
        <v>2631</v>
      </c>
      <c r="O18" t="str">
        <f t="shared" si="2"/>
        <v>3126</v>
      </c>
      <c r="P18" t="str">
        <f t="shared" si="3"/>
        <v>26Field26</v>
      </c>
      <c r="Q18" s="1" t="str">
        <f t="shared" si="4"/>
        <v>31Field26</v>
      </c>
      <c r="R18" s="10" t="e">
        <f>VLOOKUP(N18,'Day 1 Combinations'!$A$1:$B$998,2,FALSE)</f>
        <v>#N/A</v>
      </c>
      <c r="S18" s="10" t="e">
        <f>VLOOKUP(O18,'Day 1 Combinations'!$A$1:$B$998,2,FALSE)</f>
        <v>#N/A</v>
      </c>
      <c r="T18" s="10" t="e">
        <f>VLOOKUP(P18,'Day 1 Combinations'!$A$1:$B$998,2,FALSE)</f>
        <v>#N/A</v>
      </c>
      <c r="U18" s="10" t="e">
        <f>VLOOKUP(Q18,'Day 1 Combinations'!$A$1:$B$998,2,FALSE)</f>
        <v>#N/A</v>
      </c>
      <c r="V18">
        <f>VLOOKUP(C18,'Team Listing'!$A$1:$R$251,17)</f>
        <v>0</v>
      </c>
      <c r="W18">
        <f>VLOOKUP(H18,'Team Listing'!$A$1:$R$251,17)</f>
        <v>0</v>
      </c>
      <c r="X18" s="1"/>
      <c r="Z18" s="1"/>
      <c r="AA18" s="3"/>
      <c r="AC18" s="3"/>
      <c r="AD18" s="3"/>
    </row>
    <row r="19" spans="1:31" x14ac:dyDescent="0.2">
      <c r="A19" s="10">
        <v>144</v>
      </c>
      <c r="B19" t="str">
        <f>VLOOKUP(C19,'Team Listing'!$A$1:$R$251,3)</f>
        <v>B1</v>
      </c>
      <c r="C19" s="7">
        <v>24</v>
      </c>
      <c r="D19" t="str">
        <f>VLOOKUP(C19,'Team Listing'!$A$1:$R$251,2)</f>
        <v>Parks Hockey</v>
      </c>
      <c r="E19" s="1" t="s">
        <v>253</v>
      </c>
      <c r="F19" s="1">
        <f t="shared" si="0"/>
        <v>144</v>
      </c>
      <c r="G19" t="str">
        <f>VLOOKUP(H19,'Team Listing'!$A$1:$R$251,3)</f>
        <v>B1</v>
      </c>
      <c r="H19" s="7">
        <v>19</v>
      </c>
      <c r="I19" t="str">
        <f>VLOOKUP(H19,'Team Listing'!$A$1:$R$251,2)</f>
        <v>Mountain Men Gold</v>
      </c>
      <c r="J19" s="8">
        <v>55</v>
      </c>
      <c r="K19"/>
      <c r="L19" t="str">
        <f>VLOOKUP(J19,'Field List'!$A$2:$D$90,2,0)</f>
        <v>Millchester State School</v>
      </c>
      <c r="M19" t="str">
        <f>VLOOKUP(J19,'Field List'!$A$2:$D$90,4,0)</f>
        <v>Millchester State School</v>
      </c>
      <c r="N19" t="str">
        <f t="shared" si="1"/>
        <v>2419</v>
      </c>
      <c r="O19" t="str">
        <f t="shared" si="2"/>
        <v>1924</v>
      </c>
      <c r="P19" t="str">
        <f t="shared" si="3"/>
        <v>24Field55</v>
      </c>
      <c r="Q19" s="1" t="str">
        <f t="shared" si="4"/>
        <v>19Field55</v>
      </c>
      <c r="R19" s="10" t="e">
        <f>VLOOKUP(N19,'Day 1 Combinations'!$A$1:$B$998,2,FALSE)</f>
        <v>#N/A</v>
      </c>
      <c r="S19" s="10" t="e">
        <f>VLOOKUP(O19,'Day 1 Combinations'!$A$1:$B$998,2,FALSE)</f>
        <v>#N/A</v>
      </c>
      <c r="T19" s="10" t="e">
        <f>VLOOKUP(P19,'Day 1 Combinations'!$A$1:$B$998,2,FALSE)</f>
        <v>#N/A</v>
      </c>
      <c r="U19" s="10" t="e">
        <f>VLOOKUP(Q19,'Day 1 Combinations'!$A$1:$B$998,2,FALSE)</f>
        <v>#N/A</v>
      </c>
      <c r="V19">
        <f>VLOOKUP(C19,'Team Listing'!$A$1:$R$251,17)</f>
        <v>0</v>
      </c>
      <c r="W19">
        <f>VLOOKUP(H19,'Team Listing'!$A$1:$R$251,17)</f>
        <v>0</v>
      </c>
      <c r="X19" s="1"/>
      <c r="Z19" s="1"/>
      <c r="AA19" s="3"/>
      <c r="AC19" s="3"/>
      <c r="AD19" s="3"/>
    </row>
    <row r="20" spans="1:31" x14ac:dyDescent="0.2">
      <c r="A20" s="10">
        <v>145</v>
      </c>
      <c r="B20" t="str">
        <f>VLOOKUP(C20,'Team Listing'!$A$1:$R$251,3)</f>
        <v>B1</v>
      </c>
      <c r="C20" s="7">
        <v>22</v>
      </c>
      <c r="D20" t="str">
        <f>VLOOKUP(C20,'Team Listing'!$A$1:$R$251,2)</f>
        <v>Norths Father and Sons</v>
      </c>
      <c r="E20" s="1" t="s">
        <v>253</v>
      </c>
      <c r="F20" s="1">
        <f t="shared" si="0"/>
        <v>145</v>
      </c>
      <c r="G20" t="str">
        <f>VLOOKUP(H20,'Team Listing'!$A$1:$R$251,3)</f>
        <v>B1</v>
      </c>
      <c r="H20" s="7">
        <v>20</v>
      </c>
      <c r="I20" t="str">
        <f>VLOOKUP(H20,'Team Listing'!$A$1:$R$251,2)</f>
        <v>Mountain Men Green</v>
      </c>
      <c r="J20" s="8">
        <v>5</v>
      </c>
      <c r="K20"/>
      <c r="L20" t="str">
        <f>VLOOKUP(J20,'Field List'!$A$2:$D$90,2,0)</f>
        <v>Mount Carmel Campus</v>
      </c>
      <c r="M20" t="str">
        <f>VLOOKUP(J20,'Field List'!$A$2:$D$90,4,0)</f>
        <v>Archer  Oval</v>
      </c>
      <c r="N20" t="str">
        <f t="shared" si="1"/>
        <v>2220</v>
      </c>
      <c r="O20" t="str">
        <f t="shared" si="2"/>
        <v>2022</v>
      </c>
      <c r="P20" t="str">
        <f t="shared" si="3"/>
        <v>22Field5</v>
      </c>
      <c r="Q20" s="1" t="str">
        <f t="shared" si="4"/>
        <v>20Field5</v>
      </c>
      <c r="R20" s="10" t="e">
        <f>VLOOKUP(N20,'Day 1 Combinations'!$A$1:$B$998,2,FALSE)</f>
        <v>#N/A</v>
      </c>
      <c r="S20" s="10" t="e">
        <f>VLOOKUP(O20,'Day 1 Combinations'!$A$1:$B$998,2,FALSE)</f>
        <v>#N/A</v>
      </c>
      <c r="T20" s="10" t="e">
        <f>VLOOKUP(P20,'Day 1 Combinations'!$A$1:$B$998,2,FALSE)</f>
        <v>#N/A</v>
      </c>
      <c r="U20" s="10" t="e">
        <f>VLOOKUP(Q20,'Day 1 Combinations'!$A$1:$B$998,2,FALSE)</f>
        <v>#N/A</v>
      </c>
      <c r="V20" t="e">
        <f>VLOOKUP(C20,'Team Listing'!$A$1:$R$251,17)</f>
        <v>#N/A</v>
      </c>
      <c r="W20">
        <f>VLOOKUP(H20,'Team Listing'!$A$1:$R$251,17)</f>
        <v>0</v>
      </c>
      <c r="X20" s="1"/>
      <c r="Z20" s="1"/>
      <c r="AA20" s="3"/>
      <c r="AC20" s="3"/>
      <c r="AD20" s="3"/>
    </row>
    <row r="21" spans="1:31" x14ac:dyDescent="0.2">
      <c r="A21" s="10">
        <v>146</v>
      </c>
      <c r="B21" t="str">
        <f>VLOOKUP(C21,'Team Listing'!$A$1:$R$251,3)</f>
        <v>B1</v>
      </c>
      <c r="C21" s="7">
        <v>28</v>
      </c>
      <c r="D21" t="str">
        <f>VLOOKUP(C21,'Team Listing'!$A$1:$R$251,2)</f>
        <v>Simpson Desert Alpine Ski Team</v>
      </c>
      <c r="E21" s="1" t="s">
        <v>253</v>
      </c>
      <c r="F21" s="1">
        <f t="shared" si="0"/>
        <v>146</v>
      </c>
      <c r="G21" t="str">
        <f>VLOOKUP(H21,'Team Listing'!$A$1:$R$251,3)</f>
        <v>B1</v>
      </c>
      <c r="H21" s="7">
        <v>15</v>
      </c>
      <c r="I21" t="str">
        <f>VLOOKUP(H21,'Team Listing'!$A$1:$R$251,2)</f>
        <v>Gumflat</v>
      </c>
      <c r="J21" s="8">
        <v>36</v>
      </c>
      <c r="K21"/>
      <c r="L21" t="str">
        <f>VLOOKUP(J21,'Field List'!$A$2:$D$90,2,0)</f>
        <v>Charters Towers Airport Reserve</v>
      </c>
      <c r="M21">
        <f>VLOOKUP(J21,'Field List'!$A$2:$D$90,4,0)</f>
        <v>0</v>
      </c>
      <c r="N21" t="str">
        <f t="shared" si="1"/>
        <v>2815</v>
      </c>
      <c r="O21" t="str">
        <f t="shared" si="2"/>
        <v>1528</v>
      </c>
      <c r="P21" t="str">
        <f t="shared" si="3"/>
        <v>28Field36</v>
      </c>
      <c r="Q21" s="1" t="str">
        <f t="shared" si="4"/>
        <v>15Field36</v>
      </c>
      <c r="R21" s="10" t="e">
        <f>VLOOKUP(N21,'Day 1 Combinations'!$A$1:$B$998,2,FALSE)</f>
        <v>#N/A</v>
      </c>
      <c r="S21" s="10" t="e">
        <f>VLOOKUP(O21,'Day 1 Combinations'!$A$1:$B$998,2,FALSE)</f>
        <v>#N/A</v>
      </c>
      <c r="T21" s="10" t="e">
        <f>VLOOKUP(P21,'Day 1 Combinations'!$A$1:$B$998,2,FALSE)</f>
        <v>#N/A</v>
      </c>
      <c r="U21" s="10" t="e">
        <f>VLOOKUP(Q21,'Day 1 Combinations'!$A$1:$B$998,2,FALSE)</f>
        <v>#N/A</v>
      </c>
      <c r="V21">
        <f>VLOOKUP(C21,'Team Listing'!$A$1:$R$251,17)</f>
        <v>0</v>
      </c>
      <c r="W21" t="e">
        <f>VLOOKUP(H21,'Team Listing'!$A$1:$R$251,17)</f>
        <v>#N/A</v>
      </c>
      <c r="X21" s="1"/>
      <c r="Z21" s="1"/>
      <c r="AA21" s="3"/>
      <c r="AC21" s="3"/>
      <c r="AD21" s="3"/>
    </row>
    <row r="22" spans="1:31" x14ac:dyDescent="0.2">
      <c r="A22" s="10">
        <v>147</v>
      </c>
      <c r="B22" t="str">
        <f>VLOOKUP(C22,'Team Listing'!$A$1:$R$251,3)</f>
        <v>B1</v>
      </c>
      <c r="C22" s="7">
        <v>9</v>
      </c>
      <c r="D22" t="str">
        <f>VLOOKUP(C22,'Team Listing'!$A$1:$R$251,2)</f>
        <v>Backers XI</v>
      </c>
      <c r="E22" s="1" t="s">
        <v>253</v>
      </c>
      <c r="F22" s="1">
        <f t="shared" si="0"/>
        <v>147</v>
      </c>
      <c r="G22" t="str">
        <f>VLOOKUP(H22,'Team Listing'!$A$1:$R$251,3)</f>
        <v>B1</v>
      </c>
      <c r="H22" s="7">
        <v>14</v>
      </c>
      <c r="I22" t="str">
        <f>VLOOKUP(H22,'Team Listing'!$A$1:$R$251,2)</f>
        <v>Ewan</v>
      </c>
      <c r="J22" s="8">
        <v>17</v>
      </c>
      <c r="K22"/>
      <c r="L22" t="str">
        <f>VLOOKUP(J22,'Field List'!$A$2:$D$90,2,0)</f>
        <v>Mosman Park Junior Cricket</v>
      </c>
      <c r="M22" t="str">
        <f>VLOOKUP(J22,'Field List'!$A$2:$D$90,4,0)</f>
        <v>Far Turf Wicket</v>
      </c>
      <c r="N22" t="str">
        <f t="shared" si="1"/>
        <v>914</v>
      </c>
      <c r="O22" t="str">
        <f t="shared" si="2"/>
        <v>149</v>
      </c>
      <c r="P22" t="str">
        <f t="shared" si="3"/>
        <v>9Field17</v>
      </c>
      <c r="Q22" s="1" t="str">
        <f t="shared" si="4"/>
        <v>14Field17</v>
      </c>
      <c r="R22" s="10" t="e">
        <f>VLOOKUP(N22,'Day 1 Combinations'!$A$1:$B$998,2,FALSE)</f>
        <v>#N/A</v>
      </c>
      <c r="S22" s="10" t="e">
        <f>VLOOKUP(O22,'Day 1 Combinations'!$A$1:$B$998,2,FALSE)</f>
        <v>#N/A</v>
      </c>
      <c r="T22" s="10" t="e">
        <f>VLOOKUP(P22,'Day 1 Combinations'!$A$1:$B$998,2,FALSE)</f>
        <v>#N/A</v>
      </c>
      <c r="U22" s="10" t="e">
        <f>VLOOKUP(Q22,'Day 1 Combinations'!$A$1:$B$998,2,FALSE)</f>
        <v>#N/A</v>
      </c>
      <c r="V22">
        <f>VLOOKUP(C22,'Team Listing'!$A$1:$R$251,17)</f>
        <v>0</v>
      </c>
      <c r="W22">
        <f>VLOOKUP(H22,'Team Listing'!$A$1:$R$251,17)</f>
        <v>0</v>
      </c>
      <c r="X22" s="1"/>
      <c r="Z22" s="1"/>
      <c r="AA22" s="3"/>
      <c r="AC22" s="3"/>
      <c r="AD22" s="3"/>
    </row>
    <row r="23" spans="1:31" x14ac:dyDescent="0.2">
      <c r="A23" s="10">
        <v>148</v>
      </c>
      <c r="B23" t="str">
        <f>VLOOKUP(C23,'Team Listing'!$A$1:$R$251,3)</f>
        <v>B1</v>
      </c>
      <c r="C23" s="7">
        <v>27</v>
      </c>
      <c r="D23" t="str">
        <f>VLOOKUP(C23,'Team Listing'!$A$1:$R$251,2)</f>
        <v>Seriously Pist</v>
      </c>
      <c r="E23" s="1" t="s">
        <v>253</v>
      </c>
      <c r="F23" s="1">
        <f t="shared" si="0"/>
        <v>148</v>
      </c>
      <c r="G23" t="str">
        <f>VLOOKUP(H23,'Team Listing'!$A$1:$R$251,3)</f>
        <v>B1</v>
      </c>
      <c r="H23" s="7">
        <v>23</v>
      </c>
      <c r="I23" t="str">
        <f>VLOOKUP(H23,'Team Listing'!$A$1:$R$251,2)</f>
        <v>Pacey's Wests</v>
      </c>
      <c r="J23" s="8">
        <v>39</v>
      </c>
      <c r="K23"/>
      <c r="L23" t="str">
        <f>VLOOKUP(J23,'Field List'!$A$2:$D$90,2,0)</f>
        <v>Charters Towers Airport Reserve</v>
      </c>
      <c r="M23">
        <f>VLOOKUP(J23,'Field List'!$A$2:$D$90,4,0)</f>
        <v>0</v>
      </c>
      <c r="N23" t="str">
        <f t="shared" si="1"/>
        <v>2723</v>
      </c>
      <c r="O23" t="str">
        <f t="shared" si="2"/>
        <v>2327</v>
      </c>
      <c r="P23" t="str">
        <f t="shared" si="3"/>
        <v>27Field39</v>
      </c>
      <c r="Q23" s="1" t="str">
        <f t="shared" si="4"/>
        <v>23Field39</v>
      </c>
      <c r="R23" s="10" t="e">
        <f>VLOOKUP(N23,'Day 1 Combinations'!$A$1:$B$998,2,FALSE)</f>
        <v>#N/A</v>
      </c>
      <c r="S23" s="10" t="e">
        <f>VLOOKUP(O23,'Day 1 Combinations'!$A$1:$B$998,2,FALSE)</f>
        <v>#N/A</v>
      </c>
      <c r="T23" s="10" t="e">
        <f>VLOOKUP(P23,'Day 1 Combinations'!$A$1:$B$998,2,FALSE)</f>
        <v>#N/A</v>
      </c>
      <c r="U23" s="10" t="e">
        <f>VLOOKUP(Q23,'Day 1 Combinations'!$A$1:$B$998,2,FALSE)</f>
        <v>#N/A</v>
      </c>
      <c r="V23">
        <f>VLOOKUP(C23,'Team Listing'!$A$1:$R$251,17)</f>
        <v>0</v>
      </c>
      <c r="W23">
        <f>VLOOKUP(H23,'Team Listing'!$A$1:$R$251,17)</f>
        <v>0</v>
      </c>
      <c r="X23" s="1"/>
      <c r="Z23" s="1"/>
      <c r="AA23" s="3"/>
      <c r="AC23" s="3"/>
      <c r="AD23" s="3"/>
    </row>
    <row r="24" spans="1:31" x14ac:dyDescent="0.2">
      <c r="A24" s="10">
        <v>149</v>
      </c>
      <c r="B24" t="str">
        <f>VLOOKUP(C24,'Team Listing'!$A$1:$R$251,3)</f>
        <v>B2</v>
      </c>
      <c r="C24" s="7">
        <v>65</v>
      </c>
      <c r="D24" t="str">
        <f>VLOOKUP(C24,'Team Listing'!$A$1:$R$251,2)</f>
        <v>Chuckers &amp; Sloggers</v>
      </c>
      <c r="E24" s="1" t="s">
        <v>253</v>
      </c>
      <c r="F24" s="1">
        <f t="shared" ref="F24:F47" si="10">A24</f>
        <v>149</v>
      </c>
      <c r="G24" t="str">
        <f>VLOOKUP(H24,'Team Listing'!$A$1:$R$251,3)</f>
        <v>B2</v>
      </c>
      <c r="H24" s="7">
        <v>55</v>
      </c>
      <c r="I24" t="str">
        <f>VLOOKUP(H24,'Team Listing'!$A$1:$R$251,2)</f>
        <v>Brothers</v>
      </c>
      <c r="J24" s="8">
        <v>20</v>
      </c>
      <c r="K24" t="s">
        <v>2338</v>
      </c>
      <c r="L24" t="str">
        <f>VLOOKUP(J24,'Field List'!$A$2:$D$90,2,0)</f>
        <v>Richmond Hill State School</v>
      </c>
      <c r="M24" t="str">
        <f>VLOOKUP(J24,'Field List'!$A$2:$D$90,4,0)</f>
        <v>Richmond Hill School</v>
      </c>
      <c r="N24" t="str">
        <f t="shared" ref="N24:N47" si="11">CONCATENATE(C24,H24)</f>
        <v>6555</v>
      </c>
      <c r="O24" t="str">
        <f t="shared" ref="O24:O47" si="12">CONCATENATE(H24,C24)</f>
        <v>5565</v>
      </c>
      <c r="P24" t="str">
        <f t="shared" ref="P24:P47" si="13">CONCATENATE(C24,"Field",J24)</f>
        <v>65Field20</v>
      </c>
      <c r="Q24" s="1" t="str">
        <f t="shared" ref="Q24:Q47" si="14">CONCATENATE(H24,"Field",J24)</f>
        <v>55Field20</v>
      </c>
      <c r="R24" s="10" t="e">
        <f>VLOOKUP(N24,'Day 1 Combinations'!$A$1:$B$998,2,FALSE)</f>
        <v>#N/A</v>
      </c>
      <c r="S24" s="10" t="e">
        <f>VLOOKUP(O24,'Day 1 Combinations'!$A$1:$B$998,2,FALSE)</f>
        <v>#N/A</v>
      </c>
      <c r="T24" s="10" t="e">
        <f>VLOOKUP(P24,'Day 1 Combinations'!$A$1:$B$998,2,FALSE)</f>
        <v>#N/A</v>
      </c>
      <c r="U24" s="10" t="e">
        <f>VLOOKUP(Q24,'Day 1 Combinations'!$A$1:$B$998,2,FALSE)</f>
        <v>#N/A</v>
      </c>
      <c r="V24">
        <f>VLOOKUP(C24,'Team Listing'!$A$1:$R$251,17)</f>
        <v>0</v>
      </c>
      <c r="W24" t="str">
        <f>VLOOKUP(H24,'Team Listing'!$A$1:$R$251,17)</f>
        <v>Play Black Bream</v>
      </c>
      <c r="X24" s="10"/>
      <c r="Z24" s="1" t="s">
        <v>250</v>
      </c>
      <c r="AA24" s="3">
        <f t="shared" ref="AA24:AA66" si="15">C24</f>
        <v>65</v>
      </c>
      <c r="AB24" t="s">
        <v>528</v>
      </c>
      <c r="AC24" s="3">
        <v>33</v>
      </c>
      <c r="AD24" s="3">
        <v>20</v>
      </c>
      <c r="AE24" t="s">
        <v>278</v>
      </c>
    </row>
    <row r="25" spans="1:31" x14ac:dyDescent="0.2">
      <c r="A25" s="10">
        <v>150</v>
      </c>
      <c r="B25" t="str">
        <f>VLOOKUP(C25,'Team Listing'!$A$1:$R$251,3)</f>
        <v>B2</v>
      </c>
      <c r="C25" s="7">
        <v>41</v>
      </c>
      <c r="D25" t="str">
        <f>VLOOKUP(C25,'Team Listing'!$A$1:$R$251,2)</f>
        <v>Barry's XI</v>
      </c>
      <c r="E25" s="1" t="s">
        <v>253</v>
      </c>
      <c r="F25" s="1">
        <f t="shared" si="10"/>
        <v>150</v>
      </c>
      <c r="G25" t="str">
        <f>VLOOKUP(H25,'Team Listing'!$A$1:$R$251,3)</f>
        <v>B2</v>
      </c>
      <c r="H25" s="7">
        <v>76</v>
      </c>
      <c r="I25" t="str">
        <f>VLOOKUP(H25,'Team Listing'!$A$1:$R$251,2)</f>
        <v>England</v>
      </c>
      <c r="J25" s="8">
        <v>71</v>
      </c>
      <c r="K25" t="s">
        <v>2338</v>
      </c>
      <c r="L25" t="str">
        <f>VLOOKUP(J25,'Field List'!$A$2:$D$90,2,0)</f>
        <v>Lords</v>
      </c>
      <c r="M25" t="str">
        <f>VLOOKUP(J25,'Field List'!$A$2:$D$90,4,0)</f>
        <v>Off Phillipson Road near Distance Edd</v>
      </c>
      <c r="N25" t="str">
        <f t="shared" si="11"/>
        <v>4176</v>
      </c>
      <c r="O25" t="str">
        <f t="shared" si="12"/>
        <v>7641</v>
      </c>
      <c r="P25" t="str">
        <f t="shared" si="13"/>
        <v>41Field71</v>
      </c>
      <c r="Q25" s="1" t="str">
        <f t="shared" si="14"/>
        <v>76Field71</v>
      </c>
      <c r="R25" s="10" t="e">
        <f>VLOOKUP(N25,'Day 1 Combinations'!$A$1:$B$998,2,FALSE)</f>
        <v>#N/A</v>
      </c>
      <c r="S25" s="10" t="e">
        <f>VLOOKUP(O25,'Day 1 Combinations'!$A$1:$B$998,2,FALSE)</f>
        <v>#N/A</v>
      </c>
      <c r="T25" s="10" t="e">
        <f>VLOOKUP(P25,'Day 1 Combinations'!$A$1:$B$998,2,FALSE)</f>
        <v>#N/A</v>
      </c>
      <c r="U25" s="10" t="str">
        <f>VLOOKUP(Q25,'Day 1 Combinations'!$A$1:$B$998,2,FALSE)</f>
        <v>*</v>
      </c>
      <c r="V25" t="str">
        <f>VLOOKUP(C25,'Team Listing'!$A$1:$R$251,17)</f>
        <v>PlayGrandstandersII&amp;England</v>
      </c>
      <c r="W25">
        <f>VLOOKUP(H25,'Team Listing'!$A$1:$R$251,17)</f>
        <v>0</v>
      </c>
      <c r="X25" s="10"/>
      <c r="Z25" s="1" t="s">
        <v>250</v>
      </c>
      <c r="AA25" s="3">
        <f t="shared" si="15"/>
        <v>41</v>
      </c>
      <c r="AB25" t="s">
        <v>380</v>
      </c>
      <c r="AC25" s="3">
        <v>15</v>
      </c>
      <c r="AD25" s="3">
        <v>21</v>
      </c>
      <c r="AE25" t="s">
        <v>274</v>
      </c>
    </row>
    <row r="26" spans="1:31" x14ac:dyDescent="0.2">
      <c r="A26" s="10">
        <v>151</v>
      </c>
      <c r="B26" t="str">
        <f>VLOOKUP(C26,'Team Listing'!$A$1:$R$251,3)</f>
        <v>B2</v>
      </c>
      <c r="C26" s="7">
        <v>56</v>
      </c>
      <c r="D26" t="str">
        <f>VLOOKUP(C26,'Team Listing'!$A$1:$R$251,2)</f>
        <v>Broughton River Brewers II</v>
      </c>
      <c r="E26" s="1" t="s">
        <v>253</v>
      </c>
      <c r="F26" s="1">
        <f t="shared" si="10"/>
        <v>151</v>
      </c>
      <c r="G26" t="str">
        <f>VLOOKUP(H26,'Team Listing'!$A$1:$R$251,3)</f>
        <v>B2</v>
      </c>
      <c r="H26" s="7">
        <v>45</v>
      </c>
      <c r="I26" t="str">
        <f>VLOOKUP(H26,'Team Listing'!$A$1:$R$251,2)</f>
        <v>Big Micks Finns XI</v>
      </c>
      <c r="J26" s="8">
        <v>57</v>
      </c>
      <c r="K26" t="s">
        <v>2338</v>
      </c>
      <c r="L26" t="str">
        <f>VLOOKUP(J26,'Field List'!$A$2:$D$90,2,0)</f>
        <v>133 Diamond Road</v>
      </c>
      <c r="M26" t="str">
        <f>VLOOKUP(J26,'Field List'!$A$2:$D$90,4,0)</f>
        <v>4 km Bus Road</v>
      </c>
      <c r="N26" t="str">
        <f t="shared" si="11"/>
        <v>5645</v>
      </c>
      <c r="O26" t="str">
        <f t="shared" si="12"/>
        <v>4556</v>
      </c>
      <c r="P26" t="str">
        <f t="shared" si="13"/>
        <v>56Field57</v>
      </c>
      <c r="Q26" s="1" t="str">
        <f t="shared" si="14"/>
        <v>45Field57</v>
      </c>
      <c r="R26" s="10" t="e">
        <f>VLOOKUP(N26,'Day 1 Combinations'!$A$1:$B$998,2,FALSE)</f>
        <v>#N/A</v>
      </c>
      <c r="S26" s="10" t="e">
        <f>VLOOKUP(O26,'Day 1 Combinations'!$A$1:$B$998,2,FALSE)</f>
        <v>#N/A</v>
      </c>
      <c r="T26" s="10" t="str">
        <f>VLOOKUP(P26,'Day 1 Combinations'!$A$1:$B$998,2,FALSE)</f>
        <v>*</v>
      </c>
      <c r="U26" s="10" t="e">
        <f>VLOOKUP(Q26,'Day 1 Combinations'!$A$1:$B$998,2,FALSE)</f>
        <v>#N/A</v>
      </c>
      <c r="V26" t="str">
        <f>VLOOKUP(C26,'Team Listing'!$A$1:$R$251,17)</f>
        <v>Homefield;Play Big Mick's XI</v>
      </c>
      <c r="W26" t="str">
        <f>VLOOKUP(H26,'Team Listing'!$A$1:$R$251,17)</f>
        <v>Day1AMChads;Day3AM</v>
      </c>
      <c r="X26" s="10"/>
      <c r="Z26" s="1" t="s">
        <v>250</v>
      </c>
      <c r="AA26" s="3">
        <f t="shared" si="15"/>
        <v>56</v>
      </c>
      <c r="AB26" t="s">
        <v>481</v>
      </c>
      <c r="AC26" s="3">
        <v>38</v>
      </c>
      <c r="AD26" s="3">
        <v>22</v>
      </c>
      <c r="AE26" t="s">
        <v>483</v>
      </c>
    </row>
    <row r="27" spans="1:31" x14ac:dyDescent="0.2">
      <c r="A27" s="10">
        <v>152</v>
      </c>
      <c r="B27" t="str">
        <f>VLOOKUP(C27,'Team Listing'!$A$1:$R$251,3)</f>
        <v>B2</v>
      </c>
      <c r="C27" s="7">
        <v>88</v>
      </c>
      <c r="D27" t="str">
        <f>VLOOKUP(C27,'Team Listing'!$A$1:$R$251,2)</f>
        <v>Grandstanders</v>
      </c>
      <c r="E27" s="1" t="s">
        <v>253</v>
      </c>
      <c r="F27" s="1">
        <f t="shared" si="10"/>
        <v>152</v>
      </c>
      <c r="G27" t="str">
        <f>VLOOKUP(H27,'Team Listing'!$A$1:$R$251,3)</f>
        <v>B2</v>
      </c>
      <c r="H27" s="7">
        <v>34</v>
      </c>
      <c r="I27" t="str">
        <f>VLOOKUP(H27,'Team Listing'!$A$1:$R$251,2)</f>
        <v>All Blacks</v>
      </c>
      <c r="J27" s="8">
        <v>8</v>
      </c>
      <c r="K27" t="s">
        <v>2338</v>
      </c>
      <c r="L27" t="str">
        <f>VLOOKUP(J27,'Field List'!$A$2:$D$90,2,0)</f>
        <v>All Souls &amp; St Gabriels School</v>
      </c>
      <c r="M27" t="str">
        <f>VLOOKUP(J27,'Field List'!$A$2:$D$90,4,0)</f>
        <v>Burry  Oval</v>
      </c>
      <c r="N27" t="str">
        <f t="shared" si="11"/>
        <v>8834</v>
      </c>
      <c r="O27" t="str">
        <f t="shared" si="12"/>
        <v>3488</v>
      </c>
      <c r="P27" t="str">
        <f t="shared" si="13"/>
        <v>88Field8</v>
      </c>
      <c r="Q27" s="1" t="str">
        <f t="shared" si="14"/>
        <v>34Field8</v>
      </c>
      <c r="R27" s="10" t="e">
        <f>VLOOKUP(N27,'Day 1 Combinations'!$A$1:$B$998,2,FALSE)</f>
        <v>#N/A</v>
      </c>
      <c r="S27" s="10" t="e">
        <f>VLOOKUP(O27,'Day 1 Combinations'!$A$1:$B$998,2,FALSE)</f>
        <v>#N/A</v>
      </c>
      <c r="T27" s="10" t="str">
        <f>VLOOKUP(P27,'Day 1 Combinations'!$A$1:$B$998,2,FALSE)</f>
        <v>*</v>
      </c>
      <c r="U27" s="10" t="e">
        <f>VLOOKUP(Q27,'Day 1 Combinations'!$A$1:$B$998,2,FALSE)</f>
        <v>#N/A</v>
      </c>
      <c r="V27" t="str">
        <f>VLOOKUP(C27,'Team Listing'!$A$1:$R$251,17)</f>
        <v>D1-Dads&amp;Lads; D2-AllBlacks;Home</v>
      </c>
      <c r="W27">
        <f>VLOOKUP(H27,'Team Listing'!$A$1:$R$251,17)</f>
        <v>0</v>
      </c>
      <c r="X27" s="10"/>
      <c r="Z27" s="1" t="s">
        <v>250</v>
      </c>
      <c r="AA27" s="3">
        <f t="shared" si="15"/>
        <v>88</v>
      </c>
      <c r="AB27" t="s">
        <v>531</v>
      </c>
      <c r="AC27" s="3">
        <v>39</v>
      </c>
      <c r="AD27" s="3">
        <v>23</v>
      </c>
      <c r="AE27" t="s">
        <v>68</v>
      </c>
    </row>
    <row r="28" spans="1:31" x14ac:dyDescent="0.2">
      <c r="A28" s="10">
        <v>153</v>
      </c>
      <c r="B28" t="str">
        <f>VLOOKUP(C28,'Team Listing'!$A$1:$R$251,3)</f>
        <v>B2</v>
      </c>
      <c r="C28" s="7">
        <v>120</v>
      </c>
      <c r="D28" t="str">
        <f>VLOOKUP(C28,'Team Listing'!$A$1:$R$251,2)</f>
        <v>Piston Broke</v>
      </c>
      <c r="E28" s="1" t="s">
        <v>253</v>
      </c>
      <c r="F28" s="1">
        <f t="shared" si="10"/>
        <v>153</v>
      </c>
      <c r="G28" t="str">
        <f>VLOOKUP(H28,'Team Listing'!$A$1:$R$251,3)</f>
        <v>B2</v>
      </c>
      <c r="H28" s="7">
        <v>166</v>
      </c>
      <c r="I28" t="str">
        <f>VLOOKUP(H28,'Team Listing'!$A$1:$R$251,2)</f>
        <v>XXXX Floor Beers</v>
      </c>
      <c r="J28" s="8">
        <v>9</v>
      </c>
      <c r="K28" t="s">
        <v>2338</v>
      </c>
      <c r="L28" t="str">
        <f>VLOOKUP(J28,'Field List'!$A$2:$D$90,2,0)</f>
        <v>The B.C.G. 1 GAME ONLY</v>
      </c>
      <c r="M28" t="str">
        <f>VLOOKUP(J28,'Field List'!$A$2:$D$90,4,0)</f>
        <v>349 Old Dalrymple Road</v>
      </c>
      <c r="N28" t="str">
        <f t="shared" si="11"/>
        <v>120166</v>
      </c>
      <c r="O28" t="str">
        <f t="shared" si="12"/>
        <v>166120</v>
      </c>
      <c r="P28" t="str">
        <f t="shared" si="13"/>
        <v>120Field9</v>
      </c>
      <c r="Q28" s="1" t="str">
        <f t="shared" si="14"/>
        <v>166Field9</v>
      </c>
      <c r="R28" s="10" t="e">
        <f>VLOOKUP(N28,'Day 1 Combinations'!$A$1:$B$998,2,FALSE)</f>
        <v>#N/A</v>
      </c>
      <c r="S28" s="10" t="e">
        <f>VLOOKUP(O28,'Day 1 Combinations'!$A$1:$B$998,2,FALSE)</f>
        <v>#N/A</v>
      </c>
      <c r="T28" s="10" t="str">
        <f>VLOOKUP(P28,'Day 1 Combinations'!$A$1:$B$998,2,FALSE)</f>
        <v>*</v>
      </c>
      <c r="U28" s="10" t="e">
        <f>VLOOKUP(Q28,'Day 1 Combinations'!$A$1:$B$998,2,FALSE)</f>
        <v>#N/A</v>
      </c>
      <c r="V28" t="str">
        <f>VLOOKUP(C28,'Team Listing'!$A$1:$R$251,17)</f>
        <v>Home;Amgames;XXXXFloorbeersDay2</v>
      </c>
      <c r="W28" t="str">
        <f>VLOOKUP(H28,'Team Listing'!$A$1:$R$251,17)</f>
        <v>Amgames;D2-PistonBroke</v>
      </c>
      <c r="X28" s="10"/>
      <c r="Z28" s="1" t="s">
        <v>250</v>
      </c>
      <c r="AA28" s="3">
        <f t="shared" si="15"/>
        <v>120</v>
      </c>
      <c r="AB28" t="s">
        <v>464</v>
      </c>
      <c r="AC28" s="3">
        <v>18</v>
      </c>
      <c r="AD28" s="3">
        <v>25</v>
      </c>
      <c r="AE28" t="s">
        <v>46</v>
      </c>
    </row>
    <row r="29" spans="1:31" x14ac:dyDescent="0.2">
      <c r="A29" s="10">
        <v>154</v>
      </c>
      <c r="B29" t="str">
        <f>VLOOKUP(C29,'Team Listing'!$A$1:$R$251,3)</f>
        <v>B2</v>
      </c>
      <c r="C29" s="7">
        <v>52</v>
      </c>
      <c r="D29" t="str">
        <f>VLOOKUP(C29,'Team Listing'!$A$1:$R$251,2)</f>
        <v>Boombys Boozers</v>
      </c>
      <c r="E29" s="1" t="s">
        <v>253</v>
      </c>
      <c r="F29" s="1">
        <f t="shared" si="10"/>
        <v>154</v>
      </c>
      <c r="G29" t="str">
        <f>VLOOKUP(H29,'Team Listing'!$A$1:$R$251,3)</f>
        <v>B2</v>
      </c>
      <c r="H29" s="7">
        <v>69</v>
      </c>
      <c r="I29" t="str">
        <f>VLOOKUP(H29,'Team Listing'!$A$1:$R$251,2)</f>
        <v>Custards</v>
      </c>
      <c r="J29" s="8">
        <v>78</v>
      </c>
      <c r="K29" t="s">
        <v>2338</v>
      </c>
      <c r="L29" t="str">
        <f>VLOOKUP(J29,'Field List'!$A$2:$D$90,2,0)</f>
        <v xml:space="preserve">Boombys Backyard </v>
      </c>
      <c r="M29" t="str">
        <f>VLOOKUP(J29,'Field List'!$A$2:$D$90,4,0)</f>
        <v>4.2 km  Weir  Road</v>
      </c>
      <c r="N29" t="str">
        <f t="shared" si="11"/>
        <v>5269</v>
      </c>
      <c r="O29" t="str">
        <f t="shared" si="12"/>
        <v>6952</v>
      </c>
      <c r="P29" t="str">
        <f t="shared" si="13"/>
        <v>52Field78</v>
      </c>
      <c r="Q29" s="1" t="str">
        <f t="shared" si="14"/>
        <v>69Field78</v>
      </c>
      <c r="R29" s="10" t="e">
        <f>VLOOKUP(N29,'Day 1 Combinations'!$A$1:$B$998,2,FALSE)</f>
        <v>#N/A</v>
      </c>
      <c r="S29" s="10" t="e">
        <f>VLOOKUP(O29,'Day 1 Combinations'!$A$1:$B$998,2,FALSE)</f>
        <v>#N/A</v>
      </c>
      <c r="T29" s="10" t="str">
        <f>VLOOKUP(P29,'Day 1 Combinations'!$A$1:$B$998,2,FALSE)</f>
        <v>*</v>
      </c>
      <c r="U29" s="10" t="e">
        <f>VLOOKUP(Q29,'Day 1 Combinations'!$A$1:$B$998,2,FALSE)</f>
        <v>#N/A</v>
      </c>
      <c r="V29" t="str">
        <f>VLOOKUP(C29,'Team Listing'!$A$1:$R$251,17)</f>
        <v>Home field; All AM games</v>
      </c>
      <c r="W29" t="e">
        <f>VLOOKUP(H29,'Team Listing'!$A$1:$R$251,17)</f>
        <v>#N/A</v>
      </c>
      <c r="X29" s="10"/>
      <c r="Z29" s="1" t="s">
        <v>280</v>
      </c>
      <c r="AA29" s="3">
        <f t="shared" si="15"/>
        <v>52</v>
      </c>
      <c r="AB29" t="s">
        <v>495</v>
      </c>
      <c r="AC29" s="3">
        <v>63</v>
      </c>
      <c r="AD29" s="3">
        <v>26</v>
      </c>
      <c r="AE29" t="s">
        <v>488</v>
      </c>
    </row>
    <row r="30" spans="1:31" x14ac:dyDescent="0.2">
      <c r="A30" s="10">
        <v>155</v>
      </c>
      <c r="B30" t="str">
        <f>VLOOKUP(C30,'Team Listing'!$A$1:$R$251,3)</f>
        <v>B2</v>
      </c>
      <c r="C30" s="7">
        <v>110</v>
      </c>
      <c r="D30" t="str">
        <f>VLOOKUP(C30,'Team Listing'!$A$1:$R$251,2)</f>
        <v>Mosman Mangoes</v>
      </c>
      <c r="E30" s="1" t="s">
        <v>253</v>
      </c>
      <c r="F30" s="1">
        <f t="shared" si="10"/>
        <v>155</v>
      </c>
      <c r="G30" t="str">
        <f>VLOOKUP(H30,'Team Listing'!$A$1:$R$251,3)</f>
        <v>B2</v>
      </c>
      <c r="H30" s="7">
        <v>159</v>
      </c>
      <c r="I30" t="str">
        <f>VLOOKUP(H30,'Team Listing'!$A$1:$R$251,2)</f>
        <v>Wattle Boys</v>
      </c>
      <c r="J30" s="8">
        <v>15</v>
      </c>
      <c r="K30" t="s">
        <v>2338</v>
      </c>
      <c r="L30" t="str">
        <f>VLOOKUP(J30,'Field List'!$A$2:$D$90,2,0)</f>
        <v>Mosman Park Junior Cricket</v>
      </c>
      <c r="M30" t="str">
        <f>VLOOKUP(J30,'Field List'!$A$2:$D$90,4,0)</f>
        <v>Top field towards Mt Leyshon Road</v>
      </c>
      <c r="N30" t="str">
        <f t="shared" si="11"/>
        <v>110159</v>
      </c>
      <c r="O30" t="str">
        <f t="shared" si="12"/>
        <v>159110</v>
      </c>
      <c r="P30" t="str">
        <f t="shared" si="13"/>
        <v>110Field15</v>
      </c>
      <c r="Q30" s="1" t="str">
        <f t="shared" si="14"/>
        <v>159Field15</v>
      </c>
      <c r="R30" s="10" t="e">
        <f>VLOOKUP(N30,'Day 1 Combinations'!$A$1:$B$998,2,FALSE)</f>
        <v>#N/A</v>
      </c>
      <c r="S30" s="10" t="e">
        <f>VLOOKUP(O30,'Day 1 Combinations'!$A$1:$B$998,2,FALSE)</f>
        <v>#N/A</v>
      </c>
      <c r="T30" s="10" t="str">
        <f>VLOOKUP(P30,'Day 1 Combinations'!$A$1:$B$998,2,FALSE)</f>
        <v>*</v>
      </c>
      <c r="U30" s="10" t="e">
        <f>VLOOKUP(Q30,'Day 1 Combinations'!$A$1:$B$998,2,FALSE)</f>
        <v>#N/A</v>
      </c>
      <c r="V30" t="str">
        <f>VLOOKUP(C30,'Team Listing'!$A$1:$R$251,17)</f>
        <v>Amgames;PlayScuds11;MosmanPark</v>
      </c>
      <c r="W30">
        <f>VLOOKUP(H30,'Team Listing'!$A$1:$R$251,17)</f>
        <v>0</v>
      </c>
      <c r="X30" s="10"/>
      <c r="Z30" s="1" t="s">
        <v>280</v>
      </c>
      <c r="AA30" s="3">
        <f t="shared" si="15"/>
        <v>110</v>
      </c>
      <c r="AB30" t="s">
        <v>117</v>
      </c>
      <c r="AC30" s="3">
        <v>130</v>
      </c>
      <c r="AD30" s="3">
        <v>27</v>
      </c>
      <c r="AE30" t="s">
        <v>82</v>
      </c>
    </row>
    <row r="31" spans="1:31" x14ac:dyDescent="0.2">
      <c r="A31" s="10">
        <v>156</v>
      </c>
      <c r="B31" t="str">
        <f>VLOOKUP(C31,'Team Listing'!$A$1:$R$251,3)</f>
        <v>B2</v>
      </c>
      <c r="C31" s="7">
        <v>116</v>
      </c>
      <c r="D31" t="str">
        <f>VLOOKUP(C31,'Team Listing'!$A$1:$R$251,2)</f>
        <v>Nudeballers</v>
      </c>
      <c r="E31" s="1" t="s">
        <v>253</v>
      </c>
      <c r="F31" s="1">
        <f t="shared" si="10"/>
        <v>156</v>
      </c>
      <c r="G31" t="str">
        <f>VLOOKUP(H31,'Team Listing'!$A$1:$R$251,3)</f>
        <v>B2</v>
      </c>
      <c r="H31" s="7">
        <v>131</v>
      </c>
      <c r="I31" t="str">
        <f>VLOOKUP(H31,'Team Listing'!$A$1:$R$251,2)</f>
        <v>Sharks</v>
      </c>
      <c r="J31" s="8">
        <v>56</v>
      </c>
      <c r="K31" t="s">
        <v>2338</v>
      </c>
      <c r="L31" t="str">
        <f>VLOOKUP(J31,'Field List'!$A$2:$D$90,2,0)</f>
        <v>Eventide</v>
      </c>
      <c r="M31" t="str">
        <f>VLOOKUP(J31,'Field List'!$A$2:$D$90,4,0)</f>
        <v>Eventide</v>
      </c>
      <c r="N31" t="str">
        <f t="shared" si="11"/>
        <v>116131</v>
      </c>
      <c r="O31" t="str">
        <f t="shared" si="12"/>
        <v>131116</v>
      </c>
      <c r="P31" t="str">
        <f t="shared" si="13"/>
        <v>116Field56</v>
      </c>
      <c r="Q31" s="1" t="str">
        <f t="shared" si="14"/>
        <v>131Field56</v>
      </c>
      <c r="R31" s="10" t="e">
        <f>VLOOKUP(N31,'Day 1 Combinations'!$A$1:$B$998,2,FALSE)</f>
        <v>#N/A</v>
      </c>
      <c r="S31" s="10" t="e">
        <f>VLOOKUP(O31,'Day 1 Combinations'!$A$1:$B$998,2,FALSE)</f>
        <v>#N/A</v>
      </c>
      <c r="T31" s="10" t="e">
        <f>VLOOKUP(P31,'Day 1 Combinations'!$A$1:$B$998,2,FALSE)</f>
        <v>#N/A</v>
      </c>
      <c r="U31" s="10" t="str">
        <f>VLOOKUP(Q31,'Day 1 Combinations'!$A$1:$B$998,2,FALSE)</f>
        <v>*</v>
      </c>
      <c r="V31" t="str">
        <f>VLOOKUP(C31,'Team Listing'!$A$1:$R$251,17)</f>
        <v>All AM games</v>
      </c>
      <c r="W31" t="str">
        <f>VLOOKUP(H31,'Team Listing'!$A$1:$R$251,17)</f>
        <v>Eventide AM games</v>
      </c>
      <c r="X31" s="10"/>
      <c r="Z31" s="1" t="s">
        <v>280</v>
      </c>
      <c r="AA31" s="3">
        <f t="shared" si="15"/>
        <v>116</v>
      </c>
      <c r="AB31" t="s">
        <v>88</v>
      </c>
      <c r="AC31" s="3">
        <v>95</v>
      </c>
      <c r="AD31" s="3">
        <v>30</v>
      </c>
      <c r="AE31" t="s">
        <v>37</v>
      </c>
    </row>
    <row r="32" spans="1:31" x14ac:dyDescent="0.2">
      <c r="A32" s="10">
        <v>157</v>
      </c>
      <c r="B32" t="str">
        <f>VLOOKUP(C32,'Team Listing'!$A$1:$R$251,3)</f>
        <v>B2</v>
      </c>
      <c r="C32" s="7">
        <v>100</v>
      </c>
      <c r="D32" t="str">
        <f>VLOOKUP(C32,'Team Listing'!$A$1:$R$251,2)</f>
        <v>Jungle Patrol One</v>
      </c>
      <c r="E32" s="1" t="s">
        <v>253</v>
      </c>
      <c r="F32" s="1">
        <f t="shared" si="10"/>
        <v>157</v>
      </c>
      <c r="G32" t="str">
        <f>VLOOKUP(H32,'Team Listing'!$A$1:$R$251,3)</f>
        <v>B2</v>
      </c>
      <c r="H32" s="7">
        <v>42</v>
      </c>
      <c r="I32" t="str">
        <f>VLOOKUP(H32,'Team Listing'!$A$1:$R$251,2)</f>
        <v>Beerabong XI</v>
      </c>
      <c r="J32" s="8">
        <v>72</v>
      </c>
      <c r="K32" t="s">
        <v>2338</v>
      </c>
      <c r="L32" t="str">
        <f>VLOOKUP(J32,'Field List'!$A$2:$D$90,2,0)</f>
        <v>V.B. PARK      1 GAME ONLY</v>
      </c>
      <c r="M32" t="str">
        <f>VLOOKUP(J32,'Field List'!$A$2:$D$90,4,0)</f>
        <v>Acaciavale Road</v>
      </c>
      <c r="N32" t="str">
        <f t="shared" si="11"/>
        <v>10042</v>
      </c>
      <c r="O32" t="str">
        <f t="shared" si="12"/>
        <v>42100</v>
      </c>
      <c r="P32" t="str">
        <f t="shared" si="13"/>
        <v>100Field72</v>
      </c>
      <c r="Q32" s="1" t="str">
        <f t="shared" si="14"/>
        <v>42Field72</v>
      </c>
      <c r="R32" s="10" t="e">
        <f>VLOOKUP(N32,'Day 1 Combinations'!$A$1:$B$998,2,FALSE)</f>
        <v>#N/A</v>
      </c>
      <c r="S32" s="10" t="e">
        <f>VLOOKUP(O32,'Day 1 Combinations'!$A$1:$B$998,2,FALSE)</f>
        <v>#N/A</v>
      </c>
      <c r="T32" s="10" t="e">
        <f>VLOOKUP(P32,'Day 1 Combinations'!$A$1:$B$998,2,FALSE)</f>
        <v>#N/A</v>
      </c>
      <c r="U32" s="10" t="str">
        <f>VLOOKUP(Q32,'Day 1 Combinations'!$A$1:$B$998,2,FALSE)</f>
        <v>*</v>
      </c>
      <c r="V32" t="str">
        <f>VLOOKUP(C32,'Team Listing'!$A$1:$R$251,17)</f>
        <v>Day3-AM.
Play a double header at Acacia Vale Road field (72) v It'll Do (Team 213 - but in Social)in the PM game on Day1</v>
      </c>
      <c r="W32" t="str">
        <f>VLOOKUP(H32,'Team Listing'!$A$1:$R$251,17)</f>
        <v>Home field; All AM games</v>
      </c>
      <c r="X32" s="10"/>
      <c r="Z32" s="1" t="s">
        <v>280</v>
      </c>
      <c r="AA32" s="3">
        <f t="shared" si="15"/>
        <v>100</v>
      </c>
      <c r="AB32" t="s">
        <v>527</v>
      </c>
      <c r="AC32" s="3">
        <v>75</v>
      </c>
      <c r="AD32" s="3">
        <v>31</v>
      </c>
      <c r="AE32" t="s">
        <v>292</v>
      </c>
    </row>
    <row r="33" spans="1:31" x14ac:dyDescent="0.2">
      <c r="A33" s="10">
        <v>158</v>
      </c>
      <c r="B33" t="str">
        <f>VLOOKUP(C33,'Team Listing'!$A$1:$R$251,3)</f>
        <v>B2</v>
      </c>
      <c r="C33" s="7">
        <v>70</v>
      </c>
      <c r="D33" t="str">
        <f>VLOOKUP(C33,'Team Listing'!$A$1:$R$251,2)</f>
        <v>Dads and Lads</v>
      </c>
      <c r="E33" s="1" t="s">
        <v>253</v>
      </c>
      <c r="F33" s="1">
        <f t="shared" si="10"/>
        <v>158</v>
      </c>
      <c r="G33" t="str">
        <f>VLOOKUP(H33,'Team Listing'!$A$1:$R$251,3)</f>
        <v>B2</v>
      </c>
      <c r="H33" s="7">
        <v>89</v>
      </c>
      <c r="I33" t="str">
        <f>VLOOKUP(H33,'Team Listing'!$A$1:$R$251,2)</f>
        <v>Grandstanders II</v>
      </c>
      <c r="J33" s="8">
        <v>50</v>
      </c>
      <c r="K33" t="s">
        <v>2338</v>
      </c>
      <c r="L33" t="str">
        <f>VLOOKUP(J33,'Field List'!$A$2:$D$90,2,0)</f>
        <v>Goldfield Sporting Complex</v>
      </c>
      <c r="M33" t="str">
        <f>VLOOKUP(J33,'Field List'!$A$2:$D$90,4,0)</f>
        <v>2nd away from Athletic Club</v>
      </c>
      <c r="N33" t="str">
        <f t="shared" si="11"/>
        <v>7089</v>
      </c>
      <c r="O33" t="str">
        <f t="shared" si="12"/>
        <v>8970</v>
      </c>
      <c r="P33" t="str">
        <f t="shared" si="13"/>
        <v>70Field50</v>
      </c>
      <c r="Q33" s="1" t="str">
        <f t="shared" si="14"/>
        <v>89Field50</v>
      </c>
      <c r="R33" s="10" t="e">
        <f>VLOOKUP(N33,'Day 1 Combinations'!$A$1:$B$998,2,FALSE)</f>
        <v>#N/A</v>
      </c>
      <c r="S33" s="10" t="e">
        <f>VLOOKUP(O33,'Day 1 Combinations'!$A$1:$B$998,2,FALSE)</f>
        <v>#N/A</v>
      </c>
      <c r="T33" s="10" t="e">
        <f>VLOOKUP(P33,'Day 1 Combinations'!$A$1:$B$998,2,FALSE)</f>
        <v>#N/A</v>
      </c>
      <c r="U33" s="10" t="str">
        <f>VLOOKUP(Q33,'Day 1 Combinations'!$A$1:$B$998,2,FALSE)</f>
        <v>*</v>
      </c>
      <c r="V33" t="str">
        <f>VLOOKUP(C33,'Team Listing'!$A$1:$R$251,17)</f>
        <v>Amgames;D1-Grandstanders</v>
      </c>
      <c r="W33" t="str">
        <f>VLOOKUP(H33,'Team Listing'!$A$1:$R$251,17)</f>
        <v>Home field</v>
      </c>
      <c r="X33" s="10"/>
      <c r="Z33" s="1" t="s">
        <v>280</v>
      </c>
      <c r="AA33" s="3">
        <f t="shared" si="15"/>
        <v>70</v>
      </c>
      <c r="AB33" t="s">
        <v>297</v>
      </c>
      <c r="AC33" s="3">
        <v>165</v>
      </c>
      <c r="AD33" s="3">
        <v>33</v>
      </c>
      <c r="AE33" t="s">
        <v>513</v>
      </c>
    </row>
    <row r="34" spans="1:31" x14ac:dyDescent="0.2">
      <c r="A34" s="10">
        <v>159</v>
      </c>
      <c r="B34" t="str">
        <f>VLOOKUP(C34,'Team Listing'!$A$1:$R$251,3)</f>
        <v>B2</v>
      </c>
      <c r="C34" s="7">
        <v>130</v>
      </c>
      <c r="D34" t="str">
        <f>VLOOKUP(C34,'Team Listing'!$A$1:$R$251,2)</f>
        <v>Shaggers XI</v>
      </c>
      <c r="E34" s="1" t="s">
        <v>253</v>
      </c>
      <c r="F34" s="1">
        <f t="shared" si="10"/>
        <v>159</v>
      </c>
      <c r="G34" t="str">
        <f>VLOOKUP(H34,'Team Listing'!$A$1:$R$251,3)</f>
        <v>B2</v>
      </c>
      <c r="H34" s="7">
        <v>72</v>
      </c>
      <c r="I34" t="str">
        <f>VLOOKUP(H34,'Team Listing'!$A$1:$R$251,2)</f>
        <v>Dirty Dogs</v>
      </c>
      <c r="J34" s="8">
        <v>29</v>
      </c>
      <c r="K34" t="s">
        <v>2338</v>
      </c>
      <c r="L34" t="str">
        <f>VLOOKUP(J34,'Field List'!$A$2:$D$90,2,0)</f>
        <v>Charters Towers Airport Reserve</v>
      </c>
      <c r="M34" t="str">
        <f>VLOOKUP(J34,'Field List'!$A$2:$D$90,4,0)</f>
        <v>Opposite Depot</v>
      </c>
      <c r="N34" t="str">
        <f t="shared" si="11"/>
        <v>13072</v>
      </c>
      <c r="O34" t="str">
        <f t="shared" si="12"/>
        <v>72130</v>
      </c>
      <c r="P34" t="str">
        <f t="shared" si="13"/>
        <v>130Field29</v>
      </c>
      <c r="Q34" s="1" t="str">
        <f t="shared" si="14"/>
        <v>72Field29</v>
      </c>
      <c r="R34" s="10" t="e">
        <f>VLOOKUP(N34,'Day 1 Combinations'!$A$1:$B$998,2,FALSE)</f>
        <v>#N/A</v>
      </c>
      <c r="S34" s="10" t="e">
        <f>VLOOKUP(O34,'Day 1 Combinations'!$A$1:$B$998,2,FALSE)</f>
        <v>#N/A</v>
      </c>
      <c r="T34" s="10" t="e">
        <f>VLOOKUP(P34,'Day 1 Combinations'!$A$1:$B$998,2,FALSE)</f>
        <v>#N/A</v>
      </c>
      <c r="U34" s="10" t="e">
        <f>VLOOKUP(Q34,'Day 1 Combinations'!$A$1:$B$998,2,FALSE)</f>
        <v>#N/A</v>
      </c>
      <c r="V34" t="str">
        <f>VLOOKUP(C34,'Team Listing'!$A$1:$R$251,17)</f>
        <v>AM games</v>
      </c>
      <c r="W34" t="str">
        <f>VLOOKUP(H34,'Team Listing'!$A$1:$R$251,17)</f>
        <v>Day 3 - AM game</v>
      </c>
      <c r="X34" s="10"/>
      <c r="Z34" s="1" t="s">
        <v>280</v>
      </c>
      <c r="AA34" s="3">
        <f t="shared" si="15"/>
        <v>130</v>
      </c>
      <c r="AB34" t="s">
        <v>44</v>
      </c>
      <c r="AC34" s="3">
        <v>161</v>
      </c>
      <c r="AD34" s="3">
        <v>34</v>
      </c>
      <c r="AE34" t="s">
        <v>302</v>
      </c>
    </row>
    <row r="35" spans="1:31" x14ac:dyDescent="0.2">
      <c r="A35" s="10">
        <v>160</v>
      </c>
      <c r="B35" t="str">
        <f>VLOOKUP(C35,'Team Listing'!$A$1:$R$251,3)</f>
        <v>B2</v>
      </c>
      <c r="C35" s="7">
        <v>112</v>
      </c>
      <c r="D35" t="str">
        <f>VLOOKUP(C35,'Team Listing'!$A$1:$R$251,2)</f>
        <v>Nanna Meryl's XI</v>
      </c>
      <c r="E35" s="1" t="s">
        <v>253</v>
      </c>
      <c r="F35" s="1">
        <f t="shared" si="10"/>
        <v>160</v>
      </c>
      <c r="G35" t="str">
        <f>VLOOKUP(H35,'Team Listing'!$A$1:$R$251,3)</f>
        <v>B2</v>
      </c>
      <c r="H35" s="7">
        <v>153</v>
      </c>
      <c r="I35" t="str">
        <f>VLOOKUP(H35,'Team Listing'!$A$1:$R$251,2)</f>
        <v>Urkel's XI</v>
      </c>
      <c r="J35" s="8">
        <v>74</v>
      </c>
      <c r="K35" t="s">
        <v>2338</v>
      </c>
      <c r="L35" t="str">
        <f>VLOOKUP(J35,'Field List'!$A$2:$D$90,2,0)</f>
        <v>Urdera  Road</v>
      </c>
      <c r="M35" t="str">
        <f>VLOOKUP(J35,'Field List'!$A$2:$D$90,4,0)</f>
        <v>3.2 km Urdera  Road on Lynd H/Way 5km</v>
      </c>
      <c r="N35" t="str">
        <f t="shared" si="11"/>
        <v>112153</v>
      </c>
      <c r="O35" t="str">
        <f t="shared" si="12"/>
        <v>153112</v>
      </c>
      <c r="P35" t="str">
        <f t="shared" si="13"/>
        <v>112Field74</v>
      </c>
      <c r="Q35" s="1" t="str">
        <f t="shared" si="14"/>
        <v>153Field74</v>
      </c>
      <c r="R35" s="10" t="e">
        <f>VLOOKUP(N35,'Day 1 Combinations'!$A$1:$B$998,2,FALSE)</f>
        <v>#N/A</v>
      </c>
      <c r="S35" s="10" t="e">
        <f>VLOOKUP(O35,'Day 1 Combinations'!$A$1:$B$998,2,FALSE)</f>
        <v>#N/A</v>
      </c>
      <c r="T35" s="10" t="str">
        <f>VLOOKUP(P35,'Day 1 Combinations'!$A$1:$B$998,2,FALSE)</f>
        <v>*</v>
      </c>
      <c r="U35" s="10" t="e">
        <f>VLOOKUP(Q35,'Day 1 Combinations'!$A$1:$B$998,2,FALSE)</f>
        <v>#N/A</v>
      </c>
      <c r="V35" t="str">
        <f>VLOOKUP(C35,'Team Listing'!$A$1:$R$251,17)</f>
        <v>Home Field</v>
      </c>
      <c r="W35">
        <f>VLOOKUP(H35,'Team Listing'!$A$1:$R$251,17)</f>
        <v>0</v>
      </c>
      <c r="X35" s="1"/>
      <c r="Z35" s="1" t="s">
        <v>280</v>
      </c>
      <c r="AA35" s="3">
        <f t="shared" si="15"/>
        <v>112</v>
      </c>
      <c r="AB35" t="s">
        <v>89</v>
      </c>
      <c r="AC35" s="3">
        <v>102</v>
      </c>
      <c r="AD35" s="3">
        <v>35</v>
      </c>
      <c r="AE35" t="s">
        <v>498</v>
      </c>
    </row>
    <row r="36" spans="1:31" x14ac:dyDescent="0.2">
      <c r="A36" s="10">
        <v>161</v>
      </c>
      <c r="B36" t="str">
        <f>VLOOKUP(C36,'Team Listing'!$A$1:$R$251,3)</f>
        <v>B2</v>
      </c>
      <c r="C36" s="7">
        <v>111</v>
      </c>
      <c r="D36" t="str">
        <f>VLOOKUP(C36,'Team Listing'!$A$1:$R$251,2)</f>
        <v>Mt Coolon</v>
      </c>
      <c r="E36" s="1" t="s">
        <v>253</v>
      </c>
      <c r="F36" s="1">
        <f t="shared" si="10"/>
        <v>161</v>
      </c>
      <c r="G36" t="str">
        <f>VLOOKUP(H36,'Team Listing'!$A$1:$R$251,3)</f>
        <v>B2</v>
      </c>
      <c r="H36" s="7">
        <v>141</v>
      </c>
      <c r="I36" t="str">
        <f>VLOOKUP(H36,'Team Listing'!$A$1:$R$251,2)</f>
        <v>The Silver Chickens</v>
      </c>
      <c r="J36" s="8">
        <v>62</v>
      </c>
      <c r="K36" t="s">
        <v>2338</v>
      </c>
      <c r="L36" t="str">
        <f>VLOOKUP(J36,'Field List'!$A$2:$D$90,2,0)</f>
        <v>The FCG                   1GAME</v>
      </c>
      <c r="M36" t="str">
        <f>VLOOKUP(J36,'Field List'!$A$2:$D$90,4,0)</f>
        <v>Bus Road - Fordyce's Property</v>
      </c>
      <c r="N36" t="str">
        <f t="shared" si="11"/>
        <v>111141</v>
      </c>
      <c r="O36" t="str">
        <f t="shared" si="12"/>
        <v>141111</v>
      </c>
      <c r="P36" t="str">
        <f t="shared" si="13"/>
        <v>111Field62</v>
      </c>
      <c r="Q36" s="1" t="str">
        <f t="shared" si="14"/>
        <v>141Field62</v>
      </c>
      <c r="R36" s="10" t="e">
        <f>VLOOKUP(N36,'Day 1 Combinations'!$A$1:$B$998,2,FALSE)</f>
        <v>#N/A</v>
      </c>
      <c r="S36" s="10" t="e">
        <f>VLOOKUP(O36,'Day 1 Combinations'!$A$1:$B$998,2,FALSE)</f>
        <v>#N/A</v>
      </c>
      <c r="T36" s="10" t="str">
        <f>VLOOKUP(P36,'Day 1 Combinations'!$A$1:$B$998,2,FALSE)</f>
        <v>*</v>
      </c>
      <c r="U36" s="10" t="e">
        <f>VLOOKUP(Q36,'Day 1 Combinations'!$A$1:$B$998,2,FALSE)</f>
        <v>#N/A</v>
      </c>
      <c r="V36" t="str">
        <f>VLOOKUP(C36,'Team Listing'!$A$1:$R$251,17)</f>
        <v>Home Field - FCG (Geoff Fordyce)</v>
      </c>
      <c r="W36">
        <f>VLOOKUP(H36,'Team Listing'!$A$1:$R$251,17)</f>
        <v>0</v>
      </c>
      <c r="X36" s="1"/>
      <c r="Z36" s="1" t="s">
        <v>280</v>
      </c>
      <c r="AA36" s="3">
        <f t="shared" si="15"/>
        <v>111</v>
      </c>
      <c r="AB36" t="s">
        <v>296</v>
      </c>
      <c r="AC36" s="3">
        <v>155</v>
      </c>
      <c r="AD36" s="3">
        <v>36</v>
      </c>
      <c r="AE36" t="s">
        <v>133</v>
      </c>
    </row>
    <row r="37" spans="1:31" x14ac:dyDescent="0.2">
      <c r="A37" s="10">
        <v>162</v>
      </c>
      <c r="B37" t="str">
        <f>VLOOKUP(C37,'Team Listing'!$A$1:$R$251,3)</f>
        <v>B2</v>
      </c>
      <c r="C37" s="7">
        <v>163</v>
      </c>
      <c r="D37" t="str">
        <f>VLOOKUP(C37,'Team Listing'!$A$1:$R$251,2)</f>
        <v>Western Star Pickets 1</v>
      </c>
      <c r="E37" s="1" t="s">
        <v>253</v>
      </c>
      <c r="F37" s="1">
        <f t="shared" si="10"/>
        <v>162</v>
      </c>
      <c r="G37" t="str">
        <f>VLOOKUP(H37,'Team Listing'!$A$1:$R$251,3)</f>
        <v>B2</v>
      </c>
      <c r="H37" s="7">
        <v>146</v>
      </c>
      <c r="I37" t="str">
        <f>VLOOKUP(H37,'Team Listing'!$A$1:$R$251,2)</f>
        <v>Thuringowa Bulldogs</v>
      </c>
      <c r="J37" s="8">
        <v>19</v>
      </c>
      <c r="K37" t="s">
        <v>2338</v>
      </c>
      <c r="L37" t="str">
        <f>VLOOKUP(J37,'Field List'!$A$2:$D$90,2,0)</f>
        <v>Blackheath &amp; Thornburgh College</v>
      </c>
      <c r="M37" t="str">
        <f>VLOOKUP(J37,'Field List'!$A$2:$D$90,4,0)</f>
        <v>Waverley Field</v>
      </c>
      <c r="N37" t="str">
        <f t="shared" si="11"/>
        <v>163146</v>
      </c>
      <c r="O37" t="str">
        <f t="shared" si="12"/>
        <v>146163</v>
      </c>
      <c r="P37" t="str">
        <f t="shared" si="13"/>
        <v>163Field19</v>
      </c>
      <c r="Q37" s="1" t="str">
        <f t="shared" si="14"/>
        <v>146Field19</v>
      </c>
      <c r="R37" s="10" t="e">
        <f>VLOOKUP(N37,'Day 1 Combinations'!$A$1:$B$998,2,FALSE)</f>
        <v>#N/A</v>
      </c>
      <c r="S37" s="10" t="e">
        <f>VLOOKUP(O37,'Day 1 Combinations'!$A$1:$B$998,2,FALSE)</f>
        <v>#N/A</v>
      </c>
      <c r="T37" s="10" t="str">
        <f>VLOOKUP(P37,'Day 1 Combinations'!$A$1:$B$998,2,FALSE)</f>
        <v>*</v>
      </c>
      <c r="U37" s="10" t="e">
        <f>VLOOKUP(Q37,'Day 1 Combinations'!$A$1:$B$998,2,FALSE)</f>
        <v>#N/A</v>
      </c>
      <c r="V37" t="str">
        <f>VLOOKUP(C37,'Team Listing'!$A$1:$R$251,17)</f>
        <v>Homefield-BTC</v>
      </c>
      <c r="W37">
        <f>VLOOKUP(H37,'Team Listing'!$A$1:$R$251,17)</f>
        <v>0</v>
      </c>
      <c r="X37" s="10"/>
      <c r="Z37" s="1" t="s">
        <v>280</v>
      </c>
      <c r="AA37" s="3">
        <f t="shared" si="15"/>
        <v>163</v>
      </c>
      <c r="AB37" t="s">
        <v>358</v>
      </c>
      <c r="AC37" s="3">
        <v>71</v>
      </c>
      <c r="AD37" s="3">
        <v>37</v>
      </c>
      <c r="AE37" t="s">
        <v>524</v>
      </c>
    </row>
    <row r="38" spans="1:31" x14ac:dyDescent="0.2">
      <c r="A38" s="10">
        <v>163</v>
      </c>
      <c r="B38" t="str">
        <f>VLOOKUP(C38,'Team Listing'!$A$1:$R$251,3)</f>
        <v>B2</v>
      </c>
      <c r="C38" s="7">
        <v>158</v>
      </c>
      <c r="D38" t="str">
        <f>VLOOKUP(C38,'Team Listing'!$A$1:$R$251,2)</f>
        <v>Wannabie's</v>
      </c>
      <c r="E38" s="1" t="s">
        <v>253</v>
      </c>
      <c r="F38" s="1">
        <f t="shared" si="10"/>
        <v>163</v>
      </c>
      <c r="G38" t="str">
        <f>VLOOKUP(H38,'Team Listing'!$A$1:$R$251,3)</f>
        <v>B2</v>
      </c>
      <c r="H38" s="7">
        <v>117</v>
      </c>
      <c r="I38" t="str">
        <f>VLOOKUP(H38,'Team Listing'!$A$1:$R$251,2)</f>
        <v>Parmy Army</v>
      </c>
      <c r="J38" s="8">
        <v>75</v>
      </c>
      <c r="K38" t="s">
        <v>2338</v>
      </c>
      <c r="L38" t="str">
        <f>VLOOKUP(J38,'Field List'!$A$2:$D$90,2,0)</f>
        <v xml:space="preserve">Brokevale       </v>
      </c>
      <c r="M38" t="str">
        <f>VLOOKUP(J38,'Field List'!$A$2:$D$90,4,0)</f>
        <v>3.8 km Milchester Road Queenslander Road</v>
      </c>
      <c r="N38" t="str">
        <f t="shared" si="11"/>
        <v>158117</v>
      </c>
      <c r="O38" t="str">
        <f t="shared" si="12"/>
        <v>117158</v>
      </c>
      <c r="P38" t="str">
        <f t="shared" si="13"/>
        <v>158Field75</v>
      </c>
      <c r="Q38" s="1" t="str">
        <f t="shared" si="14"/>
        <v>117Field75</v>
      </c>
      <c r="R38" s="10" t="e">
        <f>VLOOKUP(N38,'Day 1 Combinations'!$A$1:$B$998,2,FALSE)</f>
        <v>#N/A</v>
      </c>
      <c r="S38" s="10" t="e">
        <f>VLOOKUP(O38,'Day 1 Combinations'!$A$1:$B$998,2,FALSE)</f>
        <v>#N/A</v>
      </c>
      <c r="T38" s="10" t="str">
        <f>VLOOKUP(P38,'Day 1 Combinations'!$A$1:$B$998,2,FALSE)</f>
        <v>*</v>
      </c>
      <c r="U38" s="10" t="e">
        <f>VLOOKUP(Q38,'Day 1 Combinations'!$A$1:$B$998,2,FALSE)</f>
        <v>#N/A</v>
      </c>
      <c r="V38" t="str">
        <f>VLOOKUP(C38,'Team Listing'!$A$1:$R$251,17)</f>
        <v>Homefield;D1-PM;D2-AM;D3-AM</v>
      </c>
      <c r="W38">
        <f>VLOOKUP(H38,'Team Listing'!$A$1:$R$251,17)</f>
        <v>0</v>
      </c>
      <c r="X38" s="10"/>
      <c r="Z38" s="1" t="s">
        <v>280</v>
      </c>
      <c r="AA38" s="3">
        <f t="shared" si="15"/>
        <v>158</v>
      </c>
      <c r="AB38" t="s">
        <v>518</v>
      </c>
      <c r="AC38" s="3">
        <v>101</v>
      </c>
      <c r="AD38" s="3">
        <v>38</v>
      </c>
      <c r="AE38" t="s">
        <v>112</v>
      </c>
    </row>
    <row r="39" spans="1:31" x14ac:dyDescent="0.2">
      <c r="A39" s="10">
        <v>164</v>
      </c>
      <c r="B39" t="str">
        <f>VLOOKUP(C39,'Team Listing'!$A$1:$R$251,3)</f>
        <v>B2</v>
      </c>
      <c r="C39" s="7">
        <v>156</v>
      </c>
      <c r="D39" t="str">
        <f>VLOOKUP(C39,'Team Listing'!$A$1:$R$251,2)</f>
        <v>Wallabies</v>
      </c>
      <c r="E39" s="1" t="s">
        <v>253</v>
      </c>
      <c r="F39" s="1">
        <f t="shared" ref="F39" si="16">A39</f>
        <v>164</v>
      </c>
      <c r="G39" t="str">
        <f>VLOOKUP(H39,'Team Listing'!$A$1:$R$251,3)</f>
        <v>B2</v>
      </c>
      <c r="H39" s="7">
        <v>43</v>
      </c>
      <c r="I39" t="str">
        <f>VLOOKUP(H39,'Team Listing'!$A$1:$R$251,2)</f>
        <v>Beerhounds</v>
      </c>
      <c r="J39" s="8">
        <v>64</v>
      </c>
      <c r="K39" t="s">
        <v>2338</v>
      </c>
      <c r="L39" t="str">
        <f>VLOOKUP(J39,'Field List'!$A$2:$D$90,2,0)</f>
        <v>School of Distance Education</v>
      </c>
      <c r="M39" t="str">
        <f>VLOOKUP(J39,'Field List'!$A$2:$D$90,4,0)</f>
        <v>School of Distance Education</v>
      </c>
      <c r="N39" t="str">
        <f t="shared" ref="N39" si="17">CONCATENATE(C39,H39)</f>
        <v>15643</v>
      </c>
      <c r="O39" t="str">
        <f t="shared" ref="O39" si="18">CONCATENATE(H39,C39)</f>
        <v>43156</v>
      </c>
      <c r="P39" t="str">
        <f t="shared" ref="P39" si="19">CONCATENATE(C39,"Field",J39)</f>
        <v>156Field64</v>
      </c>
      <c r="Q39" s="1" t="str">
        <f t="shared" ref="Q39" si="20">CONCATENATE(H39,"Field",J39)</f>
        <v>43Field64</v>
      </c>
      <c r="R39" s="10" t="e">
        <f>VLOOKUP(N39,'Day 1 Combinations'!$A$1:$B$998,2,FALSE)</f>
        <v>#N/A</v>
      </c>
      <c r="S39" s="10" t="e">
        <f>VLOOKUP(O39,'Day 1 Combinations'!$A$1:$B$998,2,FALSE)</f>
        <v>#N/A</v>
      </c>
      <c r="T39" s="10" t="str">
        <f>VLOOKUP(P39,'Day 1 Combinations'!$A$1:$B$998,2,FALSE)</f>
        <v>*</v>
      </c>
      <c r="U39" s="10" t="e">
        <f>VLOOKUP(Q39,'Day 1 Combinations'!$A$1:$B$998,2,FALSE)</f>
        <v>#N/A</v>
      </c>
      <c r="V39" t="str">
        <f>VLOOKUP(C39,'Team Listing'!$A$1:$R$251,17)</f>
        <v>Day1-PM; Day3-AM; Day3-SDE</v>
      </c>
      <c r="X39" s="10"/>
      <c r="Z39" s="1"/>
      <c r="AA39" s="3">
        <f t="shared" si="15"/>
        <v>156</v>
      </c>
      <c r="AC39" s="3"/>
      <c r="AD39" s="3"/>
    </row>
    <row r="40" spans="1:31" x14ac:dyDescent="0.2">
      <c r="A40" s="10">
        <v>165</v>
      </c>
      <c r="B40" t="str">
        <f>VLOOKUP(C40,'Team Listing'!$A$1:$R$251,3)</f>
        <v>B2</v>
      </c>
      <c r="C40" s="7">
        <v>97</v>
      </c>
      <c r="D40" t="str">
        <f>VLOOKUP(C40,'Team Listing'!$A$1:$R$251,2)</f>
        <v>Hughenden Grog Monsters</v>
      </c>
      <c r="E40" s="1" t="s">
        <v>253</v>
      </c>
      <c r="F40" s="1">
        <f t="shared" ref="F40" si="21">A40</f>
        <v>165</v>
      </c>
      <c r="G40" t="str">
        <f>VLOOKUP(H40,'Team Listing'!$A$1:$R$251,3)</f>
        <v>B2</v>
      </c>
      <c r="H40" s="7">
        <v>154</v>
      </c>
      <c r="I40" t="str">
        <f>VLOOKUP(H40,'Team Listing'!$A$1:$R$251,2)</f>
        <v>Victoria Mill</v>
      </c>
      <c r="J40" s="8">
        <v>11</v>
      </c>
      <c r="K40" t="s">
        <v>2338</v>
      </c>
      <c r="L40" t="str">
        <f>VLOOKUP(J40,'Field List'!$A$2:$D$90,2,0)</f>
        <v>Mossman Park Junior Cricket</v>
      </c>
      <c r="M40" t="str">
        <f>VLOOKUP(J40,'Field List'!$A$2:$D$90,4,0)</f>
        <v>Field between Nets and Natal Downs Rd</v>
      </c>
      <c r="N40" t="str">
        <f t="shared" ref="N40" si="22">CONCATENATE(C40,H40)</f>
        <v>97154</v>
      </c>
      <c r="O40" t="str">
        <f t="shared" ref="O40" si="23">CONCATENATE(H40,C40)</f>
        <v>15497</v>
      </c>
      <c r="P40" t="str">
        <f t="shared" ref="P40" si="24">CONCATENATE(C40,"Field",J40)</f>
        <v>97Field11</v>
      </c>
      <c r="Q40" s="1" t="str">
        <f t="shared" ref="Q40" si="25">CONCATENATE(H40,"Field",J40)</f>
        <v>154Field11</v>
      </c>
      <c r="R40" s="10" t="e">
        <f>VLOOKUP(N40,'Day 1 Combinations'!$A$1:$B$998,2,FALSE)</f>
        <v>#N/A</v>
      </c>
      <c r="S40" s="10" t="e">
        <f>VLOOKUP(O40,'Day 1 Combinations'!$A$1:$B$998,2,FALSE)</f>
        <v>#N/A</v>
      </c>
      <c r="T40" s="10" t="str">
        <f>VLOOKUP(P40,'Day 1 Combinations'!$A$1:$B$998,2,FALSE)</f>
        <v>*</v>
      </c>
      <c r="U40" s="10" t="e">
        <f>VLOOKUP(Q40,'Day 1 Combinations'!$A$1:$B$998,2,FALSE)</f>
        <v>#N/A</v>
      </c>
      <c r="V40" t="e">
        <f>VLOOKUP(C40,'Team Listing'!$A$1:$R$251,17)</f>
        <v>#N/A</v>
      </c>
      <c r="X40" s="10"/>
      <c r="Z40" s="1"/>
      <c r="AA40" s="3">
        <f t="shared" ref="AA40:AA41" si="26">C40</f>
        <v>97</v>
      </c>
      <c r="AC40" s="3"/>
      <c r="AD40" s="3"/>
    </row>
    <row r="41" spans="1:31" x14ac:dyDescent="0.2">
      <c r="A41" s="10">
        <v>166</v>
      </c>
      <c r="B41" t="str">
        <f>VLOOKUP(C41,'Team Listing'!$A$1:$R$251,3)</f>
        <v>B2</v>
      </c>
      <c r="C41" s="7">
        <v>87</v>
      </c>
      <c r="D41" t="str">
        <f>VLOOKUP(C41,'Team Listing'!$A$1:$R$251,2)</f>
        <v>Gone Fishin</v>
      </c>
      <c r="E41" s="1" t="s">
        <v>253</v>
      </c>
      <c r="F41" s="1">
        <f t="shared" ref="F41" si="27">A41</f>
        <v>166</v>
      </c>
      <c r="G41" t="str">
        <f>VLOOKUP(H41,'Team Listing'!$A$1:$R$251,3)</f>
        <v>B2</v>
      </c>
      <c r="H41" s="7">
        <v>152</v>
      </c>
      <c r="I41" t="str">
        <f>VLOOKUP(H41,'Team Listing'!$A$1:$R$251,2)</f>
        <v>U12's PCYC</v>
      </c>
      <c r="J41" s="8">
        <v>18</v>
      </c>
      <c r="K41" t="s">
        <v>2338</v>
      </c>
      <c r="L41" t="str">
        <f>VLOOKUP(J41,'Field List'!$A$2:$D$90,2,0)</f>
        <v>Mafeking Road</v>
      </c>
      <c r="M41" t="str">
        <f>VLOOKUP(J41,'Field List'!$A$2:$D$90,4,0)</f>
        <v>4 km Milchester Road</v>
      </c>
      <c r="N41" t="str">
        <f t="shared" ref="N41" si="28">CONCATENATE(C41,H41)</f>
        <v>87152</v>
      </c>
      <c r="O41" t="str">
        <f t="shared" ref="O41" si="29">CONCATENATE(H41,C41)</f>
        <v>15287</v>
      </c>
      <c r="P41" t="str">
        <f t="shared" ref="P41" si="30">CONCATENATE(C41,"Field",J41)</f>
        <v>87Field18</v>
      </c>
      <c r="Q41" s="1" t="str">
        <f t="shared" ref="Q41" si="31">CONCATENATE(H41,"Field",J41)</f>
        <v>152Field18</v>
      </c>
      <c r="R41" s="10" t="e">
        <f>VLOOKUP(N41,'Day 1 Combinations'!$A$1:$B$998,2,FALSE)</f>
        <v>#N/A</v>
      </c>
      <c r="S41" s="10" t="e">
        <f>VLOOKUP(O41,'Day 1 Combinations'!$A$1:$B$998,2,FALSE)</f>
        <v>#N/A</v>
      </c>
      <c r="T41" s="10" t="str">
        <f>VLOOKUP(P41,'Day 1 Combinations'!$A$1:$B$998,2,FALSE)</f>
        <v>*</v>
      </c>
      <c r="U41" s="10" t="e">
        <f>VLOOKUP(Q41,'Day 1 Combinations'!$A$1:$B$998,2,FALSE)</f>
        <v>#N/A</v>
      </c>
      <c r="V41" t="str">
        <f>VLOOKUP(C41,'Team Listing'!$A$1:$R$251,17)</f>
        <v>Home field</v>
      </c>
      <c r="X41" s="10"/>
      <c r="Z41" s="1"/>
      <c r="AA41" s="3">
        <f t="shared" si="26"/>
        <v>87</v>
      </c>
      <c r="AC41" s="3"/>
      <c r="AD41" s="3"/>
    </row>
    <row r="42" spans="1:31" x14ac:dyDescent="0.2">
      <c r="A42" s="10">
        <v>167</v>
      </c>
      <c r="B42" t="str">
        <f>VLOOKUP(C42,'Team Listing'!$A$1:$R$251,3)</f>
        <v>B2</v>
      </c>
      <c r="C42" s="7">
        <v>126</v>
      </c>
      <c r="D42" t="str">
        <f>VLOOKUP(C42,'Team Listing'!$A$1:$R$251,2)</f>
        <v>Retirees</v>
      </c>
      <c r="E42" s="1" t="s">
        <v>253</v>
      </c>
      <c r="F42" s="1">
        <f t="shared" si="10"/>
        <v>167</v>
      </c>
      <c r="G42" t="str">
        <f>VLOOKUP(H42,'Team Listing'!$A$1:$R$251,3)</f>
        <v>B2</v>
      </c>
      <c r="H42" s="7">
        <v>83</v>
      </c>
      <c r="I42" t="str">
        <f>VLOOKUP(H42,'Team Listing'!$A$1:$R$251,2)</f>
        <v>Garbutt Magpies</v>
      </c>
      <c r="J42" s="8">
        <v>61</v>
      </c>
      <c r="K42" t="s">
        <v>2338</v>
      </c>
      <c r="L42" t="str">
        <f>VLOOKUP(J42,'Field List'!$A$2:$D$90,2,0)</f>
        <v>Towers Taipans Soccer Field</v>
      </c>
      <c r="M42" t="str">
        <f>VLOOKUP(J42,'Field List'!$A$2:$D$90,4,0)</f>
        <v>Kerswell Oval</v>
      </c>
      <c r="N42" t="str">
        <f t="shared" si="11"/>
        <v>12683</v>
      </c>
      <c r="O42" t="str">
        <f t="shared" si="12"/>
        <v>83126</v>
      </c>
      <c r="P42" t="str">
        <f t="shared" si="13"/>
        <v>126Field61</v>
      </c>
      <c r="Q42" s="1" t="str">
        <f t="shared" si="14"/>
        <v>83Field61</v>
      </c>
      <c r="R42" s="10" t="e">
        <f>VLOOKUP(N42,'Day 1 Combinations'!$A$1:$B$998,2,FALSE)</f>
        <v>#N/A</v>
      </c>
      <c r="S42" s="10" t="e">
        <f>VLOOKUP(O42,'Day 1 Combinations'!$A$1:$B$998,2,FALSE)</f>
        <v>#N/A</v>
      </c>
      <c r="T42" s="10" t="str">
        <f>VLOOKUP(P42,'Day 1 Combinations'!$A$1:$B$998,2,FALSE)</f>
        <v>*</v>
      </c>
      <c r="U42" s="10" t="e">
        <f>VLOOKUP(Q42,'Day 1 Combinations'!$A$1:$B$998,2,FALSE)</f>
        <v>#N/A</v>
      </c>
      <c r="V42" t="str">
        <f>VLOOKUP(C42,'Team Listing'!$A$1:$R$251,17)</f>
        <v>Home Field-Kerswell Oval</v>
      </c>
      <c r="W42">
        <f>VLOOKUP(H42,'Team Listing'!$A$1:$R$251,17)</f>
        <v>0</v>
      </c>
      <c r="X42" s="10"/>
      <c r="Z42" s="1" t="s">
        <v>280</v>
      </c>
      <c r="AA42" s="3">
        <f t="shared" si="15"/>
        <v>126</v>
      </c>
      <c r="AB42" t="s">
        <v>529</v>
      </c>
      <c r="AC42" s="3">
        <v>120</v>
      </c>
      <c r="AD42" s="3">
        <v>39</v>
      </c>
      <c r="AE42" t="s">
        <v>121</v>
      </c>
    </row>
    <row r="43" spans="1:31" x14ac:dyDescent="0.2">
      <c r="A43" s="10">
        <v>168</v>
      </c>
      <c r="B43" t="str">
        <f>VLOOKUP(C43,'Team Listing'!$A$1:$R$251,3)</f>
        <v>B2</v>
      </c>
      <c r="C43" s="7">
        <v>123</v>
      </c>
      <c r="D43" t="str">
        <f>VLOOKUP(C43,'Team Listing'!$A$1:$R$251,2)</f>
        <v>Popatop Mixups</v>
      </c>
      <c r="E43" s="1" t="s">
        <v>253</v>
      </c>
      <c r="F43" s="1">
        <f t="shared" si="10"/>
        <v>168</v>
      </c>
      <c r="G43" t="str">
        <f>VLOOKUP(H43,'Team Listing'!$A$1:$R$251,3)</f>
        <v>B2</v>
      </c>
      <c r="H43" s="7">
        <v>33</v>
      </c>
      <c r="I43" t="str">
        <f>VLOOKUP(H43,'Team Listing'!$A$1:$R$251,2)</f>
        <v>Alegnim Lads</v>
      </c>
      <c r="J43" s="8">
        <v>70</v>
      </c>
      <c r="K43" t="s">
        <v>2338</v>
      </c>
      <c r="L43" t="str">
        <f>VLOOKUP(J43,'Field List'!$A$2:$D$90,2,0)</f>
        <v>Popatop Plains</v>
      </c>
      <c r="M43" t="str">
        <f>VLOOKUP(J43,'Field List'!$A$2:$D$90,4,0)</f>
        <v xml:space="preserve"> 3 km  on Woodchopper Road</v>
      </c>
      <c r="N43" t="str">
        <f t="shared" si="11"/>
        <v>12333</v>
      </c>
      <c r="O43" t="str">
        <f t="shared" si="12"/>
        <v>33123</v>
      </c>
      <c r="P43" t="str">
        <f t="shared" si="13"/>
        <v>123Field70</v>
      </c>
      <c r="Q43" s="1" t="str">
        <f t="shared" si="14"/>
        <v>33Field70</v>
      </c>
      <c r="R43" s="10" t="e">
        <f>VLOOKUP(N43,'Day 1 Combinations'!$A$1:$B$998,2,FALSE)</f>
        <v>#N/A</v>
      </c>
      <c r="S43" s="10" t="e">
        <f>VLOOKUP(O43,'Day 1 Combinations'!$A$1:$B$998,2,FALSE)</f>
        <v>#N/A</v>
      </c>
      <c r="T43" s="10" t="str">
        <f>VLOOKUP(P43,'Day 1 Combinations'!$A$1:$B$998,2,FALSE)</f>
        <v>*</v>
      </c>
      <c r="U43" s="10" t="e">
        <f>VLOOKUP(Q43,'Day 1 Combinations'!$A$1:$B$998,2,FALSE)</f>
        <v>#N/A</v>
      </c>
      <c r="V43" t="str">
        <f>VLOOKUP(C43,'Team Listing'!$A$1:$R$251,17)</f>
        <v>Home Field</v>
      </c>
      <c r="W43" t="str">
        <f>VLOOKUP(H43,'Team Listing'!$A$1:$R$251,17)</f>
        <v>Day1-PM;Day2-AM;Day3-AM</v>
      </c>
      <c r="X43" s="10"/>
      <c r="Z43" s="1" t="s">
        <v>280</v>
      </c>
      <c r="AA43" s="3">
        <f t="shared" si="15"/>
        <v>123</v>
      </c>
      <c r="AB43" t="s">
        <v>414</v>
      </c>
      <c r="AC43" s="3">
        <v>129</v>
      </c>
      <c r="AD43" s="3">
        <v>40</v>
      </c>
      <c r="AE43" t="s">
        <v>504</v>
      </c>
    </row>
    <row r="44" spans="1:31" x14ac:dyDescent="0.2">
      <c r="A44" s="10">
        <v>169</v>
      </c>
      <c r="B44" t="str">
        <f>VLOOKUP(C44,'Team Listing'!$A$1:$R$251,3)</f>
        <v>B2</v>
      </c>
      <c r="C44" s="7">
        <v>102</v>
      </c>
      <c r="D44" t="str">
        <f>VLOOKUP(C44,'Team Listing'!$A$1:$R$251,2)</f>
        <v>Laidback 11</v>
      </c>
      <c r="E44" s="1" t="s">
        <v>253</v>
      </c>
      <c r="F44" s="1">
        <f t="shared" si="10"/>
        <v>169</v>
      </c>
      <c r="G44" t="str">
        <f>VLOOKUP(H44,'Team Listing'!$A$1:$R$251,3)</f>
        <v>B2</v>
      </c>
      <c r="H44" s="7">
        <v>155</v>
      </c>
      <c r="I44" t="str">
        <f>VLOOKUP(H44,'Team Listing'!$A$1:$R$251,2)</f>
        <v>Walker's Wides</v>
      </c>
      <c r="J44" s="8">
        <v>60</v>
      </c>
      <c r="K44" t="s">
        <v>2338</v>
      </c>
      <c r="L44" t="str">
        <f>VLOOKUP(J44,'Field List'!$A$2:$D$90,2,0)</f>
        <v xml:space="preserve">Laid Back XI                </v>
      </c>
      <c r="M44" t="str">
        <f>VLOOKUP(J44,'Field List'!$A$2:$D$90,4,0)</f>
        <v>Bus Road - Ramsay's Property</v>
      </c>
      <c r="N44" t="str">
        <f t="shared" si="11"/>
        <v>102155</v>
      </c>
      <c r="O44" t="str">
        <f t="shared" si="12"/>
        <v>155102</v>
      </c>
      <c r="P44" t="str">
        <f t="shared" si="13"/>
        <v>102Field60</v>
      </c>
      <c r="Q44" s="1" t="str">
        <f t="shared" si="14"/>
        <v>155Field60</v>
      </c>
      <c r="R44" s="10" t="e">
        <f>VLOOKUP(N44,'Day 1 Combinations'!$A$1:$B$998,2,FALSE)</f>
        <v>#N/A</v>
      </c>
      <c r="S44" s="10" t="e">
        <f>VLOOKUP(O44,'Day 1 Combinations'!$A$1:$B$998,2,FALSE)</f>
        <v>#N/A</v>
      </c>
      <c r="T44" s="10" t="str">
        <f>VLOOKUP(P44,'Day 1 Combinations'!$A$1:$B$998,2,FALSE)</f>
        <v>*</v>
      </c>
      <c r="U44" s="10" t="e">
        <f>VLOOKUP(Q44,'Day 1 Combinations'!$A$1:$B$998,2,FALSE)</f>
        <v>#N/A</v>
      </c>
      <c r="V44" t="str">
        <f>VLOOKUP(C44,'Team Listing'!$A$1:$R$251,17)</f>
        <v>Home Field</v>
      </c>
      <c r="W44" t="e">
        <f>VLOOKUP(H44,'Team Listing'!$A$1:$R$251,17)</f>
        <v>#N/A</v>
      </c>
      <c r="X44" s="10"/>
      <c r="Z44" s="1" t="s">
        <v>280</v>
      </c>
      <c r="AA44" s="3">
        <f t="shared" si="15"/>
        <v>102</v>
      </c>
      <c r="AB44" t="s">
        <v>146</v>
      </c>
      <c r="AC44" s="3">
        <v>149</v>
      </c>
      <c r="AD44" s="3">
        <v>41</v>
      </c>
      <c r="AE44" t="s">
        <v>432</v>
      </c>
    </row>
    <row r="45" spans="1:31" x14ac:dyDescent="0.2">
      <c r="A45" s="10">
        <v>170</v>
      </c>
      <c r="B45" t="str">
        <f>VLOOKUP(C45,'Team Listing'!$A$1:$R$251,3)</f>
        <v>B2</v>
      </c>
      <c r="C45" s="7">
        <v>128</v>
      </c>
      <c r="D45" t="str">
        <f>VLOOKUP(C45,'Team Listing'!$A$1:$R$251,2)</f>
        <v>Salisbury Boys XI Team 2</v>
      </c>
      <c r="E45" s="1" t="s">
        <v>253</v>
      </c>
      <c r="F45" s="1">
        <f t="shared" si="10"/>
        <v>170</v>
      </c>
      <c r="G45" t="str">
        <f>VLOOKUP(H45,'Team Listing'!$A$1:$R$251,3)</f>
        <v>B2</v>
      </c>
      <c r="H45" s="7">
        <v>39</v>
      </c>
      <c r="I45" t="str">
        <f>VLOOKUP(H45,'Team Listing'!$A$1:$R$251,2)</f>
        <v>Bang Bang Boys</v>
      </c>
      <c r="J45" s="8">
        <v>68</v>
      </c>
      <c r="K45" t="s">
        <v>2338</v>
      </c>
      <c r="L45" t="str">
        <f>VLOOKUP(J45,'Field List'!$A$2:$D$90,2,0)</f>
        <v>Sellheim</v>
      </c>
      <c r="M45" t="str">
        <f>VLOOKUP(J45,'Field List'!$A$2:$D$90,4,0)</f>
        <v xml:space="preserve">Ben Carrs  Field                      </v>
      </c>
      <c r="N45" t="str">
        <f t="shared" si="11"/>
        <v>12839</v>
      </c>
      <c r="O45" t="str">
        <f t="shared" si="12"/>
        <v>39128</v>
      </c>
      <c r="P45" t="str">
        <f t="shared" si="13"/>
        <v>128Field68</v>
      </c>
      <c r="Q45" s="1" t="str">
        <f t="shared" si="14"/>
        <v>39Field68</v>
      </c>
      <c r="R45" s="10" t="e">
        <f>VLOOKUP(N45,'Day 1 Combinations'!$A$1:$B$998,2,FALSE)</f>
        <v>#N/A</v>
      </c>
      <c r="S45" s="10" t="e">
        <f>VLOOKUP(O45,'Day 1 Combinations'!$A$1:$B$998,2,FALSE)</f>
        <v>#N/A</v>
      </c>
      <c r="T45" s="10" t="str">
        <f>VLOOKUP(P45,'Day 1 Combinations'!$A$1:$B$998,2,FALSE)</f>
        <v>*</v>
      </c>
      <c r="U45" s="10" t="e">
        <f>VLOOKUP(Q45,'Day 1 Combinations'!$A$1:$B$998,2,FALSE)</f>
        <v>#N/A</v>
      </c>
      <c r="V45" t="str">
        <f>VLOOKUP(C45,'Team Listing'!$A$1:$R$251,17)</f>
        <v>Home Field</v>
      </c>
      <c r="W45" t="str">
        <f>VLOOKUP(H45,'Team Listing'!$A$1:$R$251,17)</f>
        <v>Day3-AM</v>
      </c>
      <c r="X45" s="10"/>
      <c r="Z45" s="1" t="s">
        <v>280</v>
      </c>
      <c r="AA45" s="3">
        <f t="shared" si="15"/>
        <v>128</v>
      </c>
      <c r="AB45" t="s">
        <v>497</v>
      </c>
      <c r="AC45" s="3">
        <v>62</v>
      </c>
      <c r="AD45" s="3">
        <v>42</v>
      </c>
      <c r="AE45" t="s">
        <v>287</v>
      </c>
    </row>
    <row r="46" spans="1:31" x14ac:dyDescent="0.2">
      <c r="A46" s="10">
        <v>171</v>
      </c>
      <c r="B46" t="str">
        <f>VLOOKUP(C46,'Team Listing'!$A$1:$R$251,3)</f>
        <v>B2</v>
      </c>
      <c r="C46" s="7">
        <v>44</v>
      </c>
      <c r="D46" t="str">
        <f>VLOOKUP(C46,'Team Listing'!$A$1:$R$251,2)</f>
        <v>Beermacht XI</v>
      </c>
      <c r="E46" s="1" t="s">
        <v>253</v>
      </c>
      <c r="F46" s="1">
        <f t="shared" si="10"/>
        <v>171</v>
      </c>
      <c r="G46" t="str">
        <f>VLOOKUP(H46,'Team Listing'!$A$1:$R$251,3)</f>
        <v>B2</v>
      </c>
      <c r="H46" s="7">
        <v>168</v>
      </c>
      <c r="I46" t="str">
        <f>VLOOKUP(H46,'Team Listing'!$A$1:$R$251,2)</f>
        <v>Yogi's Eleven</v>
      </c>
      <c r="J46" s="8">
        <v>34</v>
      </c>
      <c r="K46" t="s">
        <v>2338</v>
      </c>
      <c r="L46" t="str">
        <f>VLOOKUP(J46,'Field List'!$A$2:$D$90,2,0)</f>
        <v>Charters Towers Airport Reserve</v>
      </c>
      <c r="M46">
        <f>VLOOKUP(J46,'Field List'!$A$2:$D$90,4,0)</f>
        <v>0</v>
      </c>
      <c r="N46" t="str">
        <f t="shared" si="11"/>
        <v>44168</v>
      </c>
      <c r="O46" t="str">
        <f t="shared" si="12"/>
        <v>16844</v>
      </c>
      <c r="P46" t="str">
        <f t="shared" si="13"/>
        <v>44Field34</v>
      </c>
      <c r="Q46" s="1" t="str">
        <f t="shared" si="14"/>
        <v>168Field34</v>
      </c>
      <c r="R46" s="10" t="e">
        <f>VLOOKUP(N46,'Day 1 Combinations'!$A$1:$B$998,2,FALSE)</f>
        <v>#N/A</v>
      </c>
      <c r="S46" s="10" t="e">
        <f>VLOOKUP(O46,'Day 1 Combinations'!$A$1:$B$998,2,FALSE)</f>
        <v>#N/A</v>
      </c>
      <c r="T46" s="10" t="e">
        <f>VLOOKUP(P46,'Day 1 Combinations'!$A$1:$B$998,2,FALSE)</f>
        <v>#N/A</v>
      </c>
      <c r="U46" s="10" t="str">
        <f>VLOOKUP(Q46,'Day 1 Combinations'!$A$1:$B$998,2,FALSE)</f>
        <v>*</v>
      </c>
      <c r="V46" t="str">
        <f>VLOOKUP(C46,'Team Listing'!$A$1:$R$251,17)</f>
        <v>All AM games</v>
      </c>
      <c r="W46" t="str">
        <f>VLOOKUP(H46,'Team Listing'!$A$1:$R$251,17)</f>
        <v>?Field33 at Airport</v>
      </c>
      <c r="X46" s="10"/>
      <c r="Z46" s="1" t="s">
        <v>280</v>
      </c>
      <c r="AA46" s="3">
        <f t="shared" si="15"/>
        <v>44</v>
      </c>
      <c r="AB46" t="s">
        <v>110</v>
      </c>
      <c r="AC46" s="3">
        <v>67</v>
      </c>
      <c r="AD46" s="3">
        <v>43</v>
      </c>
      <c r="AE46" t="s">
        <v>476</v>
      </c>
    </row>
    <row r="47" spans="1:31" x14ac:dyDescent="0.2">
      <c r="A47" s="10">
        <v>172</v>
      </c>
      <c r="B47" t="str">
        <f>VLOOKUP(C47,'Team Listing'!$A$1:$R$251,3)</f>
        <v>B2</v>
      </c>
      <c r="C47" s="7">
        <v>71</v>
      </c>
      <c r="D47" t="str">
        <f>VLOOKUP(C47,'Team Listing'!$A$1:$R$251,2)</f>
        <v>Dimbulah Rugby Club</v>
      </c>
      <c r="E47" s="1" t="s">
        <v>253</v>
      </c>
      <c r="F47" s="1">
        <f t="shared" si="10"/>
        <v>172</v>
      </c>
      <c r="G47" t="str">
        <f>VLOOKUP(H47,'Team Listing'!$A$1:$R$251,3)</f>
        <v>B2</v>
      </c>
      <c r="H47" s="7">
        <v>54</v>
      </c>
      <c r="I47" t="str">
        <f>VLOOKUP(H47,'Team Listing'!$A$1:$R$251,2)</f>
        <v>Brokebat Mountain</v>
      </c>
      <c r="J47" s="8">
        <v>43</v>
      </c>
      <c r="K47" t="s">
        <v>2338</v>
      </c>
      <c r="L47" t="str">
        <f>VLOOKUP(J47,'Field List'!$A$2:$D$90,2,0)</f>
        <v>Charters Towers Airport Reserve</v>
      </c>
      <c r="M47">
        <f>VLOOKUP(J47,'Field List'!$A$2:$D$90,4,0)</f>
        <v>0</v>
      </c>
      <c r="N47" t="str">
        <f t="shared" si="11"/>
        <v>7154</v>
      </c>
      <c r="O47" t="str">
        <f t="shared" si="12"/>
        <v>5471</v>
      </c>
      <c r="P47" t="str">
        <f t="shared" si="13"/>
        <v>71Field43</v>
      </c>
      <c r="Q47" s="1" t="str">
        <f t="shared" si="14"/>
        <v>54Field43</v>
      </c>
      <c r="R47" s="10" t="e">
        <f>VLOOKUP(N47,'Day 1 Combinations'!$A$1:$B$998,2,FALSE)</f>
        <v>#N/A</v>
      </c>
      <c r="S47" s="10" t="e">
        <f>VLOOKUP(O47,'Day 1 Combinations'!$A$1:$B$998,2,FALSE)</f>
        <v>#N/A</v>
      </c>
      <c r="T47" s="10" t="e">
        <f>VLOOKUP(P47,'Day 1 Combinations'!$A$1:$B$998,2,FALSE)</f>
        <v>#N/A</v>
      </c>
      <c r="U47" s="10" t="e">
        <f>VLOOKUP(Q47,'Day 1 Combinations'!$A$1:$B$998,2,FALSE)</f>
        <v>#N/A</v>
      </c>
      <c r="V47">
        <f>VLOOKUP(C47,'Team Listing'!$A$1:$R$251,17)</f>
        <v>0</v>
      </c>
      <c r="W47">
        <f>VLOOKUP(H47,'Team Listing'!$A$1:$R$251,17)</f>
        <v>0</v>
      </c>
      <c r="X47" s="10"/>
      <c r="Z47" s="1" t="s">
        <v>280</v>
      </c>
      <c r="AA47" s="3">
        <f t="shared" si="15"/>
        <v>71</v>
      </c>
      <c r="AB47" t="s">
        <v>361</v>
      </c>
      <c r="AC47" s="3">
        <v>136</v>
      </c>
      <c r="AD47" s="3">
        <v>44</v>
      </c>
      <c r="AE47" t="s">
        <v>130</v>
      </c>
    </row>
    <row r="48" spans="1:31" x14ac:dyDescent="0.2">
      <c r="A48" s="10">
        <v>173</v>
      </c>
      <c r="B48" t="str">
        <f>VLOOKUP(C48,'Team Listing'!$A$1:$R$251,3)</f>
        <v>B2</v>
      </c>
      <c r="C48" s="7">
        <v>49</v>
      </c>
      <c r="D48" t="str">
        <f>VLOOKUP(C48,'Team Listing'!$A$1:$R$251,2)</f>
        <v>Blind Mullets</v>
      </c>
      <c r="E48" s="1" t="s">
        <v>253</v>
      </c>
      <c r="F48" s="1">
        <f t="shared" ref="F48:F79" si="32">A48</f>
        <v>173</v>
      </c>
      <c r="G48" t="str">
        <f>VLOOKUP(H48,'Team Listing'!$A$1:$R$251,3)</f>
        <v>B2</v>
      </c>
      <c r="H48" s="7">
        <v>35</v>
      </c>
      <c r="I48" t="str">
        <f>VLOOKUP(H48,'Team Listing'!$A$1:$R$251,2)</f>
        <v>Allan's XI</v>
      </c>
      <c r="J48" s="8">
        <v>42</v>
      </c>
      <c r="K48" t="s">
        <v>2338</v>
      </c>
      <c r="L48" t="str">
        <f>VLOOKUP(J48,'Field List'!$A$2:$D$90,2,0)</f>
        <v>Charters Towers Airport Reserve</v>
      </c>
      <c r="M48">
        <f>VLOOKUP(J48,'Field List'!$A$2:$D$90,4,0)</f>
        <v>0</v>
      </c>
      <c r="N48" t="str">
        <f t="shared" ref="N48:N79" si="33">CONCATENATE(C48,H48)</f>
        <v>4935</v>
      </c>
      <c r="O48" t="str">
        <f t="shared" ref="O48:O79" si="34">CONCATENATE(H48,C48)</f>
        <v>3549</v>
      </c>
      <c r="P48" t="str">
        <f t="shared" ref="P48:P79" si="35">CONCATENATE(C48,"Field",J48)</f>
        <v>49Field42</v>
      </c>
      <c r="Q48" s="1" t="str">
        <f t="shared" ref="Q48:Q79" si="36">CONCATENATE(H48,"Field",J48)</f>
        <v>35Field42</v>
      </c>
      <c r="R48" s="10" t="e">
        <f>VLOOKUP(N48,'Day 1 Combinations'!$A$1:$B$998,2,FALSE)</f>
        <v>#N/A</v>
      </c>
      <c r="S48" s="10" t="e">
        <f>VLOOKUP(O48,'Day 1 Combinations'!$A$1:$B$998,2,FALSE)</f>
        <v>#N/A</v>
      </c>
      <c r="T48" s="10" t="e">
        <f>VLOOKUP(P48,'Day 1 Combinations'!$A$1:$B$998,2,FALSE)</f>
        <v>#N/A</v>
      </c>
      <c r="U48" s="10" t="e">
        <f>VLOOKUP(Q48,'Day 1 Combinations'!$A$1:$B$998,2,FALSE)</f>
        <v>#N/A</v>
      </c>
      <c r="V48">
        <f>VLOOKUP(C48,'Team Listing'!$A$1:$R$251,17)</f>
        <v>0</v>
      </c>
      <c r="W48">
        <f>VLOOKUP(H48,'Team Listing'!$A$1:$R$251,17)</f>
        <v>0</v>
      </c>
      <c r="X48" s="10"/>
      <c r="Z48" s="1" t="s">
        <v>280</v>
      </c>
      <c r="AA48" s="3">
        <f t="shared" si="15"/>
        <v>49</v>
      </c>
      <c r="AB48" t="s">
        <v>470</v>
      </c>
      <c r="AC48" s="3">
        <v>128</v>
      </c>
      <c r="AD48" s="3">
        <v>46</v>
      </c>
      <c r="AE48" t="s">
        <v>123</v>
      </c>
    </row>
    <row r="49" spans="1:31" x14ac:dyDescent="0.2">
      <c r="A49" s="10">
        <v>174</v>
      </c>
      <c r="B49" t="str">
        <f>VLOOKUP(C49,'Team Listing'!$A$1:$R$251,3)</f>
        <v>B2</v>
      </c>
      <c r="C49" s="7">
        <v>80</v>
      </c>
      <c r="D49" t="str">
        <f>VLOOKUP(C49,'Team Listing'!$A$1:$R$251,2)</f>
        <v>Far-Kenworth-It</v>
      </c>
      <c r="E49" s="1" t="s">
        <v>253</v>
      </c>
      <c r="F49" s="1">
        <f t="shared" si="32"/>
        <v>174</v>
      </c>
      <c r="G49" t="str">
        <f>VLOOKUP(H49,'Team Listing'!$A$1:$R$251,3)</f>
        <v>B2</v>
      </c>
      <c r="H49" s="7">
        <v>47</v>
      </c>
      <c r="I49" t="str">
        <f>VLOOKUP(H49,'Team Listing'!$A$1:$R$251,2)</f>
        <v>Bintang Boys</v>
      </c>
      <c r="J49" s="8">
        <v>41</v>
      </c>
      <c r="K49" t="s">
        <v>2338</v>
      </c>
      <c r="L49" t="str">
        <f>VLOOKUP(J49,'Field List'!$A$2:$D$90,2,0)</f>
        <v>Charters Towers Airport Reserve</v>
      </c>
      <c r="M49">
        <f>VLOOKUP(J49,'Field List'!$A$2:$D$90,4,0)</f>
        <v>0</v>
      </c>
      <c r="N49" t="str">
        <f t="shared" si="33"/>
        <v>8047</v>
      </c>
      <c r="O49" t="str">
        <f t="shared" si="34"/>
        <v>4780</v>
      </c>
      <c r="P49" t="str">
        <f t="shared" si="35"/>
        <v>80Field41</v>
      </c>
      <c r="Q49" s="1" t="str">
        <f t="shared" si="36"/>
        <v>47Field41</v>
      </c>
      <c r="R49" s="10" t="e">
        <f>VLOOKUP(N49,'Day 1 Combinations'!$A$1:$B$998,2,FALSE)</f>
        <v>#N/A</v>
      </c>
      <c r="S49" s="10" t="e">
        <f>VLOOKUP(O49,'Day 1 Combinations'!$A$1:$B$998,2,FALSE)</f>
        <v>#N/A</v>
      </c>
      <c r="T49" s="10" t="e">
        <f>VLOOKUP(P49,'Day 1 Combinations'!$A$1:$B$998,2,FALSE)</f>
        <v>#N/A</v>
      </c>
      <c r="U49" s="10" t="e">
        <f>VLOOKUP(Q49,'Day 1 Combinations'!$A$1:$B$998,2,FALSE)</f>
        <v>#N/A</v>
      </c>
      <c r="V49">
        <f>VLOOKUP(C49,'Team Listing'!$A$1:$R$251,17)</f>
        <v>0</v>
      </c>
      <c r="W49">
        <f>VLOOKUP(H49,'Team Listing'!$A$1:$R$251,17)</f>
        <v>0</v>
      </c>
      <c r="X49" s="1"/>
      <c r="Z49" s="1" t="s">
        <v>280</v>
      </c>
      <c r="AA49" s="3">
        <f t="shared" si="15"/>
        <v>80</v>
      </c>
      <c r="AB49" t="s">
        <v>405</v>
      </c>
      <c r="AC49" s="3">
        <v>146</v>
      </c>
      <c r="AD49" s="3">
        <v>47</v>
      </c>
      <c r="AE49" t="s">
        <v>300</v>
      </c>
    </row>
    <row r="50" spans="1:31" x14ac:dyDescent="0.2">
      <c r="A50" s="10">
        <v>175</v>
      </c>
      <c r="B50" t="str">
        <f>VLOOKUP(C50,'Team Listing'!$A$1:$R$251,3)</f>
        <v>B2</v>
      </c>
      <c r="C50" s="7">
        <v>107</v>
      </c>
      <c r="D50" t="str">
        <f>VLOOKUP(C50,'Team Listing'!$A$1:$R$251,2)</f>
        <v>Mick Downey's XI</v>
      </c>
      <c r="E50" s="1" t="s">
        <v>253</v>
      </c>
      <c r="F50" s="1">
        <f t="shared" si="32"/>
        <v>175</v>
      </c>
      <c r="G50" t="str">
        <f>VLOOKUP(H50,'Team Listing'!$A$1:$R$251,3)</f>
        <v>B2</v>
      </c>
      <c r="H50" s="7">
        <v>66</v>
      </c>
      <c r="I50" t="str">
        <f>VLOOKUP(H50,'Team Listing'!$A$1:$R$251,2)</f>
        <v>Coen Heroes</v>
      </c>
      <c r="J50" s="8">
        <v>10</v>
      </c>
      <c r="K50" t="s">
        <v>2338</v>
      </c>
      <c r="L50" t="str">
        <f>VLOOKUP(J50,'Field List'!$A$2:$D$90,2,0)</f>
        <v>All Souls &amp; St Gabriels School</v>
      </c>
      <c r="M50" t="str">
        <f>VLOOKUP(J50,'Field List'!$A$2:$D$90,4,0)</f>
        <v>Burns Oval   across- road</v>
      </c>
      <c r="N50" t="str">
        <f t="shared" si="33"/>
        <v>10766</v>
      </c>
      <c r="O50" t="str">
        <f t="shared" si="34"/>
        <v>66107</v>
      </c>
      <c r="P50" t="str">
        <f t="shared" si="35"/>
        <v>107Field10</v>
      </c>
      <c r="Q50" s="1" t="str">
        <f t="shared" si="36"/>
        <v>66Field10</v>
      </c>
      <c r="R50" s="10" t="e">
        <f>VLOOKUP(N50,'Day 1 Combinations'!$A$1:$B$998,2,FALSE)</f>
        <v>#N/A</v>
      </c>
      <c r="S50" s="10" t="e">
        <f>VLOOKUP(O50,'Day 1 Combinations'!$A$1:$B$998,2,FALSE)</f>
        <v>#N/A</v>
      </c>
      <c r="T50" s="10" t="e">
        <f>VLOOKUP(P50,'Day 1 Combinations'!$A$1:$B$998,2,FALSE)</f>
        <v>#N/A</v>
      </c>
      <c r="U50" s="10" t="str">
        <f>VLOOKUP(Q50,'Day 1 Combinations'!$A$1:$B$998,2,FALSE)</f>
        <v>*</v>
      </c>
      <c r="V50">
        <f>VLOOKUP(C50,'Team Listing'!$A$1:$R$251,17)</f>
        <v>0</v>
      </c>
      <c r="W50" t="str">
        <f>VLOOKUP(H50,'Team Listing'!$A$1:$R$251,17)</f>
        <v>Games at ASSG; 1-PM;2-AM;3-AM</v>
      </c>
      <c r="X50" s="10"/>
      <c r="Z50" s="1" t="s">
        <v>280</v>
      </c>
      <c r="AA50" s="3">
        <f t="shared" si="15"/>
        <v>107</v>
      </c>
      <c r="AB50" t="s">
        <v>381</v>
      </c>
      <c r="AC50" s="3">
        <v>160</v>
      </c>
      <c r="AD50" s="3">
        <v>48</v>
      </c>
      <c r="AE50" t="s">
        <v>366</v>
      </c>
    </row>
    <row r="51" spans="1:31" x14ac:dyDescent="0.2">
      <c r="A51" s="10">
        <v>176</v>
      </c>
      <c r="B51" t="str">
        <f>VLOOKUP(C51,'Team Listing'!$A$1:$R$251,3)</f>
        <v>B2</v>
      </c>
      <c r="C51" s="7">
        <v>169</v>
      </c>
      <c r="D51" t="str">
        <f>VLOOKUP(C51,'Team Listing'!$A$1:$R$251,2)</f>
        <v>Zarsoff</v>
      </c>
      <c r="E51" s="1" t="s">
        <v>253</v>
      </c>
      <c r="F51" s="1">
        <f t="shared" si="32"/>
        <v>176</v>
      </c>
      <c r="G51" t="str">
        <f>VLOOKUP(H51,'Team Listing'!$A$1:$R$251,3)</f>
        <v>B2</v>
      </c>
      <c r="H51" s="7">
        <v>77</v>
      </c>
      <c r="I51" t="str">
        <f>VLOOKUP(H51,'Team Listing'!$A$1:$R$251,2)</f>
        <v>Erratic 11</v>
      </c>
      <c r="J51" s="8">
        <v>32</v>
      </c>
      <c r="K51" t="s">
        <v>2338</v>
      </c>
      <c r="L51" t="str">
        <f>VLOOKUP(J51,'Field List'!$A$2:$D$90,2,0)</f>
        <v>Charters Towers Airport Reserve</v>
      </c>
      <c r="M51">
        <f>VLOOKUP(J51,'Field List'!$A$2:$D$90,4,0)</f>
        <v>0</v>
      </c>
      <c r="N51" t="str">
        <f t="shared" si="33"/>
        <v>16977</v>
      </c>
      <c r="O51" t="str">
        <f t="shared" si="34"/>
        <v>77169</v>
      </c>
      <c r="P51" t="str">
        <f t="shared" si="35"/>
        <v>169Field32</v>
      </c>
      <c r="Q51" s="1" t="str">
        <f t="shared" si="36"/>
        <v>77Field32</v>
      </c>
      <c r="R51" s="10" t="e">
        <f>VLOOKUP(N51,'Day 1 Combinations'!$A$1:$B$998,2,FALSE)</f>
        <v>#N/A</v>
      </c>
      <c r="S51" s="10" t="e">
        <f>VLOOKUP(O51,'Day 1 Combinations'!$A$1:$B$998,2,FALSE)</f>
        <v>#N/A</v>
      </c>
      <c r="T51" s="10" t="e">
        <f>VLOOKUP(P51,'Day 1 Combinations'!$A$1:$B$998,2,FALSE)</f>
        <v>#N/A</v>
      </c>
      <c r="U51" s="10" t="e">
        <f>VLOOKUP(Q51,'Day 1 Combinations'!$A$1:$B$998,2,FALSE)</f>
        <v>#N/A</v>
      </c>
      <c r="V51" t="e">
        <f>VLOOKUP(C51,'Team Listing'!$A$1:$R$251,17)</f>
        <v>#N/A</v>
      </c>
      <c r="W51">
        <f>VLOOKUP(H51,'Team Listing'!$A$1:$R$251,17)</f>
        <v>0</v>
      </c>
      <c r="X51" s="10"/>
      <c r="Z51" s="1" t="s">
        <v>280</v>
      </c>
      <c r="AA51" s="3">
        <f t="shared" si="15"/>
        <v>169</v>
      </c>
      <c r="AB51" t="s">
        <v>288</v>
      </c>
      <c r="AC51" s="3">
        <v>49</v>
      </c>
      <c r="AD51" s="3">
        <v>49</v>
      </c>
      <c r="AE51" t="s">
        <v>485</v>
      </c>
    </row>
    <row r="52" spans="1:31" x14ac:dyDescent="0.2">
      <c r="A52" s="10">
        <v>177</v>
      </c>
      <c r="B52" t="str">
        <f>VLOOKUP(C52,'Team Listing'!$A$1:$R$251,3)</f>
        <v>B2</v>
      </c>
      <c r="C52" s="7">
        <v>57</v>
      </c>
      <c r="D52" t="str">
        <f>VLOOKUP(C52,'Team Listing'!$A$1:$R$251,2)</f>
        <v>Buffalo XI</v>
      </c>
      <c r="E52" s="1" t="s">
        <v>253</v>
      </c>
      <c r="F52" s="1">
        <f t="shared" si="32"/>
        <v>177</v>
      </c>
      <c r="G52" t="str">
        <f>VLOOKUP(H52,'Team Listing'!$A$1:$R$251,3)</f>
        <v>B2</v>
      </c>
      <c r="H52" s="7">
        <v>53</v>
      </c>
      <c r="I52" t="str">
        <f>VLOOKUP(H52,'Team Listing'!$A$1:$R$251,2)</f>
        <v>Boonies Disciples</v>
      </c>
      <c r="J52" s="8">
        <v>45</v>
      </c>
      <c r="K52" t="s">
        <v>2338</v>
      </c>
      <c r="L52" t="str">
        <f>VLOOKUP(J52,'Field List'!$A$2:$D$90,2,0)</f>
        <v>Charters Towers Airport Reserve</v>
      </c>
      <c r="M52" t="str">
        <f>VLOOKUP(J52,'Field List'!$A$2:$D$90,4,0)</f>
        <v>Closest field to Trade Centre</v>
      </c>
      <c r="N52" t="str">
        <f t="shared" si="33"/>
        <v>5753</v>
      </c>
      <c r="O52" t="str">
        <f t="shared" si="34"/>
        <v>5357</v>
      </c>
      <c r="P52" t="str">
        <f t="shared" si="35"/>
        <v>57Field45</v>
      </c>
      <c r="Q52" s="1" t="str">
        <f t="shared" si="36"/>
        <v>53Field45</v>
      </c>
      <c r="R52" s="10" t="e">
        <f>VLOOKUP(N52,'Day 1 Combinations'!$A$1:$B$998,2,FALSE)</f>
        <v>#N/A</v>
      </c>
      <c r="S52" s="10" t="e">
        <f>VLOOKUP(O52,'Day 1 Combinations'!$A$1:$B$998,2,FALSE)</f>
        <v>#N/A</v>
      </c>
      <c r="T52" s="10" t="e">
        <f>VLOOKUP(P52,'Day 1 Combinations'!$A$1:$B$998,2,FALSE)</f>
        <v>#N/A</v>
      </c>
      <c r="U52" s="10" t="e">
        <f>VLOOKUP(Q52,'Day 1 Combinations'!$A$1:$B$998,2,FALSE)</f>
        <v>#N/A</v>
      </c>
      <c r="V52">
        <f>VLOOKUP(C52,'Team Listing'!$A$1:$R$251,17)</f>
        <v>0</v>
      </c>
      <c r="W52">
        <f>VLOOKUP(H52,'Team Listing'!$A$1:$R$251,17)</f>
        <v>0</v>
      </c>
      <c r="X52" s="1"/>
      <c r="Z52" s="1" t="s">
        <v>280</v>
      </c>
      <c r="AA52" s="3">
        <f t="shared" si="15"/>
        <v>57</v>
      </c>
      <c r="AB52" t="s">
        <v>286</v>
      </c>
      <c r="AC52" s="3">
        <v>162</v>
      </c>
      <c r="AD52" s="3">
        <v>50</v>
      </c>
      <c r="AE52" t="s">
        <v>303</v>
      </c>
    </row>
    <row r="53" spans="1:31" x14ac:dyDescent="0.2">
      <c r="A53" s="10">
        <v>178</v>
      </c>
      <c r="B53" t="str">
        <f>VLOOKUP(C53,'Team Listing'!$A$1:$R$251,3)</f>
        <v>B2</v>
      </c>
      <c r="C53" s="7">
        <v>121</v>
      </c>
      <c r="D53" t="str">
        <f>VLOOKUP(C53,'Team Listing'!$A$1:$R$251,2)</f>
        <v>Poked United</v>
      </c>
      <c r="E53" s="1" t="s">
        <v>253</v>
      </c>
      <c r="F53" s="1">
        <f t="shared" si="32"/>
        <v>178</v>
      </c>
      <c r="G53" t="str">
        <f>VLOOKUP(H53,'Team Listing'!$A$1:$R$251,3)</f>
        <v>B2</v>
      </c>
      <c r="H53" s="7">
        <v>99</v>
      </c>
      <c r="I53" t="str">
        <f>VLOOKUP(H53,'Team Listing'!$A$1:$R$251,2)</f>
        <v>Jungle Patrol 2</v>
      </c>
      <c r="J53" s="8">
        <v>28</v>
      </c>
      <c r="K53" t="s">
        <v>2338</v>
      </c>
      <c r="L53" t="str">
        <f>VLOOKUP(J53,'Field List'!$A$2:$D$90,2,0)</f>
        <v>Charters Towers Airport Reserve</v>
      </c>
      <c r="M53" t="str">
        <f>VLOOKUP(J53,'Field List'!$A$2:$D$90,4,0)</f>
        <v>Lou Laneyrie Oval</v>
      </c>
      <c r="N53" t="str">
        <f t="shared" si="33"/>
        <v>12199</v>
      </c>
      <c r="O53" t="str">
        <f t="shared" si="34"/>
        <v>99121</v>
      </c>
      <c r="P53" t="str">
        <f t="shared" si="35"/>
        <v>121Field28</v>
      </c>
      <c r="Q53" s="1" t="str">
        <f t="shared" si="36"/>
        <v>99Field28</v>
      </c>
      <c r="R53" s="10" t="e">
        <f>VLOOKUP(N53,'Day 1 Combinations'!$A$1:$B$998,2,FALSE)</f>
        <v>#N/A</v>
      </c>
      <c r="S53" s="10" t="e">
        <f>VLOOKUP(O53,'Day 1 Combinations'!$A$1:$B$998,2,FALSE)</f>
        <v>#N/A</v>
      </c>
      <c r="T53" s="10" t="e">
        <f>VLOOKUP(P53,'Day 1 Combinations'!$A$1:$B$998,2,FALSE)</f>
        <v>#N/A</v>
      </c>
      <c r="U53" s="10" t="e">
        <f>VLOOKUP(Q53,'Day 1 Combinations'!$A$1:$B$998,2,FALSE)</f>
        <v>#N/A</v>
      </c>
      <c r="V53" t="str">
        <f>VLOOKUP(C53,'Team Listing'!$A$1:$R$251,17)</f>
        <v>Day3-AM at Airport</v>
      </c>
      <c r="W53" t="str">
        <f>VLOOKUP(H53,'Team Listing'!$A$1:$R$251,17)</f>
        <v>Play a double header at Acacia Vale Road field (72) v Johnny Macs XI (Team 215 - but in Social) in the AM game on Day1</v>
      </c>
      <c r="X53" s="10"/>
      <c r="Z53" s="1" t="s">
        <v>280</v>
      </c>
      <c r="AA53" s="3">
        <f t="shared" si="15"/>
        <v>121</v>
      </c>
      <c r="AB53" t="s">
        <v>284</v>
      </c>
      <c r="AC53" s="3">
        <v>171</v>
      </c>
      <c r="AD53" s="3">
        <v>51</v>
      </c>
      <c r="AE53" t="s">
        <v>367</v>
      </c>
    </row>
    <row r="54" spans="1:31" x14ac:dyDescent="0.2">
      <c r="A54" s="10">
        <v>179</v>
      </c>
      <c r="B54" t="str">
        <f>VLOOKUP(C54,'Team Listing'!$A$1:$R$251,3)</f>
        <v>B2</v>
      </c>
      <c r="C54" s="7">
        <v>109</v>
      </c>
      <c r="D54" t="str">
        <f>VLOOKUP(C54,'Team Listing'!$A$1:$R$251,2)</f>
        <v>Mongrels Mob</v>
      </c>
      <c r="E54" s="1" t="s">
        <v>253</v>
      </c>
      <c r="F54" s="1">
        <f t="shared" si="32"/>
        <v>179</v>
      </c>
      <c r="G54" t="str">
        <f>VLOOKUP(H54,'Team Listing'!$A$1:$R$251,3)</f>
        <v>B2</v>
      </c>
      <c r="H54" s="7">
        <v>96</v>
      </c>
      <c r="I54" t="str">
        <f>VLOOKUP(H54,'Team Listing'!$A$1:$R$251,2)</f>
        <v>Hit 'N' Split</v>
      </c>
      <c r="J54" s="8">
        <v>73</v>
      </c>
      <c r="K54" t="s">
        <v>2339</v>
      </c>
      <c r="L54" t="str">
        <f>VLOOKUP(J54,'Field List'!$A$2:$D$90,2,0)</f>
        <v>51 Corral Road</v>
      </c>
      <c r="M54" t="str">
        <f>VLOOKUP(J54,'Field List'!$A$2:$D$90,4,0)</f>
        <v>3.1 km Jesmond Road on Mt Isa  H/Way  10 km</v>
      </c>
      <c r="N54" t="str">
        <f t="shared" si="33"/>
        <v>10996</v>
      </c>
      <c r="O54" t="str">
        <f t="shared" si="34"/>
        <v>96109</v>
      </c>
      <c r="P54" t="str">
        <f t="shared" si="35"/>
        <v>109Field73</v>
      </c>
      <c r="Q54" s="1" t="str">
        <f t="shared" si="36"/>
        <v>96Field73</v>
      </c>
      <c r="R54" s="10" t="e">
        <f>VLOOKUP(N54,'Day 1 Combinations'!$A$1:$B$998,2,FALSE)</f>
        <v>#N/A</v>
      </c>
      <c r="S54" s="10" t="e">
        <f>VLOOKUP(O54,'Day 1 Combinations'!$A$1:$B$998,2,FALSE)</f>
        <v>#N/A</v>
      </c>
      <c r="T54" s="10" t="e">
        <f>VLOOKUP(P54,'Day 1 Combinations'!$A$1:$B$998,2,FALSE)</f>
        <v>#N/A</v>
      </c>
      <c r="U54" s="10" t="e">
        <f>VLOOKUP(Q54,'Day 1 Combinations'!$A$1:$B$998,2,FALSE)</f>
        <v>#N/A</v>
      </c>
      <c r="V54">
        <f>VLOOKUP(C54,'Team Listing'!$A$1:$R$251,17)</f>
        <v>0</v>
      </c>
      <c r="W54">
        <f>VLOOKUP(H54,'Team Listing'!$A$1:$R$251,17)</f>
        <v>0</v>
      </c>
      <c r="X54" s="10"/>
      <c r="Z54" s="1" t="s">
        <v>280</v>
      </c>
      <c r="AA54" s="3">
        <f t="shared" si="15"/>
        <v>109</v>
      </c>
      <c r="AB54" t="s">
        <v>490</v>
      </c>
      <c r="AC54" s="3">
        <v>117</v>
      </c>
      <c r="AD54" s="3">
        <v>52</v>
      </c>
      <c r="AE54" t="s">
        <v>298</v>
      </c>
    </row>
    <row r="55" spans="1:31" x14ac:dyDescent="0.2">
      <c r="A55" s="10">
        <v>180</v>
      </c>
      <c r="B55" t="str">
        <f>VLOOKUP(C55,'Team Listing'!$A$1:$R$251,3)</f>
        <v>B2</v>
      </c>
      <c r="C55" s="7">
        <v>162</v>
      </c>
      <c r="D55" t="str">
        <f>VLOOKUP(C55,'Team Listing'!$A$1:$R$251,2)</f>
        <v>West Indigies</v>
      </c>
      <c r="E55" s="1" t="s">
        <v>253</v>
      </c>
      <c r="F55" s="1">
        <f t="shared" si="32"/>
        <v>180</v>
      </c>
      <c r="G55" t="str">
        <f>VLOOKUP(H55,'Team Listing'!$A$1:$R$251,3)</f>
        <v>B2</v>
      </c>
      <c r="H55" s="7">
        <v>138</v>
      </c>
      <c r="I55" t="str">
        <f>VLOOKUP(H55,'Team Listing'!$A$1:$R$251,2)</f>
        <v>The Dirty Rats</v>
      </c>
      <c r="J55" s="8">
        <v>44</v>
      </c>
      <c r="K55" t="s">
        <v>2338</v>
      </c>
      <c r="L55" t="str">
        <f>VLOOKUP(J55,'Field List'!$A$2:$D$90,2,0)</f>
        <v>Charters Towers Airport Reserve</v>
      </c>
      <c r="M55">
        <f>VLOOKUP(J55,'Field List'!$A$2:$D$90,4,0)</f>
        <v>0</v>
      </c>
      <c r="N55" t="str">
        <f t="shared" si="33"/>
        <v>162138</v>
      </c>
      <c r="O55" t="str">
        <f t="shared" si="34"/>
        <v>138162</v>
      </c>
      <c r="P55" t="str">
        <f t="shared" si="35"/>
        <v>162Field44</v>
      </c>
      <c r="Q55" s="1" t="str">
        <f t="shared" si="36"/>
        <v>138Field44</v>
      </c>
      <c r="R55" s="10" t="e">
        <f>VLOOKUP(N55,'Day 1 Combinations'!$A$1:$B$998,2,FALSE)</f>
        <v>#N/A</v>
      </c>
      <c r="S55" s="10" t="e">
        <f>VLOOKUP(O55,'Day 1 Combinations'!$A$1:$B$998,2,FALSE)</f>
        <v>#N/A</v>
      </c>
      <c r="T55" s="10" t="e">
        <f>VLOOKUP(P55,'Day 1 Combinations'!$A$1:$B$998,2,FALSE)</f>
        <v>#N/A</v>
      </c>
      <c r="U55" s="10" t="e">
        <f>VLOOKUP(Q55,'Day 1 Combinations'!$A$1:$B$998,2,FALSE)</f>
        <v>#N/A</v>
      </c>
      <c r="V55">
        <f>VLOOKUP(C55,'Team Listing'!$A$1:$R$251,17)</f>
        <v>0</v>
      </c>
      <c r="W55" t="str">
        <f>VLOOKUP(H55,'Team Listing'!$A$1:$R$251,17)</f>
        <v>Amgames;PlayBarbwire</v>
      </c>
      <c r="X55" s="10"/>
      <c r="Z55" s="1" t="s">
        <v>280</v>
      </c>
      <c r="AA55" s="3">
        <f t="shared" si="15"/>
        <v>162</v>
      </c>
      <c r="AB55" t="s">
        <v>136</v>
      </c>
      <c r="AC55" s="3">
        <v>68</v>
      </c>
      <c r="AD55" s="3">
        <v>53</v>
      </c>
      <c r="AE55" t="s">
        <v>42</v>
      </c>
    </row>
    <row r="56" spans="1:31" x14ac:dyDescent="0.2">
      <c r="A56" s="10">
        <v>181</v>
      </c>
      <c r="B56" t="str">
        <f>VLOOKUP(C56,'Team Listing'!$A$1:$R$251,3)</f>
        <v>B2</v>
      </c>
      <c r="C56" s="7">
        <v>135</v>
      </c>
      <c r="D56" t="str">
        <f>VLOOKUP(C56,'Team Listing'!$A$1:$R$251,2)</f>
        <v>Sugar Daddies</v>
      </c>
      <c r="E56" s="1" t="s">
        <v>253</v>
      </c>
      <c r="F56" s="1">
        <f t="shared" si="32"/>
        <v>181</v>
      </c>
      <c r="G56" t="str">
        <f>VLOOKUP(H56,'Team Listing'!$A$1:$R$251,3)</f>
        <v>B2</v>
      </c>
      <c r="H56" s="7">
        <v>113</v>
      </c>
      <c r="I56" t="str">
        <f>VLOOKUP(H56,'Team Listing'!$A$1:$R$251,2)</f>
        <v>Neville's Nomads</v>
      </c>
      <c r="J56" s="8">
        <v>54</v>
      </c>
      <c r="K56" t="s">
        <v>2338</v>
      </c>
      <c r="L56" t="str">
        <f>VLOOKUP(J56,'Field List'!$A$2:$D$90,2,0)</f>
        <v>Drink-A-Stubbie Downs</v>
      </c>
      <c r="M56" t="str">
        <f>VLOOKUP(J56,'Field List'!$A$2:$D$90,4,0)</f>
        <v>7.5km on Weir Road</v>
      </c>
      <c r="N56" t="str">
        <f t="shared" si="33"/>
        <v>135113</v>
      </c>
      <c r="O56" t="str">
        <f t="shared" si="34"/>
        <v>113135</v>
      </c>
      <c r="P56" t="str">
        <f t="shared" si="35"/>
        <v>135Field54</v>
      </c>
      <c r="Q56" s="1" t="str">
        <f t="shared" si="36"/>
        <v>113Field54</v>
      </c>
      <c r="R56" s="10" t="e">
        <f>VLOOKUP(N56,'Day 1 Combinations'!$A$1:$B$998,2,FALSE)</f>
        <v>#N/A</v>
      </c>
      <c r="S56" s="10" t="e">
        <f>VLOOKUP(O56,'Day 1 Combinations'!$A$1:$B$998,2,FALSE)</f>
        <v>#N/A</v>
      </c>
      <c r="T56" s="10" t="e">
        <f>VLOOKUP(P56,'Day 1 Combinations'!$A$1:$B$998,2,FALSE)</f>
        <v>#N/A</v>
      </c>
      <c r="U56" s="10" t="e">
        <f>VLOOKUP(Q56,'Day 1 Combinations'!$A$1:$B$998,2,FALSE)</f>
        <v>#N/A</v>
      </c>
      <c r="V56" t="str">
        <f>VLOOKUP(C56,'Team Listing'!$A$1:$R$251,17)</f>
        <v>Day 3-AM</v>
      </c>
      <c r="W56">
        <f>VLOOKUP(H56,'Team Listing'!$A$1:$R$251,17)</f>
        <v>0</v>
      </c>
      <c r="X56" s="10"/>
      <c r="Z56" s="1" t="s">
        <v>280</v>
      </c>
      <c r="AA56" s="3">
        <f t="shared" si="15"/>
        <v>135</v>
      </c>
      <c r="AB56" t="s">
        <v>386</v>
      </c>
      <c r="AC56" s="3">
        <v>125</v>
      </c>
      <c r="AD56" s="3">
        <v>54</v>
      </c>
      <c r="AE56" t="s">
        <v>364</v>
      </c>
    </row>
    <row r="57" spans="1:31" x14ac:dyDescent="0.2">
      <c r="A57" s="10">
        <v>182</v>
      </c>
      <c r="B57" t="str">
        <f>VLOOKUP(C57,'Team Listing'!$A$1:$R$251,3)</f>
        <v>B2</v>
      </c>
      <c r="C57" s="7">
        <v>74</v>
      </c>
      <c r="D57" t="str">
        <f>VLOOKUP(C57,'Team Listing'!$A$1:$R$251,2)</f>
        <v>Ducken Useless</v>
      </c>
      <c r="E57" s="1" t="s">
        <v>253</v>
      </c>
      <c r="F57" s="1">
        <f t="shared" si="32"/>
        <v>182</v>
      </c>
      <c r="G57" t="str">
        <f>VLOOKUP(H57,'Team Listing'!$A$1:$R$251,3)</f>
        <v>B2</v>
      </c>
      <c r="H57" s="7">
        <v>75</v>
      </c>
      <c r="I57" t="str">
        <f>VLOOKUP(H57,'Team Listing'!$A$1:$R$251,2)</f>
        <v>Dufflebags</v>
      </c>
      <c r="J57" s="8">
        <v>35</v>
      </c>
      <c r="K57" t="s">
        <v>2338</v>
      </c>
      <c r="L57" t="str">
        <f>VLOOKUP(J57,'Field List'!$A$2:$D$90,2,0)</f>
        <v>Charters Towers Airport Reserve</v>
      </c>
      <c r="M57">
        <f>VLOOKUP(J57,'Field List'!$A$2:$D$90,4,0)</f>
        <v>0</v>
      </c>
      <c r="N57" t="str">
        <f t="shared" si="33"/>
        <v>7475</v>
      </c>
      <c r="O57" t="str">
        <f t="shared" si="34"/>
        <v>7574</v>
      </c>
      <c r="P57" t="str">
        <f t="shared" si="35"/>
        <v>74Field35</v>
      </c>
      <c r="Q57" s="1" t="str">
        <f t="shared" si="36"/>
        <v>75Field35</v>
      </c>
      <c r="R57" s="10" t="e">
        <f>VLOOKUP(N57,'Day 1 Combinations'!$A$1:$B$998,2,FALSE)</f>
        <v>#N/A</v>
      </c>
      <c r="S57" s="10" t="e">
        <f>VLOOKUP(O57,'Day 1 Combinations'!$A$1:$B$998,2,FALSE)</f>
        <v>#N/A</v>
      </c>
      <c r="T57" s="10" t="e">
        <f>VLOOKUP(P57,'Day 1 Combinations'!$A$1:$B$998,2,FALSE)</f>
        <v>#N/A</v>
      </c>
      <c r="U57" s="10" t="e">
        <f>VLOOKUP(Q57,'Day 1 Combinations'!$A$1:$B$998,2,FALSE)</f>
        <v>#N/A</v>
      </c>
      <c r="V57">
        <f>VLOOKUP(C57,'Team Listing'!$A$1:$R$251,17)</f>
        <v>0</v>
      </c>
      <c r="W57">
        <f>VLOOKUP(H57,'Team Listing'!$A$1:$R$251,17)</f>
        <v>0</v>
      </c>
      <c r="X57" s="10"/>
      <c r="Z57" s="1" t="s">
        <v>280</v>
      </c>
      <c r="AA57" s="3">
        <f t="shared" si="15"/>
        <v>74</v>
      </c>
      <c r="AB57" t="s">
        <v>39</v>
      </c>
      <c r="AC57" s="3">
        <v>156</v>
      </c>
      <c r="AD57" s="3">
        <v>55</v>
      </c>
      <c r="AE57" t="s">
        <v>91</v>
      </c>
    </row>
    <row r="58" spans="1:31" x14ac:dyDescent="0.2">
      <c r="A58" s="10">
        <v>183</v>
      </c>
      <c r="B58" t="str">
        <f>VLOOKUP(C58,'Team Listing'!$A$1:$R$251,3)</f>
        <v>B2</v>
      </c>
      <c r="C58" s="7">
        <v>157</v>
      </c>
      <c r="D58" t="str">
        <f>VLOOKUP(C58,'Team Listing'!$A$1:$R$251,2)</f>
        <v>Wanderers</v>
      </c>
      <c r="E58" s="1" t="s">
        <v>253</v>
      </c>
      <c r="F58" s="1">
        <f t="shared" si="32"/>
        <v>183</v>
      </c>
      <c r="G58" t="str">
        <f>VLOOKUP(H58,'Team Listing'!$A$1:$R$251,3)</f>
        <v>B2</v>
      </c>
      <c r="H58" s="7">
        <v>85</v>
      </c>
      <c r="I58" t="str">
        <f>VLOOKUP(H58,'Team Listing'!$A$1:$R$251,2)</f>
        <v>Georgetown Joe's</v>
      </c>
      <c r="J58" s="8">
        <v>22</v>
      </c>
      <c r="K58" t="s">
        <v>2338</v>
      </c>
      <c r="L58" t="str">
        <f>VLOOKUP(J58,'Field List'!$A$2:$D$90,2,0)</f>
        <v>Charters Towers Golf Club</v>
      </c>
      <c r="M58" t="str">
        <f>VLOOKUP(J58,'Field List'!$A$2:$D$90,4,0)</f>
        <v xml:space="preserve">2nd from Clubhouse                      </v>
      </c>
      <c r="N58" t="str">
        <f t="shared" si="33"/>
        <v>15785</v>
      </c>
      <c r="O58" t="str">
        <f t="shared" si="34"/>
        <v>85157</v>
      </c>
      <c r="P58" t="str">
        <f t="shared" si="35"/>
        <v>157Field22</v>
      </c>
      <c r="Q58" s="1" t="str">
        <f t="shared" si="36"/>
        <v>85Field22</v>
      </c>
      <c r="R58" s="10" t="e">
        <f>VLOOKUP(N58,'Day 1 Combinations'!$A$1:$B$998,2,FALSE)</f>
        <v>#N/A</v>
      </c>
      <c r="S58" s="10" t="e">
        <f>VLOOKUP(O58,'Day 1 Combinations'!$A$1:$B$998,2,FALSE)</f>
        <v>#N/A</v>
      </c>
      <c r="T58" s="10" t="e">
        <f>VLOOKUP(P58,'Day 1 Combinations'!$A$1:$B$998,2,FALSE)</f>
        <v>#N/A</v>
      </c>
      <c r="U58" s="10" t="e">
        <f>VLOOKUP(Q58,'Day 1 Combinations'!$A$1:$B$998,2,FALSE)</f>
        <v>#N/A</v>
      </c>
      <c r="V58">
        <f>VLOOKUP(C58,'Team Listing'!$A$1:$R$251,17)</f>
        <v>0</v>
      </c>
      <c r="W58">
        <f>VLOOKUP(H58,'Team Listing'!$A$1:$R$251,17)</f>
        <v>0</v>
      </c>
      <c r="X58" s="10"/>
      <c r="Z58" s="1" t="s">
        <v>280</v>
      </c>
      <c r="AA58" s="3">
        <f t="shared" si="15"/>
        <v>157</v>
      </c>
      <c r="AB58" t="s">
        <v>532</v>
      </c>
      <c r="AC58" s="3">
        <v>168</v>
      </c>
      <c r="AD58" s="3">
        <v>56</v>
      </c>
      <c r="AE58" t="s">
        <v>434</v>
      </c>
    </row>
    <row r="59" spans="1:31" x14ac:dyDescent="0.2">
      <c r="A59" s="10">
        <v>184</v>
      </c>
      <c r="B59" t="str">
        <f>VLOOKUP(C59,'Team Listing'!$A$1:$R$251,3)</f>
        <v>B2</v>
      </c>
      <c r="C59" s="7">
        <v>93</v>
      </c>
      <c r="D59" t="str">
        <f>VLOOKUP(C59,'Team Listing'!$A$1:$R$251,2)</f>
        <v>HazBeanz</v>
      </c>
      <c r="E59" s="1" t="s">
        <v>253</v>
      </c>
      <c r="F59" s="1">
        <f t="shared" si="32"/>
        <v>184</v>
      </c>
      <c r="G59" t="str">
        <f>VLOOKUP(H59,'Team Listing'!$A$1:$R$251,3)</f>
        <v>B2</v>
      </c>
      <c r="H59" s="7">
        <v>147</v>
      </c>
      <c r="I59" t="str">
        <f>VLOOKUP(H59,'Team Listing'!$A$1:$R$251,2)</f>
        <v>Tinned Up</v>
      </c>
      <c r="J59" s="8">
        <v>69</v>
      </c>
      <c r="K59" t="s">
        <v>2338</v>
      </c>
      <c r="L59" t="str">
        <f>VLOOKUP(J59,'Field List'!$A$2:$D$90,2,0)</f>
        <v xml:space="preserve">Alcheringa     </v>
      </c>
      <c r="M59" t="str">
        <f>VLOOKUP(J59,'Field List'!$A$2:$D$90,4,0)</f>
        <v>4.2 km on Old Dalrymple Road.</v>
      </c>
      <c r="N59" t="str">
        <f t="shared" si="33"/>
        <v>93147</v>
      </c>
      <c r="O59" t="str">
        <f t="shared" si="34"/>
        <v>14793</v>
      </c>
      <c r="P59" t="str">
        <f t="shared" si="35"/>
        <v>93Field69</v>
      </c>
      <c r="Q59" s="1" t="str">
        <f t="shared" si="36"/>
        <v>147Field69</v>
      </c>
      <c r="R59" s="10" t="e">
        <f>VLOOKUP(N59,'Day 1 Combinations'!$A$1:$B$998,2,FALSE)</f>
        <v>#N/A</v>
      </c>
      <c r="S59" s="10" t="e">
        <f>VLOOKUP(O59,'Day 1 Combinations'!$A$1:$B$998,2,FALSE)</f>
        <v>#N/A</v>
      </c>
      <c r="T59" s="10" t="str">
        <f>VLOOKUP(P59,'Day 1 Combinations'!$A$1:$B$998,2,FALSE)</f>
        <v>*</v>
      </c>
      <c r="U59" s="10" t="e">
        <f>VLOOKUP(Q59,'Day 1 Combinations'!$A$1:$B$998,2,FALSE)</f>
        <v>#N/A</v>
      </c>
      <c r="V59" t="str">
        <f>VLOOKUP(C59,'Team Listing'!$A$1:$R$251,17)</f>
        <v>Home Field-Alcheringa</v>
      </c>
      <c r="W59">
        <f>VLOOKUP(H59,'Team Listing'!$A$1:$R$251,17)</f>
        <v>0</v>
      </c>
      <c r="X59" s="10"/>
      <c r="Z59" s="1" t="s">
        <v>280</v>
      </c>
      <c r="AA59" s="3">
        <f t="shared" si="15"/>
        <v>93</v>
      </c>
      <c r="AB59" t="s">
        <v>63</v>
      </c>
      <c r="AC59" s="3">
        <v>127</v>
      </c>
      <c r="AD59" s="3">
        <v>58</v>
      </c>
      <c r="AE59" t="s">
        <v>415</v>
      </c>
    </row>
    <row r="60" spans="1:31" x14ac:dyDescent="0.2">
      <c r="A60" s="10">
        <v>185</v>
      </c>
      <c r="B60" t="str">
        <f>VLOOKUP(C60,'Team Listing'!$A$1:$R$251,3)</f>
        <v>B2</v>
      </c>
      <c r="C60" s="7">
        <v>46</v>
      </c>
      <c r="D60" t="str">
        <f>VLOOKUP(C60,'Team Listing'!$A$1:$R$251,2)</f>
        <v>Billbies 11</v>
      </c>
      <c r="E60" s="1" t="s">
        <v>253</v>
      </c>
      <c r="F60" s="1">
        <f t="shared" si="32"/>
        <v>185</v>
      </c>
      <c r="G60" t="str">
        <f>VLOOKUP(H60,'Team Listing'!$A$1:$R$251,3)</f>
        <v>B2</v>
      </c>
      <c r="H60" s="7">
        <v>82</v>
      </c>
      <c r="I60" t="str">
        <f>VLOOKUP(H60,'Team Listing'!$A$1:$R$251,2)</f>
        <v>Fruit Pies</v>
      </c>
      <c r="J60" s="8">
        <v>24</v>
      </c>
      <c r="K60" t="s">
        <v>2339</v>
      </c>
      <c r="L60" t="str">
        <f>VLOOKUP(J60,'Field List'!$A$2:$D$90,2,0)</f>
        <v>Charters Towers Gun Club</v>
      </c>
      <c r="M60" t="str">
        <f>VLOOKUP(J60,'Field List'!$A$2:$D$90,4,0)</f>
        <v>Closest to Clubhouse</v>
      </c>
      <c r="N60" t="str">
        <f t="shared" ref="N60" si="37">CONCATENATE(C60,H60)</f>
        <v>4682</v>
      </c>
      <c r="O60" t="str">
        <f t="shared" ref="O60" si="38">CONCATENATE(H60,C60)</f>
        <v>8246</v>
      </c>
      <c r="P60" t="str">
        <f t="shared" ref="P60" si="39">CONCATENATE(C60,"Field",J60)</f>
        <v>46Field24</v>
      </c>
      <c r="Q60" s="1" t="str">
        <f t="shared" ref="Q60" si="40">CONCATENATE(H60,"Field",J60)</f>
        <v>82Field24</v>
      </c>
      <c r="R60" s="10" t="e">
        <f>VLOOKUP(N60,'Day 1 Combinations'!$A$1:$B$998,2,FALSE)</f>
        <v>#N/A</v>
      </c>
      <c r="S60" s="10" t="e">
        <f>VLOOKUP(O60,'Day 1 Combinations'!$A$1:$B$998,2,FALSE)</f>
        <v>#N/A</v>
      </c>
      <c r="T60" s="10" t="e">
        <f>VLOOKUP(P60,'Day 1 Combinations'!$A$1:$B$998,2,FALSE)</f>
        <v>#N/A</v>
      </c>
      <c r="U60" s="10" t="e">
        <f>VLOOKUP(Q60,'Day 1 Combinations'!$A$1:$B$998,2,FALSE)</f>
        <v>#N/A</v>
      </c>
      <c r="V60" t="e">
        <f>VLOOKUP(C60,'Team Listing'!$A$1:$R$251,17)</f>
        <v>#N/A</v>
      </c>
      <c r="W60">
        <f>VLOOKUP(H60,'Team Listing'!$A$1:$R$251,17)</f>
        <v>0</v>
      </c>
      <c r="X60" s="10"/>
      <c r="Z60" s="1" t="s">
        <v>2344</v>
      </c>
      <c r="AA60" s="3">
        <f t="shared" ref="AA60" si="41">C60</f>
        <v>46</v>
      </c>
      <c r="AB60" t="s">
        <v>63</v>
      </c>
      <c r="AC60" s="3">
        <v>127</v>
      </c>
      <c r="AD60" s="3">
        <v>58</v>
      </c>
      <c r="AE60" t="s">
        <v>415</v>
      </c>
    </row>
    <row r="61" spans="1:31" x14ac:dyDescent="0.2">
      <c r="A61" s="10">
        <v>186</v>
      </c>
      <c r="B61" t="str">
        <f>VLOOKUP(C61,'Team Listing'!$A$1:$R$251,3)</f>
        <v>B2</v>
      </c>
      <c r="C61" s="7">
        <v>108</v>
      </c>
      <c r="D61" t="str">
        <f>VLOOKUP(C61,'Team Listing'!$A$1:$R$251,2)</f>
        <v>Mingela</v>
      </c>
      <c r="E61" s="1" t="s">
        <v>253</v>
      </c>
      <c r="F61" s="1">
        <f t="shared" si="32"/>
        <v>186</v>
      </c>
      <c r="G61" t="str">
        <f>VLOOKUP(H61,'Team Listing'!$A$1:$R$251,3)</f>
        <v>B2</v>
      </c>
      <c r="H61" s="7">
        <v>150</v>
      </c>
      <c r="I61" t="str">
        <f>VLOOKUP(H61,'Team Listing'!$A$1:$R$251,2)</f>
        <v>Trev's XI</v>
      </c>
      <c r="J61" s="8">
        <v>20</v>
      </c>
      <c r="K61" t="s">
        <v>2339</v>
      </c>
      <c r="L61" t="str">
        <f>VLOOKUP(J61,'Field List'!$A$2:$D$90,2,0)</f>
        <v>Richmond Hill State School</v>
      </c>
      <c r="M61" t="str">
        <f>VLOOKUP(J61,'Field List'!$A$2:$D$90,4,0)</f>
        <v>Richmond Hill School</v>
      </c>
      <c r="N61" t="str">
        <f t="shared" si="33"/>
        <v>108150</v>
      </c>
      <c r="O61" t="str">
        <f t="shared" si="34"/>
        <v>150108</v>
      </c>
      <c r="P61" t="str">
        <f t="shared" si="35"/>
        <v>108Field20</v>
      </c>
      <c r="Q61" s="1" t="str">
        <f t="shared" si="36"/>
        <v>150Field20</v>
      </c>
      <c r="R61" s="10" t="e">
        <f>VLOOKUP(N61,'Day 1 Combinations'!$A$1:$B$998,2,FALSE)</f>
        <v>#N/A</v>
      </c>
      <c r="S61" s="10" t="e">
        <f>VLOOKUP(O61,'Day 1 Combinations'!$A$1:$B$998,2,FALSE)</f>
        <v>#N/A</v>
      </c>
      <c r="T61" s="10" t="e">
        <f>VLOOKUP(P61,'Day 1 Combinations'!$A$1:$B$998,2,FALSE)</f>
        <v>#N/A</v>
      </c>
      <c r="U61" s="10" t="str">
        <f>VLOOKUP(Q61,'Day 1 Combinations'!$A$1:$B$998,2,FALSE)</f>
        <v>*</v>
      </c>
      <c r="V61" t="str">
        <f>VLOOKUP(C61,'Team Listing'!$A$1:$R$251,17)</f>
        <v>D1-PMWreck;D2-PMTrevs;D3-AMRHSS</v>
      </c>
      <c r="W61" t="str">
        <f>VLOOKUP(H61,'Team Listing'!$A$1:$R$251,17)</f>
        <v>Home field RHSS</v>
      </c>
      <c r="X61" s="10"/>
      <c r="Z61" s="1" t="s">
        <v>280</v>
      </c>
      <c r="AA61" s="3">
        <f t="shared" si="15"/>
        <v>108</v>
      </c>
      <c r="AB61" t="s">
        <v>47</v>
      </c>
      <c r="AC61" s="3">
        <v>94</v>
      </c>
      <c r="AD61" s="3">
        <v>59</v>
      </c>
      <c r="AE61" t="s">
        <v>64</v>
      </c>
    </row>
    <row r="62" spans="1:31" x14ac:dyDescent="0.2">
      <c r="A62" s="10">
        <v>187</v>
      </c>
      <c r="B62" t="str">
        <f>VLOOKUP(C62,'Team Listing'!$A$1:$R$251,3)</f>
        <v>B2</v>
      </c>
      <c r="C62" s="7">
        <v>67</v>
      </c>
      <c r="D62" t="str">
        <f>VLOOKUP(C62,'Team Listing'!$A$1:$R$251,2)</f>
        <v>Crakacan</v>
      </c>
      <c r="E62" s="1" t="s">
        <v>253</v>
      </c>
      <c r="F62" s="1">
        <f t="shared" si="32"/>
        <v>187</v>
      </c>
      <c r="G62" t="str">
        <f>VLOOKUP(H62,'Team Listing'!$A$1:$R$251,3)</f>
        <v>B2</v>
      </c>
      <c r="H62" s="7">
        <v>95</v>
      </c>
      <c r="I62" t="str">
        <f>VLOOKUP(H62,'Team Listing'!$A$1:$R$251,2)</f>
        <v>Here for the Beer</v>
      </c>
      <c r="J62" s="8">
        <v>11</v>
      </c>
      <c r="K62" t="s">
        <v>2339</v>
      </c>
      <c r="L62" t="str">
        <f>VLOOKUP(J62,'Field List'!$A$2:$D$90,2,0)</f>
        <v>Mossman Park Junior Cricket</v>
      </c>
      <c r="M62" t="str">
        <f>VLOOKUP(J62,'Field List'!$A$2:$D$90,4,0)</f>
        <v>Field between Nets and Natal Downs Rd</v>
      </c>
      <c r="N62" t="str">
        <f t="shared" si="33"/>
        <v>6795</v>
      </c>
      <c r="O62" t="str">
        <f t="shared" si="34"/>
        <v>9567</v>
      </c>
      <c r="P62" t="str">
        <f t="shared" si="35"/>
        <v>67Field11</v>
      </c>
      <c r="Q62" s="1" t="str">
        <f t="shared" si="36"/>
        <v>95Field11</v>
      </c>
      <c r="R62" s="10" t="e">
        <f>VLOOKUP(N62,'Day 1 Combinations'!$A$1:$B$998,2,FALSE)</f>
        <v>#N/A</v>
      </c>
      <c r="S62" s="10" t="e">
        <f>VLOOKUP(O62,'Day 1 Combinations'!$A$1:$B$998,2,FALSE)</f>
        <v>#N/A</v>
      </c>
      <c r="T62" s="10" t="str">
        <f>VLOOKUP(P62,'Day 1 Combinations'!$A$1:$B$998,2,FALSE)</f>
        <v>*</v>
      </c>
      <c r="U62" s="10" t="e">
        <f>VLOOKUP(Q62,'Day 1 Combinations'!$A$1:$B$998,2,FALSE)</f>
        <v>#N/A</v>
      </c>
      <c r="V62">
        <f>VLOOKUP(C62,'Team Listing'!$A$1:$R$251,17)</f>
        <v>0</v>
      </c>
      <c r="W62">
        <f>VLOOKUP(H62,'Team Listing'!$A$1:$R$251,17)</f>
        <v>0</v>
      </c>
      <c r="X62" s="1"/>
      <c r="Z62" s="1" t="s">
        <v>280</v>
      </c>
      <c r="AA62" s="3">
        <f t="shared" si="15"/>
        <v>67</v>
      </c>
      <c r="AB62" t="s">
        <v>305</v>
      </c>
      <c r="AC62" s="3">
        <v>139</v>
      </c>
      <c r="AD62" s="3">
        <v>60</v>
      </c>
      <c r="AE62" t="s">
        <v>58</v>
      </c>
    </row>
    <row r="63" spans="1:31" x14ac:dyDescent="0.2">
      <c r="A63" s="10">
        <v>188</v>
      </c>
      <c r="B63" t="str">
        <f>VLOOKUP(C63,'Team Listing'!$A$1:$R$251,3)</f>
        <v>B2</v>
      </c>
      <c r="C63" s="7">
        <v>142</v>
      </c>
      <c r="D63" t="str">
        <f>VLOOKUP(C63,'Team Listing'!$A$1:$R$251,2)</f>
        <v>The Smashed Crabs</v>
      </c>
      <c r="E63" s="1" t="s">
        <v>253</v>
      </c>
      <c r="F63" s="1">
        <f t="shared" si="32"/>
        <v>188</v>
      </c>
      <c r="G63" t="str">
        <f>VLOOKUP(H63,'Team Listing'!$A$1:$R$251,3)</f>
        <v>B2</v>
      </c>
      <c r="H63" s="7">
        <v>149</v>
      </c>
      <c r="I63" t="str">
        <f>VLOOKUP(H63,'Team Listing'!$A$1:$R$251,2)</f>
        <v>Treasury Cricket Club</v>
      </c>
      <c r="J63" s="8">
        <v>73</v>
      </c>
      <c r="K63" t="s">
        <v>2338</v>
      </c>
      <c r="L63" t="str">
        <f>VLOOKUP(J63,'Field List'!$A$2:$D$90,2,0)</f>
        <v>51 Corral Road</v>
      </c>
      <c r="M63" t="str">
        <f>VLOOKUP(J63,'Field List'!$A$2:$D$90,4,0)</f>
        <v>3.1 km Jesmond Road on Mt Isa  H/Way  10 km</v>
      </c>
      <c r="N63" t="str">
        <f t="shared" si="33"/>
        <v>142149</v>
      </c>
      <c r="O63" t="str">
        <f t="shared" si="34"/>
        <v>149142</v>
      </c>
      <c r="P63" t="str">
        <f t="shared" si="35"/>
        <v>142Field73</v>
      </c>
      <c r="Q63" s="1" t="str">
        <f t="shared" si="36"/>
        <v>149Field73</v>
      </c>
      <c r="R63" s="10" t="e">
        <f>VLOOKUP(N63,'Day 1 Combinations'!$A$1:$B$998,2,FALSE)</f>
        <v>#N/A</v>
      </c>
      <c r="S63" s="10" t="e">
        <f>VLOOKUP(O63,'Day 1 Combinations'!$A$1:$B$998,2,FALSE)</f>
        <v>#N/A</v>
      </c>
      <c r="T63" s="10" t="str">
        <f>VLOOKUP(P63,'Day 1 Combinations'!$A$1:$B$998,2,FALSE)</f>
        <v>*</v>
      </c>
      <c r="U63" s="10" t="e">
        <f>VLOOKUP(Q63,'Day 1 Combinations'!$A$1:$B$998,2,FALSE)</f>
        <v>#N/A</v>
      </c>
      <c r="V63" t="str">
        <f>VLOOKUP(C63,'Team Listing'!$A$1:$R$251,17)</f>
        <v>Home Field 73</v>
      </c>
      <c r="W63">
        <f>VLOOKUP(H63,'Team Listing'!$A$1:$R$251,17)</f>
        <v>0</v>
      </c>
      <c r="X63" s="10"/>
      <c r="Z63" s="1" t="s">
        <v>280</v>
      </c>
      <c r="AA63" s="3">
        <f t="shared" si="15"/>
        <v>142</v>
      </c>
      <c r="AB63" t="s">
        <v>93</v>
      </c>
      <c r="AC63" s="3">
        <v>109</v>
      </c>
      <c r="AD63" s="3">
        <v>61</v>
      </c>
      <c r="AE63" t="s">
        <v>310</v>
      </c>
    </row>
    <row r="64" spans="1:31" x14ac:dyDescent="0.2">
      <c r="A64" s="10">
        <v>189</v>
      </c>
      <c r="B64" t="str">
        <f>VLOOKUP(C64,'Team Listing'!$A$1:$R$251,3)</f>
        <v>B2</v>
      </c>
      <c r="C64" s="7">
        <v>38</v>
      </c>
      <c r="D64" t="str">
        <f>VLOOKUP(C64,'Team Listing'!$A$1:$R$251,2)</f>
        <v>Ballz Hangin</v>
      </c>
      <c r="E64" s="1" t="s">
        <v>253</v>
      </c>
      <c r="F64" s="1">
        <f t="shared" si="32"/>
        <v>189</v>
      </c>
      <c r="G64" t="str">
        <f>VLOOKUP(H64,'Team Listing'!$A$1:$R$251,3)</f>
        <v>B2</v>
      </c>
      <c r="H64" s="7">
        <v>36</v>
      </c>
      <c r="I64" t="str">
        <f>VLOOKUP(H64,'Team Listing'!$A$1:$R$251,2)</f>
        <v>Balfes Creek Boozers</v>
      </c>
      <c r="J64" s="8">
        <v>77</v>
      </c>
      <c r="K64" t="s">
        <v>2339</v>
      </c>
      <c r="L64" t="str">
        <f>VLOOKUP(J64,'Field List'!$A$2:$D$90,2,0)</f>
        <v>A Leonardi    1 GAME ONLY</v>
      </c>
      <c r="M64" t="str">
        <f>VLOOKUP(J64,'Field List'!$A$2:$D$90,4,0)</f>
        <v>30 Torsview Road of Woodchopper Road</v>
      </c>
      <c r="N64" t="str">
        <f t="shared" si="33"/>
        <v>3836</v>
      </c>
      <c r="O64" t="str">
        <f t="shared" si="34"/>
        <v>3638</v>
      </c>
      <c r="P64" t="str">
        <f t="shared" si="35"/>
        <v>38Field77</v>
      </c>
      <c r="Q64" s="1" t="str">
        <f t="shared" si="36"/>
        <v>36Field77</v>
      </c>
      <c r="R64" s="10" t="e">
        <f>VLOOKUP(N64,'Day 1 Combinations'!$A$1:$B$998,2,FALSE)</f>
        <v>#N/A</v>
      </c>
      <c r="S64" s="10" t="e">
        <f>VLOOKUP(O64,'Day 1 Combinations'!$A$1:$B$998,2,FALSE)</f>
        <v>#N/A</v>
      </c>
      <c r="T64" s="10" t="str">
        <f>VLOOKUP(P64,'Day 1 Combinations'!$A$1:$B$998,2,FALSE)</f>
        <v>*</v>
      </c>
      <c r="U64" s="10" t="e">
        <f>VLOOKUP(Q64,'Day 1 Combinations'!$A$1:$B$998,2,FALSE)</f>
        <v>#N/A</v>
      </c>
      <c r="V64" t="str">
        <f>VLOOKUP(C64,'Team Listing'!$A$1:$R$251,17)</f>
        <v>Home Field 77</v>
      </c>
      <c r="W64">
        <f>VLOOKUP(H64,'Team Listing'!$A$1:$R$251,17)</f>
        <v>0</v>
      </c>
      <c r="X64" s="10"/>
      <c r="Z64" s="1" t="s">
        <v>280</v>
      </c>
      <c r="AA64" s="3">
        <f t="shared" si="15"/>
        <v>38</v>
      </c>
      <c r="AB64" t="s">
        <v>69</v>
      </c>
      <c r="AC64" s="3">
        <v>52</v>
      </c>
      <c r="AD64" s="3">
        <v>62</v>
      </c>
      <c r="AE64" t="s">
        <v>62</v>
      </c>
    </row>
    <row r="65" spans="1:31" x14ac:dyDescent="0.2">
      <c r="A65" s="10">
        <v>190</v>
      </c>
      <c r="B65" t="str">
        <f>VLOOKUP(C65,'Team Listing'!$A$1:$R$251,3)</f>
        <v>B2</v>
      </c>
      <c r="C65" s="7">
        <v>68</v>
      </c>
      <c r="D65" t="str">
        <f>VLOOKUP(C65,'Team Listing'!$A$1:$R$251,2)</f>
        <v>Cunning Stumpz</v>
      </c>
      <c r="E65" s="1" t="s">
        <v>253</v>
      </c>
      <c r="F65" s="1">
        <f t="shared" si="32"/>
        <v>190</v>
      </c>
      <c r="G65" t="str">
        <f>VLOOKUP(H65,'Team Listing'!$A$1:$R$251,3)</f>
        <v>B2</v>
      </c>
      <c r="H65" s="7">
        <v>118</v>
      </c>
      <c r="I65" t="str">
        <f>VLOOKUP(H65,'Team Listing'!$A$1:$R$251,2)</f>
        <v>Pentland</v>
      </c>
      <c r="J65" s="8">
        <v>50</v>
      </c>
      <c r="K65" t="s">
        <v>2339</v>
      </c>
      <c r="L65" t="str">
        <f>VLOOKUP(J65,'Field List'!$A$2:$D$90,2,0)</f>
        <v>Goldfield Sporting Complex</v>
      </c>
      <c r="M65" t="str">
        <f>VLOOKUP(J65,'Field List'!$A$2:$D$90,4,0)</f>
        <v>2nd away from Athletic Club</v>
      </c>
      <c r="N65" t="str">
        <f t="shared" si="33"/>
        <v>68118</v>
      </c>
      <c r="O65" t="str">
        <f t="shared" si="34"/>
        <v>11868</v>
      </c>
      <c r="P65" t="str">
        <f t="shared" si="35"/>
        <v>68Field50</v>
      </c>
      <c r="Q65" s="1" t="str">
        <f t="shared" si="36"/>
        <v>118Field50</v>
      </c>
      <c r="R65" s="10" t="e">
        <f>VLOOKUP(N65,'Day 1 Combinations'!$A$1:$B$998,2,FALSE)</f>
        <v>#N/A</v>
      </c>
      <c r="S65" s="10" t="e">
        <f>VLOOKUP(O65,'Day 1 Combinations'!$A$1:$B$998,2,FALSE)</f>
        <v>#N/A</v>
      </c>
      <c r="T65" s="10" t="str">
        <f>VLOOKUP(P65,'Day 1 Combinations'!$A$1:$B$998,2,FALSE)</f>
        <v>*</v>
      </c>
      <c r="U65" s="10" t="e">
        <f>VLOOKUP(Q65,'Day 1 Combinations'!$A$1:$B$998,2,FALSE)</f>
        <v>#N/A</v>
      </c>
      <c r="V65" t="str">
        <f>VLOOKUP(C65,'Team Listing'!$A$1:$R$251,17)</f>
        <v>Home field</v>
      </c>
      <c r="W65">
        <f>VLOOKUP(H65,'Team Listing'!$A$1:$R$251,17)</f>
        <v>0</v>
      </c>
      <c r="X65" s="10"/>
      <c r="Z65" s="1" t="s">
        <v>280</v>
      </c>
      <c r="AA65" s="3">
        <f t="shared" si="15"/>
        <v>68</v>
      </c>
      <c r="AB65" t="s">
        <v>283</v>
      </c>
      <c r="AC65" s="3">
        <v>84</v>
      </c>
      <c r="AD65" s="3">
        <v>63</v>
      </c>
      <c r="AE65" t="s">
        <v>104</v>
      </c>
    </row>
    <row r="66" spans="1:31" x14ac:dyDescent="0.2">
      <c r="A66" s="10">
        <v>191</v>
      </c>
      <c r="B66" t="str">
        <f>VLOOKUP(C66,'Team Listing'!$A$1:$R$251,3)</f>
        <v>B2</v>
      </c>
      <c r="C66" s="7">
        <v>127</v>
      </c>
      <c r="D66" t="str">
        <f>VLOOKUP(C66,'Team Listing'!$A$1:$R$251,2)</f>
        <v>Salisbury Boys XI Team 1</v>
      </c>
      <c r="E66" s="1" t="s">
        <v>253</v>
      </c>
      <c r="F66" s="1">
        <f t="shared" si="32"/>
        <v>191</v>
      </c>
      <c r="G66" t="str">
        <f>VLOOKUP(H66,'Team Listing'!$A$1:$R$251,3)</f>
        <v>B2</v>
      </c>
      <c r="H66" s="7">
        <v>145</v>
      </c>
      <c r="I66" t="str">
        <f>VLOOKUP(H66,'Team Listing'!$A$1:$R$251,2)</f>
        <v>Thorleys Troopers</v>
      </c>
      <c r="J66" s="8">
        <v>68</v>
      </c>
      <c r="K66" t="s">
        <v>2339</v>
      </c>
      <c r="L66" t="str">
        <f>VLOOKUP(J66,'Field List'!$A$2:$D$90,2,0)</f>
        <v>Sellheim</v>
      </c>
      <c r="M66" t="str">
        <f>VLOOKUP(J66,'Field List'!$A$2:$D$90,4,0)</f>
        <v xml:space="preserve">Ben Carrs  Field                      </v>
      </c>
      <c r="N66" t="str">
        <f t="shared" si="33"/>
        <v>127145</v>
      </c>
      <c r="O66" t="str">
        <f t="shared" si="34"/>
        <v>145127</v>
      </c>
      <c r="P66" t="str">
        <f t="shared" si="35"/>
        <v>127Field68</v>
      </c>
      <c r="Q66" s="1" t="str">
        <f t="shared" si="36"/>
        <v>145Field68</v>
      </c>
      <c r="R66" s="10" t="e">
        <f>VLOOKUP(N66,'Day 1 Combinations'!$A$1:$B$998,2,FALSE)</f>
        <v>#N/A</v>
      </c>
      <c r="S66" s="10" t="e">
        <f>VLOOKUP(O66,'Day 1 Combinations'!$A$1:$B$998,2,FALSE)</f>
        <v>#N/A</v>
      </c>
      <c r="T66" s="10" t="str">
        <f>VLOOKUP(P66,'Day 1 Combinations'!$A$1:$B$998,2,FALSE)</f>
        <v>*</v>
      </c>
      <c r="U66" s="10" t="e">
        <f>VLOOKUP(Q66,'Day 1 Combinations'!$A$1:$B$998,2,FALSE)</f>
        <v>#N/A</v>
      </c>
      <c r="V66" t="str">
        <f>VLOOKUP(C66,'Team Listing'!$A$1:$R$251,17)</f>
        <v>Homefield;Day3-Canefield</v>
      </c>
      <c r="W66">
        <f>VLOOKUP(H66,'Team Listing'!$A$1:$R$251,17)</f>
        <v>0</v>
      </c>
      <c r="X66" s="10"/>
      <c r="Z66" s="1" t="s">
        <v>280</v>
      </c>
      <c r="AA66" s="3">
        <f t="shared" si="15"/>
        <v>127</v>
      </c>
      <c r="AB66" t="s">
        <v>416</v>
      </c>
      <c r="AC66" s="3">
        <v>80</v>
      </c>
      <c r="AD66" s="3">
        <v>64</v>
      </c>
      <c r="AE66" t="s">
        <v>293</v>
      </c>
    </row>
    <row r="67" spans="1:31" x14ac:dyDescent="0.2">
      <c r="A67" s="10">
        <v>192</v>
      </c>
      <c r="B67" t="str">
        <f>VLOOKUP(C67,'Team Listing'!$A$1:$R$251,3)</f>
        <v>B2</v>
      </c>
      <c r="C67" s="7">
        <v>94</v>
      </c>
      <c r="D67" t="str">
        <f>VLOOKUP(C67,'Team Listing'!$A$1:$R$251,2)</f>
        <v>Health Hazards</v>
      </c>
      <c r="E67" s="1" t="s">
        <v>253</v>
      </c>
      <c r="F67" s="1">
        <f t="shared" si="32"/>
        <v>192</v>
      </c>
      <c r="G67" t="str">
        <f>VLOOKUP(H67,'Team Listing'!$A$1:$R$251,3)</f>
        <v>B2</v>
      </c>
      <c r="H67" s="7">
        <v>37</v>
      </c>
      <c r="I67" t="str">
        <f>VLOOKUP(H67,'Team Listing'!$A$1:$R$251,2)</f>
        <v>Balls, Beers and Bowl 5417</v>
      </c>
      <c r="J67" s="8">
        <v>56</v>
      </c>
      <c r="K67" t="s">
        <v>2339</v>
      </c>
      <c r="L67" t="str">
        <f>VLOOKUP(J67,'Field List'!$A$2:$D$90,2,0)</f>
        <v>Eventide</v>
      </c>
      <c r="M67" t="str">
        <f>VLOOKUP(J67,'Field List'!$A$2:$D$90,4,0)</f>
        <v>Eventide</v>
      </c>
      <c r="N67" t="str">
        <f t="shared" si="33"/>
        <v>9437</v>
      </c>
      <c r="O67" t="str">
        <f t="shared" si="34"/>
        <v>3794</v>
      </c>
      <c r="P67" t="str">
        <f t="shared" si="35"/>
        <v>94Field56</v>
      </c>
      <c r="Q67" s="1" t="str">
        <f t="shared" si="36"/>
        <v>37Field56</v>
      </c>
      <c r="R67" s="10" t="e">
        <f>VLOOKUP(N67,'Day 1 Combinations'!$A$1:$B$998,2,FALSE)</f>
        <v>#N/A</v>
      </c>
      <c r="S67" s="10" t="e">
        <f>VLOOKUP(O67,'Day 1 Combinations'!$A$1:$B$998,2,FALSE)</f>
        <v>#N/A</v>
      </c>
      <c r="T67" s="10" t="str">
        <f>VLOOKUP(P67,'Day 1 Combinations'!$A$1:$B$998,2,FALSE)</f>
        <v>*</v>
      </c>
      <c r="U67" s="10" t="e">
        <f>VLOOKUP(Q67,'Day 1 Combinations'!$A$1:$B$998,2,FALSE)</f>
        <v>#N/A</v>
      </c>
      <c r="V67" t="str">
        <f>VLOOKUP(C67,'Team Listing'!$A$1:$R$251,17)</f>
        <v>All games PM at Eventide Field</v>
      </c>
      <c r="W67" t="e">
        <f>VLOOKUP(H67,'Team Listing'!$A$1:$R$251,17)</f>
        <v>#N/A</v>
      </c>
      <c r="X67" s="10"/>
      <c r="Z67" s="1" t="s">
        <v>280</v>
      </c>
      <c r="AA67" s="3">
        <f t="shared" ref="AA67:AA130" si="42">C67</f>
        <v>94</v>
      </c>
      <c r="AB67" t="s">
        <v>517</v>
      </c>
      <c r="AC67" s="3">
        <v>73</v>
      </c>
      <c r="AD67" s="3">
        <v>65</v>
      </c>
      <c r="AE67" t="s">
        <v>516</v>
      </c>
    </row>
    <row r="68" spans="1:31" x14ac:dyDescent="0.2">
      <c r="A68" s="10">
        <v>193</v>
      </c>
      <c r="B68" t="str">
        <f>VLOOKUP(C68,'Team Listing'!$A$1:$R$251,3)</f>
        <v>B2</v>
      </c>
      <c r="C68" s="7">
        <v>165</v>
      </c>
      <c r="D68" t="str">
        <f>VLOOKUP(C68,'Team Listing'!$A$1:$R$251,2)</f>
        <v>Wreck Em XI</v>
      </c>
      <c r="E68" s="1" t="s">
        <v>253</v>
      </c>
      <c r="F68" s="1">
        <f t="shared" si="32"/>
        <v>193</v>
      </c>
      <c r="G68" t="str">
        <f>VLOOKUP(H68,'Team Listing'!$A$1:$R$251,3)</f>
        <v>B2</v>
      </c>
      <c r="H68" s="7">
        <v>119</v>
      </c>
      <c r="I68" t="str">
        <f>VLOOKUP(H68,'Team Listing'!$A$1:$R$251,2)</f>
        <v>Pilz &amp; Bills</v>
      </c>
      <c r="J68" s="8">
        <v>63</v>
      </c>
      <c r="K68" t="s">
        <v>2339</v>
      </c>
      <c r="L68" t="str">
        <f>VLOOKUP(J68,'Field List'!$A$2:$D$90,2,0)</f>
        <v>Wreck Em XI Home Field 1 GAME</v>
      </c>
      <c r="M68" t="str">
        <f>VLOOKUP(J68,'Field List'!$A$2:$D$90,4,0)</f>
        <v>Coffison's Block</v>
      </c>
      <c r="N68" t="str">
        <f t="shared" si="33"/>
        <v>165119</v>
      </c>
      <c r="O68" t="str">
        <f t="shared" si="34"/>
        <v>119165</v>
      </c>
      <c r="P68" t="str">
        <f t="shared" si="35"/>
        <v>165Field63</v>
      </c>
      <c r="Q68" s="1" t="str">
        <f t="shared" si="36"/>
        <v>119Field63</v>
      </c>
      <c r="R68" s="10" t="e">
        <f>VLOOKUP(N68,'Day 1 Combinations'!$A$1:$B$998,2,FALSE)</f>
        <v>#N/A</v>
      </c>
      <c r="S68" s="10" t="e">
        <f>VLOOKUP(O68,'Day 1 Combinations'!$A$1:$B$998,2,FALSE)</f>
        <v>#N/A</v>
      </c>
      <c r="T68" s="10" t="str">
        <f>VLOOKUP(P68,'Day 1 Combinations'!$A$1:$B$998,2,FALSE)</f>
        <v>*</v>
      </c>
      <c r="U68" s="10" t="e">
        <f>VLOOKUP(Q68,'Day 1 Combinations'!$A$1:$B$998,2,FALSE)</f>
        <v>#N/A</v>
      </c>
      <c r="V68" t="str">
        <f>VLOOKUP(C68,'Team Listing'!$A$1:$R$251,17)</f>
        <v>Coffison's block; All PM games</v>
      </c>
      <c r="W68">
        <f>VLOOKUP(H68,'Team Listing'!$A$1:$R$251,17)</f>
        <v>0</v>
      </c>
      <c r="X68" s="10"/>
      <c r="Z68" s="1" t="s">
        <v>280</v>
      </c>
      <c r="AA68" s="3">
        <f t="shared" si="42"/>
        <v>165</v>
      </c>
      <c r="AB68" t="s">
        <v>285</v>
      </c>
      <c r="AC68" s="3">
        <v>105</v>
      </c>
      <c r="AD68" s="3">
        <v>66</v>
      </c>
      <c r="AE68" t="s">
        <v>499</v>
      </c>
    </row>
    <row r="69" spans="1:31" x14ac:dyDescent="0.2">
      <c r="A69" s="10">
        <v>194</v>
      </c>
      <c r="B69" t="str">
        <f>VLOOKUP(C69,'Team Listing'!$A$1:$R$251,3)</f>
        <v>B2</v>
      </c>
      <c r="C69" s="7">
        <v>90</v>
      </c>
      <c r="D69" t="str">
        <f>VLOOKUP(C69,'Team Listing'!$A$1:$R$251,2)</f>
        <v>Grazed Anatomy</v>
      </c>
      <c r="E69" s="1" t="s">
        <v>253</v>
      </c>
      <c r="F69" s="1">
        <f t="shared" si="32"/>
        <v>194</v>
      </c>
      <c r="G69" t="str">
        <f>VLOOKUP(H69,'Team Listing'!$A$1:$R$251,3)</f>
        <v>B2</v>
      </c>
      <c r="H69" s="7">
        <v>91</v>
      </c>
      <c r="I69" t="str">
        <f>VLOOKUP(H69,'Team Listing'!$A$1:$R$251,2)</f>
        <v>Grog Boggers</v>
      </c>
      <c r="J69" s="8">
        <v>15</v>
      </c>
      <c r="K69" t="s">
        <v>2339</v>
      </c>
      <c r="L69" t="str">
        <f>VLOOKUP(J69,'Field List'!$A$2:$D$90,2,0)</f>
        <v>Mosman Park Junior Cricket</v>
      </c>
      <c r="M69" t="str">
        <f>VLOOKUP(J69,'Field List'!$A$2:$D$90,4,0)</f>
        <v>Top field towards Mt Leyshon Road</v>
      </c>
      <c r="N69" t="str">
        <f t="shared" si="33"/>
        <v>9091</v>
      </c>
      <c r="O69" t="str">
        <f t="shared" si="34"/>
        <v>9190</v>
      </c>
      <c r="P69" t="str">
        <f t="shared" si="35"/>
        <v>90Field15</v>
      </c>
      <c r="Q69" s="1" t="str">
        <f t="shared" si="36"/>
        <v>91Field15</v>
      </c>
      <c r="R69" s="10" t="e">
        <f>VLOOKUP(N69,'Day 1 Combinations'!$A$1:$B$998,2,FALSE)</f>
        <v>#N/A</v>
      </c>
      <c r="S69" s="10" t="e">
        <f>VLOOKUP(O69,'Day 1 Combinations'!$A$1:$B$998,2,FALSE)</f>
        <v>#N/A</v>
      </c>
      <c r="T69" s="10" t="e">
        <f>VLOOKUP(P69,'Day 1 Combinations'!$A$1:$B$998,2,FALSE)</f>
        <v>#N/A</v>
      </c>
      <c r="U69" s="10" t="e">
        <f>VLOOKUP(Q69,'Day 1 Combinations'!$A$1:$B$998,2,FALSE)</f>
        <v>#N/A</v>
      </c>
      <c r="V69" t="str">
        <f>VLOOKUP(C69,'Team Listing'!$A$1:$R$251,17)</f>
        <v>Request Field 17 Mosman Park</v>
      </c>
      <c r="W69">
        <f>VLOOKUP(H69,'Team Listing'!$A$1:$R$251,17)</f>
        <v>0</v>
      </c>
      <c r="X69" s="10"/>
      <c r="Z69" s="1" t="s">
        <v>280</v>
      </c>
      <c r="AA69" s="3">
        <f t="shared" si="42"/>
        <v>90</v>
      </c>
      <c r="AB69" t="s">
        <v>355</v>
      </c>
      <c r="AC69" s="3">
        <v>163</v>
      </c>
      <c r="AD69" s="3">
        <v>67</v>
      </c>
      <c r="AE69" t="s">
        <v>466</v>
      </c>
    </row>
    <row r="70" spans="1:31" x14ac:dyDescent="0.2">
      <c r="A70" s="10">
        <v>195</v>
      </c>
      <c r="B70" t="str">
        <f>VLOOKUP(C70,'Team Listing'!$A$1:$R$251,3)</f>
        <v>B2</v>
      </c>
      <c r="C70" s="7">
        <v>103</v>
      </c>
      <c r="D70" t="str">
        <f>VLOOKUP(C70,'Team Listing'!$A$1:$R$251,2)</f>
        <v>Logistic All Sorts</v>
      </c>
      <c r="E70" s="1" t="s">
        <v>253</v>
      </c>
      <c r="F70" s="1">
        <f t="shared" ref="F70" si="43">A70</f>
        <v>195</v>
      </c>
      <c r="G70" t="str">
        <f>VLOOKUP(H70,'Team Listing'!$A$1:$R$251,3)</f>
        <v>B2</v>
      </c>
      <c r="H70" s="7">
        <v>125</v>
      </c>
      <c r="I70" t="str">
        <f>VLOOKUP(H70,'Team Listing'!$A$1:$R$251,2)</f>
        <v>Ravenswood Gold Nuggets</v>
      </c>
      <c r="J70" s="8">
        <v>35</v>
      </c>
      <c r="K70" t="s">
        <v>2339</v>
      </c>
      <c r="L70" t="str">
        <f>VLOOKUP(J70,'Field List'!$A$2:$D$90,2,0)</f>
        <v>Charters Towers Airport Reserve</v>
      </c>
      <c r="M70">
        <f>VLOOKUP(J70,'Field List'!$A$2:$D$90,4,0)</f>
        <v>0</v>
      </c>
      <c r="N70" t="str">
        <f t="shared" ref="N70" si="44">CONCATENATE(C70,H70)</f>
        <v>103125</v>
      </c>
      <c r="O70" t="str">
        <f t="shared" ref="O70" si="45">CONCATENATE(H70,C70)</f>
        <v>125103</v>
      </c>
      <c r="P70" t="str">
        <f t="shared" ref="P70" si="46">CONCATENATE(C70,"Field",J70)</f>
        <v>103Field35</v>
      </c>
      <c r="Q70" s="1" t="str">
        <f t="shared" ref="Q70" si="47">CONCATENATE(H70,"Field",J70)</f>
        <v>125Field35</v>
      </c>
      <c r="R70" s="10" t="e">
        <f>VLOOKUP(N70,'Day 1 Combinations'!$A$1:$B$998,2,FALSE)</f>
        <v>#N/A</v>
      </c>
      <c r="S70" s="10" t="e">
        <f>VLOOKUP(O70,'Day 1 Combinations'!$A$1:$B$998,2,FALSE)</f>
        <v>#N/A</v>
      </c>
      <c r="T70" s="10" t="e">
        <f>VLOOKUP(P70,'Day 1 Combinations'!$A$1:$B$998,2,FALSE)</f>
        <v>#N/A</v>
      </c>
      <c r="U70" s="10" t="e">
        <f>VLOOKUP(Q70,'Day 1 Combinations'!$A$1:$B$998,2,FALSE)</f>
        <v>#N/A</v>
      </c>
      <c r="V70" t="str">
        <f>VLOOKUP(C70,'Team Listing'!$A$1:$R$251,17)</f>
        <v>Play at Airport; Day3-AM</v>
      </c>
      <c r="W70" t="e">
        <f>VLOOKUP(H70,'Team Listing'!$A$1:$R$251,17)</f>
        <v>#N/A</v>
      </c>
      <c r="X70" s="10"/>
      <c r="Z70" s="1"/>
      <c r="AA70" s="3">
        <f t="shared" si="42"/>
        <v>103</v>
      </c>
      <c r="AC70" s="3"/>
      <c r="AD70" s="3"/>
    </row>
    <row r="71" spans="1:31" x14ac:dyDescent="0.2">
      <c r="A71" s="10">
        <v>196</v>
      </c>
      <c r="B71" t="str">
        <f>VLOOKUP(C71,'Team Listing'!$A$1:$R$251,3)</f>
        <v>B2</v>
      </c>
      <c r="C71" s="7">
        <v>62</v>
      </c>
      <c r="D71" t="str">
        <f>VLOOKUP(C71,'Team Listing'!$A$1:$R$251,2)</f>
        <v>Casualties</v>
      </c>
      <c r="E71" s="1" t="s">
        <v>253</v>
      </c>
      <c r="F71" s="1">
        <f t="shared" si="32"/>
        <v>196</v>
      </c>
      <c r="G71" t="str">
        <f>VLOOKUP(H71,'Team Listing'!$A$1:$R$251,3)</f>
        <v>B2</v>
      </c>
      <c r="H71" s="7">
        <v>161</v>
      </c>
      <c r="I71" t="str">
        <f>VLOOKUP(H71,'Team Listing'!$A$1:$R$251,2)</f>
        <v>Weipa Croc's</v>
      </c>
      <c r="J71" s="8">
        <v>74</v>
      </c>
      <c r="K71" t="s">
        <v>2339</v>
      </c>
      <c r="L71" t="str">
        <f>VLOOKUP(J71,'Field List'!$A$2:$D$90,2,0)</f>
        <v>Urdera  Road</v>
      </c>
      <c r="M71" t="str">
        <f>VLOOKUP(J71,'Field List'!$A$2:$D$90,4,0)</f>
        <v>3.2 km Urdera  Road on Lynd H/Way 5km</v>
      </c>
      <c r="N71" t="str">
        <f t="shared" si="33"/>
        <v>62161</v>
      </c>
      <c r="O71" t="str">
        <f t="shared" si="34"/>
        <v>16162</v>
      </c>
      <c r="P71" t="str">
        <f t="shared" si="35"/>
        <v>62Field74</v>
      </c>
      <c r="Q71" s="1" t="str">
        <f t="shared" si="36"/>
        <v>161Field74</v>
      </c>
      <c r="R71" s="10" t="e">
        <f>VLOOKUP(N71,'Day 1 Combinations'!$A$1:$B$998,2,FALSE)</f>
        <v>#N/A</v>
      </c>
      <c r="S71" s="10" t="e">
        <f>VLOOKUP(O71,'Day 1 Combinations'!$A$1:$B$998,2,FALSE)</f>
        <v>#N/A</v>
      </c>
      <c r="T71" s="10" t="str">
        <f>VLOOKUP(P71,'Day 1 Combinations'!$A$1:$B$998,2,FALSE)</f>
        <v>*</v>
      </c>
      <c r="U71" s="10" t="e">
        <f>VLOOKUP(Q71,'Day 1 Combinations'!$A$1:$B$998,2,FALSE)</f>
        <v>#N/A</v>
      </c>
      <c r="V71" t="str">
        <f>VLOOKUP(C71,'Team Listing'!$A$1:$R$251,17)</f>
        <v>Home field</v>
      </c>
      <c r="W71" t="str">
        <f>VLOOKUP(H71,'Team Listing'!$A$1:$R$251,17)</f>
        <v>Day3-AM</v>
      </c>
      <c r="X71" s="10"/>
      <c r="Z71" s="1" t="s">
        <v>280</v>
      </c>
      <c r="AA71" s="3">
        <f t="shared" si="42"/>
        <v>62</v>
      </c>
      <c r="AB71" t="s">
        <v>424</v>
      </c>
      <c r="AC71" s="3">
        <v>99</v>
      </c>
      <c r="AD71" s="3">
        <v>68</v>
      </c>
      <c r="AE71" t="s">
        <v>55</v>
      </c>
    </row>
    <row r="72" spans="1:31" x14ac:dyDescent="0.2">
      <c r="A72" s="10">
        <v>197</v>
      </c>
      <c r="B72" t="str">
        <f>VLOOKUP(C72,'Team Listing'!$A$1:$R$251,3)</f>
        <v>B2</v>
      </c>
      <c r="C72" s="7">
        <v>164</v>
      </c>
      <c r="D72" t="str">
        <f>VLOOKUP(C72,'Team Listing'!$A$1:$R$251,2)</f>
        <v>Western Star Pickets 2</v>
      </c>
      <c r="E72" s="1" t="s">
        <v>253</v>
      </c>
      <c r="F72" s="1">
        <f t="shared" si="32"/>
        <v>197</v>
      </c>
      <c r="G72" t="str">
        <f>VLOOKUP(H72,'Team Listing'!$A$1:$R$251,3)</f>
        <v>B2</v>
      </c>
      <c r="H72" s="7">
        <v>98</v>
      </c>
      <c r="I72" t="str">
        <f>VLOOKUP(H72,'Team Listing'!$A$1:$R$251,2)</f>
        <v>Inghamvale Housos</v>
      </c>
      <c r="J72" s="8">
        <v>19</v>
      </c>
      <c r="K72" t="s">
        <v>2339</v>
      </c>
      <c r="L72" t="str">
        <f>VLOOKUP(J72,'Field List'!$A$2:$D$90,2,0)</f>
        <v>Blackheath &amp; Thornburgh College</v>
      </c>
      <c r="M72" t="str">
        <f>VLOOKUP(J72,'Field List'!$A$2:$D$90,4,0)</f>
        <v>Waverley Field</v>
      </c>
      <c r="N72" t="str">
        <f t="shared" si="33"/>
        <v>16498</v>
      </c>
      <c r="O72" t="str">
        <f t="shared" si="34"/>
        <v>98164</v>
      </c>
      <c r="P72" t="str">
        <f t="shared" si="35"/>
        <v>164Field19</v>
      </c>
      <c r="Q72" s="1" t="str">
        <f t="shared" si="36"/>
        <v>98Field19</v>
      </c>
      <c r="R72" s="10" t="e">
        <f>VLOOKUP(N72,'Day 1 Combinations'!$A$1:$B$998,2,FALSE)</f>
        <v>#N/A</v>
      </c>
      <c r="S72" s="10" t="e">
        <f>VLOOKUP(O72,'Day 1 Combinations'!$A$1:$B$998,2,FALSE)</f>
        <v>#N/A</v>
      </c>
      <c r="T72" s="10" t="str">
        <f>VLOOKUP(P72,'Day 1 Combinations'!$A$1:$B$998,2,FALSE)</f>
        <v>*</v>
      </c>
      <c r="U72" s="10" t="e">
        <f>VLOOKUP(Q72,'Day 1 Combinations'!$A$1:$B$998,2,FALSE)</f>
        <v>#N/A</v>
      </c>
      <c r="V72" t="str">
        <f>VLOOKUP(C72,'Team Listing'!$A$1:$R$251,17)</f>
        <v>Homefield-BTC</v>
      </c>
      <c r="W72">
        <f>VLOOKUP(H72,'Team Listing'!$A$1:$R$251,17)</f>
        <v>0</v>
      </c>
      <c r="X72" s="10"/>
      <c r="Z72" s="1" t="s">
        <v>280</v>
      </c>
      <c r="AA72" s="3">
        <f t="shared" si="42"/>
        <v>164</v>
      </c>
      <c r="AB72" t="s">
        <v>385</v>
      </c>
      <c r="AC72" s="3">
        <v>126</v>
      </c>
      <c r="AD72" s="3">
        <v>69</v>
      </c>
      <c r="AE72" t="s">
        <v>92</v>
      </c>
    </row>
    <row r="73" spans="1:31" x14ac:dyDescent="0.2">
      <c r="A73" s="10">
        <v>198</v>
      </c>
      <c r="B73" t="str">
        <f>VLOOKUP(C73,'Team Listing'!$A$1:$R$251,3)</f>
        <v>B2</v>
      </c>
      <c r="C73" s="7">
        <v>105</v>
      </c>
      <c r="D73" t="str">
        <f>VLOOKUP(C73,'Team Listing'!$A$1:$R$251,2)</f>
        <v>Master Batters</v>
      </c>
      <c r="E73" s="1" t="s">
        <v>253</v>
      </c>
      <c r="F73" s="1">
        <f t="shared" si="32"/>
        <v>198</v>
      </c>
      <c r="G73" t="str">
        <f>VLOOKUP(H73,'Team Listing'!$A$1:$R$251,3)</f>
        <v>B2</v>
      </c>
      <c r="H73" s="7">
        <v>79</v>
      </c>
      <c r="I73" t="str">
        <f>VLOOKUP(H73,'Team Listing'!$A$1:$R$251,2)</f>
        <v>Far Canals</v>
      </c>
      <c r="J73" s="8">
        <v>23</v>
      </c>
      <c r="K73" t="s">
        <v>2339</v>
      </c>
      <c r="L73" t="str">
        <f>VLOOKUP(J73,'Field List'!$A$2:$D$90,2,0)</f>
        <v>Charters Towers Gun Club</v>
      </c>
      <c r="M73" t="str">
        <f>VLOOKUP(J73,'Field List'!$A$2:$D$90,4,0)</f>
        <v>Left Hand side/2nd away from clubhouse</v>
      </c>
      <c r="N73" t="str">
        <f t="shared" si="33"/>
        <v>10579</v>
      </c>
      <c r="O73" t="str">
        <f t="shared" si="34"/>
        <v>79105</v>
      </c>
      <c r="P73" t="str">
        <f t="shared" si="35"/>
        <v>105Field23</v>
      </c>
      <c r="Q73" s="1" t="str">
        <f t="shared" si="36"/>
        <v>79Field23</v>
      </c>
      <c r="R73" s="10" t="e">
        <f>VLOOKUP(N73,'Day 1 Combinations'!$A$1:$B$998,2,FALSE)</f>
        <v>#N/A</v>
      </c>
      <c r="S73" s="10" t="e">
        <f>VLOOKUP(O73,'Day 1 Combinations'!$A$1:$B$998,2,FALSE)</f>
        <v>#N/A</v>
      </c>
      <c r="T73" s="10" t="e">
        <f>VLOOKUP(P73,'Day 1 Combinations'!$A$1:$B$998,2,FALSE)</f>
        <v>#N/A</v>
      </c>
      <c r="U73" s="10" t="e">
        <f>VLOOKUP(Q73,'Day 1 Combinations'!$A$1:$B$998,2,FALSE)</f>
        <v>#N/A</v>
      </c>
      <c r="V73">
        <f>VLOOKUP(C73,'Team Listing'!$A$1:$R$251,17)</f>
        <v>0</v>
      </c>
      <c r="W73" t="str">
        <f>VLOOKUP(H73,'Team Listing'!$A$1:$R$251,17)</f>
        <v>Play all games at either Golf Club or Gun Club</v>
      </c>
      <c r="X73" s="10"/>
      <c r="Z73" s="1" t="s">
        <v>280</v>
      </c>
      <c r="AA73" s="3">
        <f t="shared" si="42"/>
        <v>105</v>
      </c>
      <c r="AB73" t="s">
        <v>48</v>
      </c>
      <c r="AC73" s="3">
        <v>142</v>
      </c>
      <c r="AD73" s="3">
        <v>70</v>
      </c>
      <c r="AE73" t="s">
        <v>509</v>
      </c>
    </row>
    <row r="74" spans="1:31" x14ac:dyDescent="0.2">
      <c r="A74" s="10">
        <v>199</v>
      </c>
      <c r="B74" t="str">
        <f>VLOOKUP(C74,'Team Listing'!$A$1:$R$251,3)</f>
        <v>B2</v>
      </c>
      <c r="C74" s="7">
        <v>64</v>
      </c>
      <c r="D74" t="str">
        <f>VLOOKUP(C74,'Team Listing'!$A$1:$R$251,2)</f>
        <v>Chasing Tail</v>
      </c>
      <c r="E74" s="1" t="s">
        <v>253</v>
      </c>
      <c r="F74" s="1">
        <f t="shared" si="32"/>
        <v>199</v>
      </c>
      <c r="G74" t="str">
        <f>VLOOKUP(H74,'Team Listing'!$A$1:$R$251,3)</f>
        <v>B2</v>
      </c>
      <c r="H74" s="7">
        <v>140</v>
      </c>
      <c r="I74" t="str">
        <f>VLOOKUP(H74,'Team Listing'!$A$1:$R$251,2)</f>
        <v>The North Cleveland Steamers XI</v>
      </c>
      <c r="J74" s="8">
        <v>8</v>
      </c>
      <c r="K74" t="s">
        <v>2339</v>
      </c>
      <c r="L74" t="str">
        <f>VLOOKUP(J74,'Field List'!$A$2:$D$90,2,0)</f>
        <v>All Souls &amp; St Gabriels School</v>
      </c>
      <c r="M74" t="str">
        <f>VLOOKUP(J74,'Field List'!$A$2:$D$90,4,0)</f>
        <v>Burry  Oval</v>
      </c>
      <c r="N74" t="str">
        <f t="shared" si="33"/>
        <v>64140</v>
      </c>
      <c r="O74" t="str">
        <f t="shared" si="34"/>
        <v>14064</v>
      </c>
      <c r="P74" t="str">
        <f t="shared" si="35"/>
        <v>64Field8</v>
      </c>
      <c r="Q74" s="1" t="str">
        <f t="shared" si="36"/>
        <v>140Field8</v>
      </c>
      <c r="R74" s="10" t="e">
        <f>VLOOKUP(N74,'Day 1 Combinations'!$A$1:$B$998,2,FALSE)</f>
        <v>#N/A</v>
      </c>
      <c r="S74" s="10" t="e">
        <f>VLOOKUP(O74,'Day 1 Combinations'!$A$1:$B$998,2,FALSE)</f>
        <v>#N/A</v>
      </c>
      <c r="T74" s="10" t="e">
        <f>VLOOKUP(P74,'Day 1 Combinations'!$A$1:$B$998,2,FALSE)</f>
        <v>#N/A</v>
      </c>
      <c r="U74" s="10" t="e">
        <f>VLOOKUP(Q74,'Day 1 Combinations'!$A$1:$B$998,2,FALSE)</f>
        <v>#N/A</v>
      </c>
      <c r="V74" t="str">
        <f>VLOOKUP(C74,'Team Listing'!$A$1:$R$251,17)</f>
        <v>All games-ASSG</v>
      </c>
      <c r="W74" t="e">
        <f>VLOOKUP(H74,'Team Listing'!$A$1:$R$251,17)</f>
        <v>#N/A</v>
      </c>
      <c r="X74" s="10"/>
      <c r="Z74" s="1" t="s">
        <v>280</v>
      </c>
      <c r="AA74" s="3">
        <f t="shared" si="42"/>
        <v>64</v>
      </c>
      <c r="AB74" t="s">
        <v>452</v>
      </c>
      <c r="AC74" s="3">
        <v>134</v>
      </c>
      <c r="AD74" s="3">
        <v>71</v>
      </c>
      <c r="AE74" t="s">
        <v>129</v>
      </c>
    </row>
    <row r="75" spans="1:31" x14ac:dyDescent="0.2">
      <c r="A75" s="10">
        <v>200</v>
      </c>
      <c r="B75" t="str">
        <f>VLOOKUP(C75,'Team Listing'!$A$1:$R$251,3)</f>
        <v>B2</v>
      </c>
      <c r="C75" s="7">
        <v>51</v>
      </c>
      <c r="D75" t="str">
        <f>VLOOKUP(C75,'Team Listing'!$A$1:$R$251,2)</f>
        <v>Bloody Huge XI</v>
      </c>
      <c r="E75" s="1" t="s">
        <v>253</v>
      </c>
      <c r="F75" s="1">
        <f t="shared" si="32"/>
        <v>200</v>
      </c>
      <c r="G75" t="str">
        <f>VLOOKUP(H75,'Team Listing'!$A$1:$R$251,3)</f>
        <v>B2</v>
      </c>
      <c r="H75" s="7">
        <v>148</v>
      </c>
      <c r="I75" t="str">
        <f>VLOOKUP(H75,'Team Listing'!$A$1:$R$251,2)</f>
        <v>Total NHS</v>
      </c>
      <c r="J75" s="8">
        <v>64</v>
      </c>
      <c r="K75" t="s">
        <v>2339</v>
      </c>
      <c r="L75" t="str">
        <f>VLOOKUP(J75,'Field List'!$A$2:$D$90,2,0)</f>
        <v>School of Distance Education</v>
      </c>
      <c r="M75" t="str">
        <f>VLOOKUP(J75,'Field List'!$A$2:$D$90,4,0)</f>
        <v>School of Distance Education</v>
      </c>
      <c r="N75" t="str">
        <f t="shared" si="33"/>
        <v>51148</v>
      </c>
      <c r="O75" t="str">
        <f t="shared" si="34"/>
        <v>14851</v>
      </c>
      <c r="P75" t="str">
        <f t="shared" si="35"/>
        <v>51Field64</v>
      </c>
      <c r="Q75" s="1" t="str">
        <f t="shared" si="36"/>
        <v>148Field64</v>
      </c>
      <c r="R75" s="10" t="e">
        <f>VLOOKUP(N75,'Day 1 Combinations'!$A$1:$B$998,2,FALSE)</f>
        <v>#N/A</v>
      </c>
      <c r="S75" s="10" t="e">
        <f>VLOOKUP(O75,'Day 1 Combinations'!$A$1:$B$998,2,FALSE)</f>
        <v>#N/A</v>
      </c>
      <c r="T75" s="10" t="str">
        <f>VLOOKUP(P75,'Day 1 Combinations'!$A$1:$B$998,2,FALSE)</f>
        <v>*</v>
      </c>
      <c r="U75" s="10" t="e">
        <f>VLOOKUP(Q75,'Day 1 Combinations'!$A$1:$B$998,2,FALSE)</f>
        <v>#N/A</v>
      </c>
      <c r="V75" t="str">
        <f>VLOOKUP(C75,'Team Listing'!$A$1:$R$251,17)</f>
        <v>SDE; Day1-PM;Day2-PM;Day3-AM</v>
      </c>
      <c r="W75" t="e">
        <f>VLOOKUP(H75,'Team Listing'!$A$1:$R$251,17)</f>
        <v>#N/A</v>
      </c>
      <c r="X75" s="10"/>
      <c r="Z75" s="1" t="s">
        <v>280</v>
      </c>
      <c r="AA75" s="3">
        <f t="shared" si="42"/>
        <v>51</v>
      </c>
      <c r="AB75" t="s">
        <v>299</v>
      </c>
      <c r="AC75" s="3">
        <v>111</v>
      </c>
      <c r="AD75" s="3">
        <v>72</v>
      </c>
      <c r="AE75" t="s">
        <v>36</v>
      </c>
    </row>
    <row r="76" spans="1:31" x14ac:dyDescent="0.2">
      <c r="A76" s="10">
        <v>201</v>
      </c>
      <c r="B76" t="str">
        <f>VLOOKUP(C76,'Team Listing'!$A$1:$R$251,3)</f>
        <v>B2</v>
      </c>
      <c r="C76" s="7">
        <v>63</v>
      </c>
      <c r="D76" t="str">
        <f>VLOOKUP(C76,'Team Listing'!$A$1:$R$251,2)</f>
        <v>Chads Champs</v>
      </c>
      <c r="E76" s="1" t="s">
        <v>253</v>
      </c>
      <c r="F76" s="1">
        <f t="shared" si="32"/>
        <v>201</v>
      </c>
      <c r="G76" t="str">
        <f>VLOOKUP(H76,'Team Listing'!$A$1:$R$251,3)</f>
        <v>B2</v>
      </c>
      <c r="H76" s="7">
        <v>104</v>
      </c>
      <c r="I76" t="str">
        <f>VLOOKUP(H76,'Team Listing'!$A$1:$R$251,2)</f>
        <v>Mareeba</v>
      </c>
      <c r="J76" s="8">
        <v>54</v>
      </c>
      <c r="K76" t="s">
        <v>2339</v>
      </c>
      <c r="L76" t="str">
        <f>VLOOKUP(J76,'Field List'!$A$2:$D$90,2,0)</f>
        <v>Drink-A-Stubbie Downs</v>
      </c>
      <c r="M76" t="str">
        <f>VLOOKUP(J76,'Field List'!$A$2:$D$90,4,0)</f>
        <v>7.5km on Weir Road</v>
      </c>
      <c r="N76" t="str">
        <f t="shared" si="33"/>
        <v>63104</v>
      </c>
      <c r="O76" t="str">
        <f t="shared" si="34"/>
        <v>10463</v>
      </c>
      <c r="P76" t="str">
        <f t="shared" si="35"/>
        <v>63Field54</v>
      </c>
      <c r="Q76" s="1" t="str">
        <f t="shared" si="36"/>
        <v>104Field54</v>
      </c>
      <c r="R76" s="10" t="e">
        <f>VLOOKUP(N76,'Day 1 Combinations'!$A$1:$B$998,2,FALSE)</f>
        <v>#N/A</v>
      </c>
      <c r="S76" s="10" t="e">
        <f>VLOOKUP(O76,'Day 1 Combinations'!$A$1:$B$998,2,FALSE)</f>
        <v>#N/A</v>
      </c>
      <c r="T76" s="10" t="str">
        <f>VLOOKUP(P76,'Day 1 Combinations'!$A$1:$B$998,2,FALSE)</f>
        <v>*</v>
      </c>
      <c r="U76" s="10" t="e">
        <f>VLOOKUP(Q76,'Day 1 Combinations'!$A$1:$B$998,2,FALSE)</f>
        <v>#N/A</v>
      </c>
      <c r="V76" t="str">
        <f>VLOOKUP(C76,'Team Listing'!$A$1:$R$251,17)</f>
        <v>Homefield;Day1AMBig Mick Finns XI</v>
      </c>
      <c r="W76">
        <f>VLOOKUP(H76,'Team Listing'!$A$1:$R$251,17)</f>
        <v>0</v>
      </c>
      <c r="X76" s="1"/>
      <c r="Z76" s="1" t="s">
        <v>280</v>
      </c>
      <c r="AA76" s="3">
        <f t="shared" si="42"/>
        <v>63</v>
      </c>
      <c r="AB76" t="s">
        <v>295</v>
      </c>
      <c r="AC76" s="3">
        <v>145</v>
      </c>
      <c r="AD76" s="3">
        <v>73</v>
      </c>
      <c r="AE76" t="s">
        <v>80</v>
      </c>
    </row>
    <row r="77" spans="1:31" x14ac:dyDescent="0.2">
      <c r="A77" s="10">
        <v>202</v>
      </c>
      <c r="B77" t="str">
        <f>VLOOKUP(C77,'Team Listing'!$A$1:$R$251,3)</f>
        <v>B2</v>
      </c>
      <c r="C77" s="7">
        <v>124</v>
      </c>
      <c r="D77" t="str">
        <f>VLOOKUP(C77,'Team Listing'!$A$1:$R$251,2)</f>
        <v>Popatop XI</v>
      </c>
      <c r="E77" s="1" t="s">
        <v>253</v>
      </c>
      <c r="F77" s="1">
        <f t="shared" si="32"/>
        <v>202</v>
      </c>
      <c r="G77" t="str">
        <f>VLOOKUP(H77,'Team Listing'!$A$1:$R$251,3)</f>
        <v>B2</v>
      </c>
      <c r="H77" s="7">
        <v>61</v>
      </c>
      <c r="I77" t="str">
        <f>VLOOKUP(H77,'Team Listing'!$A$1:$R$251,2)</f>
        <v>Canefield Slashers</v>
      </c>
      <c r="J77" s="8">
        <v>70</v>
      </c>
      <c r="K77" t="s">
        <v>2339</v>
      </c>
      <c r="L77" t="str">
        <f>VLOOKUP(J77,'Field List'!$A$2:$D$90,2,0)</f>
        <v>Popatop Plains</v>
      </c>
      <c r="M77" t="str">
        <f>VLOOKUP(J77,'Field List'!$A$2:$D$90,4,0)</f>
        <v xml:space="preserve"> 3 km  on Woodchopper Road</v>
      </c>
      <c r="N77" t="str">
        <f t="shared" si="33"/>
        <v>12461</v>
      </c>
      <c r="O77" t="str">
        <f t="shared" si="34"/>
        <v>61124</v>
      </c>
      <c r="P77" t="str">
        <f t="shared" si="35"/>
        <v>124Field70</v>
      </c>
      <c r="Q77" s="1" t="str">
        <f t="shared" si="36"/>
        <v>61Field70</v>
      </c>
      <c r="R77" s="10" t="e">
        <f>VLOOKUP(N77,'Day 1 Combinations'!$A$1:$B$998,2,FALSE)</f>
        <v>#N/A</v>
      </c>
      <c r="S77" s="10" t="e">
        <f>VLOOKUP(O77,'Day 1 Combinations'!$A$1:$B$998,2,FALSE)</f>
        <v>#N/A</v>
      </c>
      <c r="T77" s="10" t="str">
        <f>VLOOKUP(P77,'Day 1 Combinations'!$A$1:$B$998,2,FALSE)</f>
        <v>*</v>
      </c>
      <c r="U77" s="10" t="e">
        <f>VLOOKUP(Q77,'Day 1 Combinations'!$A$1:$B$998,2,FALSE)</f>
        <v>#N/A</v>
      </c>
      <c r="V77" t="str">
        <f>VLOOKUP(C77,'Team Listing'!$A$1:$R$251,17)</f>
        <v>Home Field</v>
      </c>
      <c r="W77" t="str">
        <f>VLOOKUP(H77,'Team Listing'!$A$1:$R$251,17)</f>
        <v>Day3-AM Salisbury Boys 1</v>
      </c>
      <c r="X77" s="10"/>
      <c r="Z77" s="1" t="s">
        <v>280</v>
      </c>
      <c r="AA77" s="3">
        <f t="shared" si="42"/>
        <v>124</v>
      </c>
      <c r="AB77" t="s">
        <v>57</v>
      </c>
      <c r="AC77" s="3">
        <v>131</v>
      </c>
      <c r="AD77" s="3">
        <v>74</v>
      </c>
      <c r="AE77" t="s">
        <v>505</v>
      </c>
    </row>
    <row r="78" spans="1:31" x14ac:dyDescent="0.2">
      <c r="A78" s="10">
        <v>203</v>
      </c>
      <c r="B78" t="str">
        <f>VLOOKUP(C78,'Team Listing'!$A$1:$R$251,3)</f>
        <v>B2</v>
      </c>
      <c r="C78" s="7">
        <v>84</v>
      </c>
      <c r="D78" t="str">
        <f>VLOOKUP(C78,'Team Listing'!$A$1:$R$251,2)</f>
        <v>Garry's Mob</v>
      </c>
      <c r="E78" s="1" t="s">
        <v>253</v>
      </c>
      <c r="F78" s="1">
        <f t="shared" si="32"/>
        <v>203</v>
      </c>
      <c r="G78" t="str">
        <f>VLOOKUP(H78,'Team Listing'!$A$1:$R$251,3)</f>
        <v>B2</v>
      </c>
      <c r="H78" s="7">
        <v>134</v>
      </c>
      <c r="I78" t="str">
        <f>VLOOKUP(H78,'Team Listing'!$A$1:$R$251,2)</f>
        <v>Stiff Members</v>
      </c>
      <c r="J78" s="8">
        <v>10</v>
      </c>
      <c r="K78" t="s">
        <v>2339</v>
      </c>
      <c r="L78" t="str">
        <f>VLOOKUP(J78,'Field List'!$A$2:$D$90,2,0)</f>
        <v>All Souls &amp; St Gabriels School</v>
      </c>
      <c r="M78" t="str">
        <f>VLOOKUP(J78,'Field List'!$A$2:$D$90,4,0)</f>
        <v>Burns Oval   across- road</v>
      </c>
      <c r="N78" t="str">
        <f t="shared" si="33"/>
        <v>84134</v>
      </c>
      <c r="O78" t="str">
        <f t="shared" si="34"/>
        <v>13484</v>
      </c>
      <c r="P78" t="str">
        <f t="shared" si="35"/>
        <v>84Field10</v>
      </c>
      <c r="Q78" s="1" t="str">
        <f t="shared" si="36"/>
        <v>134Field10</v>
      </c>
      <c r="R78" s="10" t="e">
        <f>VLOOKUP(N78,'Day 1 Combinations'!$A$1:$B$998,2,FALSE)</f>
        <v>#N/A</v>
      </c>
      <c r="S78" s="10" t="e">
        <f>VLOOKUP(O78,'Day 1 Combinations'!$A$1:$B$998,2,FALSE)</f>
        <v>#N/A</v>
      </c>
      <c r="T78" s="10" t="str">
        <f>VLOOKUP(P78,'Day 1 Combinations'!$A$1:$B$998,2,FALSE)</f>
        <v>*</v>
      </c>
      <c r="U78" s="10" t="e">
        <f>VLOOKUP(Q78,'Day 1 Combinations'!$A$1:$B$998,2,FALSE)</f>
        <v>#N/A</v>
      </c>
      <c r="V78">
        <f>VLOOKUP(C78,'Team Listing'!$A$1:$R$251,17)</f>
        <v>0</v>
      </c>
      <c r="W78" t="str">
        <f>VLOOKUP(H78,'Team Listing'!$A$1:$R$251,17)</f>
        <v>Day 3 - AM; Mosman Park if possible</v>
      </c>
      <c r="X78" s="1"/>
      <c r="Z78" s="1" t="s">
        <v>280</v>
      </c>
      <c r="AA78" s="3">
        <f t="shared" si="42"/>
        <v>84</v>
      </c>
      <c r="AB78" t="s">
        <v>383</v>
      </c>
      <c r="AC78" s="3">
        <v>147</v>
      </c>
      <c r="AD78" s="3">
        <v>75</v>
      </c>
      <c r="AE78" t="s">
        <v>301</v>
      </c>
    </row>
    <row r="79" spans="1:31" x14ac:dyDescent="0.2">
      <c r="A79" s="10">
        <v>204</v>
      </c>
      <c r="B79" t="str">
        <f>VLOOKUP(C79,'Team Listing'!$A$1:$R$251,3)</f>
        <v>B2</v>
      </c>
      <c r="C79" s="7">
        <v>167</v>
      </c>
      <c r="D79" t="str">
        <f>VLOOKUP(C79,'Team Listing'!$A$1:$R$251,2)</f>
        <v>Yabulu</v>
      </c>
      <c r="E79" s="1" t="s">
        <v>253</v>
      </c>
      <c r="F79" s="1">
        <f t="shared" si="32"/>
        <v>204</v>
      </c>
      <c r="G79" t="str">
        <f>VLOOKUP(H79,'Team Listing'!$A$1:$R$251,3)</f>
        <v>B2</v>
      </c>
      <c r="H79" s="7">
        <v>139</v>
      </c>
      <c r="I79" t="str">
        <f>VLOOKUP(H79,'Team Listing'!$A$1:$R$251,2)</f>
        <v>The Herd XI</v>
      </c>
      <c r="J79" s="8">
        <v>22</v>
      </c>
      <c r="K79" t="s">
        <v>2339</v>
      </c>
      <c r="L79" t="str">
        <f>VLOOKUP(J79,'Field List'!$A$2:$D$90,2,0)</f>
        <v>Charters Towers Golf Club</v>
      </c>
      <c r="M79" t="str">
        <f>VLOOKUP(J79,'Field List'!$A$2:$D$90,4,0)</f>
        <v xml:space="preserve">2nd from Clubhouse                      </v>
      </c>
      <c r="N79" t="str">
        <f t="shared" si="33"/>
        <v>167139</v>
      </c>
      <c r="O79" t="str">
        <f t="shared" si="34"/>
        <v>139167</v>
      </c>
      <c r="P79" t="str">
        <f t="shared" si="35"/>
        <v>167Field22</v>
      </c>
      <c r="Q79" s="1" t="str">
        <f t="shared" si="36"/>
        <v>139Field22</v>
      </c>
      <c r="R79" s="10" t="e">
        <f>VLOOKUP(N79,'Day 1 Combinations'!$A$1:$B$998,2,FALSE)</f>
        <v>#N/A</v>
      </c>
      <c r="S79" s="10" t="e">
        <f>VLOOKUP(O79,'Day 1 Combinations'!$A$1:$B$998,2,FALSE)</f>
        <v>#N/A</v>
      </c>
      <c r="T79" s="10" t="e">
        <f>VLOOKUP(P79,'Day 1 Combinations'!$A$1:$B$998,2,FALSE)</f>
        <v>#N/A</v>
      </c>
      <c r="U79" s="10" t="e">
        <f>VLOOKUP(Q79,'Day 1 Combinations'!$A$1:$B$998,2,FALSE)</f>
        <v>#N/A</v>
      </c>
      <c r="V79" t="str">
        <f>VLOOKUP(C79,'Team Listing'!$A$1:$R$251,17)</f>
        <v>D1-PM;D2-PM;D3-AM</v>
      </c>
      <c r="W79">
        <f>VLOOKUP(H79,'Team Listing'!$A$1:$R$251,17)</f>
        <v>0</v>
      </c>
      <c r="X79" s="10"/>
      <c r="Z79" s="1" t="s">
        <v>280</v>
      </c>
      <c r="AA79" s="3">
        <f t="shared" si="42"/>
        <v>167</v>
      </c>
      <c r="AB79" t="s">
        <v>59</v>
      </c>
      <c r="AC79" s="3">
        <v>132</v>
      </c>
      <c r="AD79" s="3">
        <v>76</v>
      </c>
      <c r="AE79" t="s">
        <v>506</v>
      </c>
    </row>
    <row r="80" spans="1:31" x14ac:dyDescent="0.2">
      <c r="A80" s="10">
        <v>205</v>
      </c>
      <c r="B80" t="str">
        <f>VLOOKUP(C80,'Team Listing'!$A$1:$R$251,3)</f>
        <v>B2</v>
      </c>
      <c r="C80" s="7">
        <v>92</v>
      </c>
      <c r="D80" t="str">
        <f>VLOOKUP(C80,'Team Listing'!$A$1:$R$251,2)</f>
        <v>Grog Monsters</v>
      </c>
      <c r="E80" s="1" t="s">
        <v>253</v>
      </c>
      <c r="F80" s="1">
        <f t="shared" ref="F80:F108" si="48">A80</f>
        <v>205</v>
      </c>
      <c r="G80" t="str">
        <f>VLOOKUP(H80,'Team Listing'!$A$1:$R$251,3)</f>
        <v>B2</v>
      </c>
      <c r="H80" s="7">
        <v>50</v>
      </c>
      <c r="I80" t="str">
        <f>VLOOKUP(H80,'Team Listing'!$A$1:$R$251,2)</f>
        <v>Blood, Sweat 'N' Beers</v>
      </c>
      <c r="J80" s="8">
        <v>61</v>
      </c>
      <c r="K80" t="s">
        <v>2339</v>
      </c>
      <c r="L80" t="str">
        <f>VLOOKUP(J80,'Field List'!$A$2:$D$90,2,0)</f>
        <v>Towers Taipans Soccer Field</v>
      </c>
      <c r="M80" t="str">
        <f>VLOOKUP(J80,'Field List'!$A$2:$D$90,4,0)</f>
        <v>Kerswell Oval</v>
      </c>
      <c r="N80" t="str">
        <f t="shared" ref="N80:N129" si="49">CONCATENATE(C80,H80)</f>
        <v>9250</v>
      </c>
      <c r="O80" t="str">
        <f t="shared" ref="O80:O129" si="50">CONCATENATE(H80,C80)</f>
        <v>5092</v>
      </c>
      <c r="P80" t="str">
        <f t="shared" ref="P80:P130" si="51">CONCATENATE(C80,"Field",J80)</f>
        <v>92Field61</v>
      </c>
      <c r="Q80" s="1" t="str">
        <f t="shared" ref="Q80:Q129" si="52">CONCATENATE(H80,"Field",J80)</f>
        <v>50Field61</v>
      </c>
      <c r="R80" s="10" t="e">
        <f>VLOOKUP(N80,'Day 1 Combinations'!$A$1:$B$998,2,FALSE)</f>
        <v>#N/A</v>
      </c>
      <c r="S80" s="10" t="e">
        <f>VLOOKUP(O80,'Day 1 Combinations'!$A$1:$B$998,2,FALSE)</f>
        <v>#N/A</v>
      </c>
      <c r="T80" s="10" t="e">
        <f>VLOOKUP(P80,'Day 1 Combinations'!$A$1:$B$998,2,FALSE)</f>
        <v>#N/A</v>
      </c>
      <c r="U80" s="10" t="e">
        <f>VLOOKUP(Q80,'Day 1 Combinations'!$A$1:$B$998,2,FALSE)</f>
        <v>#N/A</v>
      </c>
      <c r="V80">
        <f>VLOOKUP(C80,'Team Listing'!$A$1:$R$251,17)</f>
        <v>0</v>
      </c>
      <c r="W80">
        <f>VLOOKUP(H80,'Team Listing'!$A$1:$R$251,17)</f>
        <v>0</v>
      </c>
      <c r="Z80" s="1" t="s">
        <v>280</v>
      </c>
      <c r="AA80" s="3">
        <f t="shared" si="42"/>
        <v>92</v>
      </c>
      <c r="AB80" t="s">
        <v>525</v>
      </c>
      <c r="AC80" s="3">
        <v>110</v>
      </c>
      <c r="AD80" s="3">
        <v>77</v>
      </c>
      <c r="AE80" t="s">
        <v>118</v>
      </c>
    </row>
    <row r="81" spans="1:31" x14ac:dyDescent="0.2">
      <c r="A81" s="10">
        <v>206</v>
      </c>
      <c r="B81" t="str">
        <f>VLOOKUP(C81,'Team Listing'!$A$1:$R$251,3)</f>
        <v>B2</v>
      </c>
      <c r="C81" s="7">
        <v>137</v>
      </c>
      <c r="D81" t="str">
        <f>VLOOKUP(C81,'Team Listing'!$A$1:$R$251,2)</f>
        <v>Team Ramrod</v>
      </c>
      <c r="E81" s="1" t="s">
        <v>253</v>
      </c>
      <c r="F81" s="1">
        <f t="shared" si="48"/>
        <v>206</v>
      </c>
      <c r="G81" t="str">
        <f>VLOOKUP(H81,'Team Listing'!$A$1:$R$251,3)</f>
        <v>B2</v>
      </c>
      <c r="H81" s="7">
        <v>101</v>
      </c>
      <c r="I81" t="str">
        <f>VLOOKUP(H81,'Team Listing'!$A$1:$R$251,2)</f>
        <v>Lager Louts</v>
      </c>
      <c r="J81" s="8">
        <v>71</v>
      </c>
      <c r="K81" t="s">
        <v>2339</v>
      </c>
      <c r="L81" t="str">
        <f>VLOOKUP(J81,'Field List'!$A$2:$D$90,2,0)</f>
        <v>Lords</v>
      </c>
      <c r="M81" t="str">
        <f>VLOOKUP(J81,'Field List'!$A$2:$D$90,4,0)</f>
        <v>Off Phillipson Road near Distance Edd</v>
      </c>
      <c r="N81" t="str">
        <f t="shared" si="49"/>
        <v>137101</v>
      </c>
      <c r="O81" t="str">
        <f t="shared" si="50"/>
        <v>101137</v>
      </c>
      <c r="P81" t="str">
        <f t="shared" si="51"/>
        <v>137Field71</v>
      </c>
      <c r="Q81" s="1" t="str">
        <f t="shared" si="52"/>
        <v>101Field71</v>
      </c>
      <c r="R81" s="10" t="e">
        <f>VLOOKUP(N81,'Day 1 Combinations'!$A$1:$B$998,2,FALSE)</f>
        <v>#N/A</v>
      </c>
      <c r="S81" s="10" t="e">
        <f>VLOOKUP(O81,'Day 1 Combinations'!$A$1:$B$998,2,FALSE)</f>
        <v>#N/A</v>
      </c>
      <c r="T81" s="10" t="e">
        <f>VLOOKUP(P81,'Day 1 Combinations'!$A$1:$B$998,2,FALSE)</f>
        <v>#N/A</v>
      </c>
      <c r="U81" s="10" t="e">
        <f>VLOOKUP(Q81,'Day 1 Combinations'!$A$1:$B$998,2,FALSE)</f>
        <v>#N/A</v>
      </c>
      <c r="V81">
        <f>VLOOKUP(C81,'Team Listing'!$A$1:$R$251,17)</f>
        <v>0</v>
      </c>
      <c r="W81">
        <f>VLOOKUP(H81,'Team Listing'!$A$1:$R$251,17)</f>
        <v>0</v>
      </c>
      <c r="Z81" s="1" t="s">
        <v>280</v>
      </c>
      <c r="AA81" s="3">
        <f t="shared" si="42"/>
        <v>137</v>
      </c>
      <c r="AB81" t="s">
        <v>105</v>
      </c>
      <c r="AC81" s="3">
        <v>124</v>
      </c>
      <c r="AD81" s="3">
        <v>78</v>
      </c>
      <c r="AE81" t="s">
        <v>471</v>
      </c>
    </row>
    <row r="82" spans="1:31" x14ac:dyDescent="0.2">
      <c r="A82" s="10">
        <v>207</v>
      </c>
      <c r="B82" t="str">
        <f>VLOOKUP(C82,'Team Listing'!$A$1:$R$251,3)</f>
        <v>B2</v>
      </c>
      <c r="C82" s="7">
        <v>132</v>
      </c>
      <c r="D82" t="str">
        <f>VLOOKUP(C82,'Team Listing'!$A$1:$R$251,2)</f>
        <v>Smackedaround</v>
      </c>
      <c r="E82" s="1" t="s">
        <v>253</v>
      </c>
      <c r="F82" s="1">
        <f t="shared" si="48"/>
        <v>207</v>
      </c>
      <c r="G82" t="str">
        <f>VLOOKUP(H82,'Team Listing'!$A$1:$R$251,3)</f>
        <v>B2</v>
      </c>
      <c r="H82" s="7">
        <v>151</v>
      </c>
      <c r="I82" t="str">
        <f>VLOOKUP(H82,'Team Listing'!$A$1:$R$251,2)</f>
        <v>Tropix</v>
      </c>
      <c r="J82" s="8">
        <v>43</v>
      </c>
      <c r="K82" t="s">
        <v>2339</v>
      </c>
      <c r="L82" t="str">
        <f>VLOOKUP(J82,'Field List'!$A$2:$D$90,2,0)</f>
        <v>Charters Towers Airport Reserve</v>
      </c>
      <c r="M82">
        <f>VLOOKUP(J82,'Field List'!$A$2:$D$90,4,0)</f>
        <v>0</v>
      </c>
      <c r="N82" t="str">
        <f t="shared" si="49"/>
        <v>132151</v>
      </c>
      <c r="O82" t="str">
        <f t="shared" si="50"/>
        <v>151132</v>
      </c>
      <c r="P82" t="str">
        <f t="shared" si="51"/>
        <v>132Field43</v>
      </c>
      <c r="Q82" s="1" t="str">
        <f t="shared" si="52"/>
        <v>151Field43</v>
      </c>
      <c r="R82" s="10" t="e">
        <f>VLOOKUP(N82,'Day 1 Combinations'!$A$1:$B$998,2,FALSE)</f>
        <v>#N/A</v>
      </c>
      <c r="S82" s="10" t="e">
        <f>VLOOKUP(O82,'Day 1 Combinations'!$A$1:$B$998,2,FALSE)</f>
        <v>#N/A</v>
      </c>
      <c r="T82" s="10" t="e">
        <f>VLOOKUP(P82,'Day 1 Combinations'!$A$1:$B$998,2,FALSE)</f>
        <v>#N/A</v>
      </c>
      <c r="U82" s="10" t="e">
        <f>VLOOKUP(Q82,'Day 1 Combinations'!$A$1:$B$998,2,FALSE)</f>
        <v>#N/A</v>
      </c>
      <c r="V82">
        <f>VLOOKUP(C82,'Team Listing'!$A$1:$R$251,17)</f>
        <v>0</v>
      </c>
      <c r="W82">
        <f>VLOOKUP(H82,'Team Listing'!$A$1:$R$251,17)</f>
        <v>0</v>
      </c>
      <c r="Z82" s="1" t="s">
        <v>280</v>
      </c>
      <c r="AA82" s="3">
        <f t="shared" si="42"/>
        <v>132</v>
      </c>
      <c r="AB82" t="s">
        <v>56</v>
      </c>
      <c r="AC82" s="3">
        <v>89</v>
      </c>
      <c r="AD82" s="3">
        <v>79</v>
      </c>
      <c r="AE82" t="s">
        <v>108</v>
      </c>
    </row>
    <row r="83" spans="1:31" x14ac:dyDescent="0.2">
      <c r="A83" s="10">
        <v>208</v>
      </c>
      <c r="B83" t="str">
        <f>VLOOKUP(C83,'Team Listing'!$A$1:$R$251,3)</f>
        <v>B2</v>
      </c>
      <c r="C83" s="7">
        <v>136</v>
      </c>
      <c r="D83" t="str">
        <f>VLOOKUP(C83,'Team Listing'!$A$1:$R$251,2)</f>
        <v>Swinging Outside Ya Crease</v>
      </c>
      <c r="E83" s="1" t="s">
        <v>253</v>
      </c>
      <c r="F83" s="1">
        <f t="shared" si="48"/>
        <v>208</v>
      </c>
      <c r="G83" t="str">
        <f>VLOOKUP(H83,'Team Listing'!$A$1:$R$251,3)</f>
        <v>B2</v>
      </c>
      <c r="H83" s="7">
        <v>40</v>
      </c>
      <c r="I83" t="str">
        <f>VLOOKUP(H83,'Team Listing'!$A$1:$R$251,2)</f>
        <v>Barbwire</v>
      </c>
      <c r="J83" s="8">
        <v>75</v>
      </c>
      <c r="K83" t="s">
        <v>2339</v>
      </c>
      <c r="L83" t="str">
        <f>VLOOKUP(J83,'Field List'!$A$2:$D$90,2,0)</f>
        <v xml:space="preserve">Brokevale       </v>
      </c>
      <c r="M83" t="str">
        <f>VLOOKUP(J83,'Field List'!$A$2:$D$90,4,0)</f>
        <v>3.8 km Milchester Road Queenslander Road</v>
      </c>
      <c r="N83" t="str">
        <f t="shared" si="49"/>
        <v>13640</v>
      </c>
      <c r="O83" t="str">
        <f t="shared" si="50"/>
        <v>40136</v>
      </c>
      <c r="P83" t="str">
        <f t="shared" si="51"/>
        <v>136Field75</v>
      </c>
      <c r="Q83" s="1" t="str">
        <f t="shared" si="52"/>
        <v>40Field75</v>
      </c>
      <c r="R83" s="10" t="e">
        <f>VLOOKUP(N83,'Day 1 Combinations'!$A$1:$B$998,2,FALSE)</f>
        <v>#N/A</v>
      </c>
      <c r="S83" s="10" t="e">
        <f>VLOOKUP(O83,'Day 1 Combinations'!$A$1:$B$998,2,FALSE)</f>
        <v>#N/A</v>
      </c>
      <c r="T83" s="10" t="e">
        <f>VLOOKUP(P83,'Day 1 Combinations'!$A$1:$B$998,2,FALSE)</f>
        <v>#N/A</v>
      </c>
      <c r="U83" s="10" t="e">
        <f>VLOOKUP(Q83,'Day 1 Combinations'!$A$1:$B$998,2,FALSE)</f>
        <v>#N/A</v>
      </c>
      <c r="V83" t="e">
        <f>VLOOKUP(C83,'Team Listing'!$A$1:$R$251,17)</f>
        <v>#N/A</v>
      </c>
      <c r="W83" t="str">
        <f>VLOOKUP(H83,'Team Listing'!$A$1:$R$251,17)</f>
        <v>Amgames; DirtyRats Day 1</v>
      </c>
      <c r="Z83" s="1" t="s">
        <v>280</v>
      </c>
      <c r="AA83" s="3">
        <f t="shared" si="42"/>
        <v>136</v>
      </c>
      <c r="AB83" t="s">
        <v>109</v>
      </c>
      <c r="AC83" s="3">
        <v>173</v>
      </c>
      <c r="AD83" s="3">
        <v>80</v>
      </c>
      <c r="AE83" t="s">
        <v>90</v>
      </c>
    </row>
    <row r="84" spans="1:31" x14ac:dyDescent="0.2">
      <c r="A84" s="10">
        <v>209</v>
      </c>
      <c r="B84" t="str">
        <f>VLOOKUP(C84,'Team Listing'!$A$1:$R$251,3)</f>
        <v>B2</v>
      </c>
      <c r="C84" s="7">
        <v>48</v>
      </c>
      <c r="D84" t="str">
        <f>VLOOKUP(C84,'Team Listing'!$A$1:$R$251,2)</f>
        <v xml:space="preserve">Black Bream  </v>
      </c>
      <c r="E84" s="1" t="s">
        <v>253</v>
      </c>
      <c r="F84" s="1">
        <f t="shared" si="48"/>
        <v>209</v>
      </c>
      <c r="G84" t="str">
        <f>VLOOKUP(H84,'Team Listing'!$A$1:$R$251,3)</f>
        <v>B2</v>
      </c>
      <c r="H84" s="7">
        <v>144</v>
      </c>
      <c r="I84" t="str">
        <f>VLOOKUP(H84,'Team Listing'!$A$1:$R$251,2)</f>
        <v>Thirsty Rhinos</v>
      </c>
      <c r="J84" s="8">
        <v>34</v>
      </c>
      <c r="K84" t="s">
        <v>2339</v>
      </c>
      <c r="L84" t="str">
        <f>VLOOKUP(J84,'Field List'!$A$2:$D$90,2,0)</f>
        <v>Charters Towers Airport Reserve</v>
      </c>
      <c r="M84">
        <f>VLOOKUP(J84,'Field List'!$A$2:$D$90,4,0)</f>
        <v>0</v>
      </c>
      <c r="N84" t="str">
        <f t="shared" si="49"/>
        <v>48144</v>
      </c>
      <c r="O84" t="str">
        <f t="shared" si="50"/>
        <v>14448</v>
      </c>
      <c r="P84" t="str">
        <f t="shared" si="51"/>
        <v>48Field34</v>
      </c>
      <c r="Q84" s="1" t="str">
        <f t="shared" si="52"/>
        <v>144Field34</v>
      </c>
      <c r="R84" s="10" t="e">
        <f>VLOOKUP(N84,'Day 1 Combinations'!$A$1:$B$998,2,FALSE)</f>
        <v>#N/A</v>
      </c>
      <c r="S84" s="10" t="e">
        <f>VLOOKUP(O84,'Day 1 Combinations'!$A$1:$B$998,2,FALSE)</f>
        <v>#N/A</v>
      </c>
      <c r="T84" s="10" t="e">
        <f>VLOOKUP(P84,'Day 1 Combinations'!$A$1:$B$998,2,FALSE)</f>
        <v>#N/A</v>
      </c>
      <c r="U84" s="10" t="e">
        <f>VLOOKUP(Q84,'Day 1 Combinations'!$A$1:$B$998,2,FALSE)</f>
        <v>#N/A</v>
      </c>
      <c r="V84">
        <f>VLOOKUP(C84,'Team Listing'!$A$1:$R$251,17)</f>
        <v>0</v>
      </c>
      <c r="W84">
        <f>VLOOKUP(H84,'Team Listing'!$A$1:$R$251,17)</f>
        <v>0</v>
      </c>
      <c r="Z84" s="1" t="s">
        <v>280</v>
      </c>
      <c r="AA84" s="3">
        <f t="shared" si="42"/>
        <v>48</v>
      </c>
      <c r="AB84" t="s">
        <v>533</v>
      </c>
      <c r="AC84" s="3">
        <v>167</v>
      </c>
      <c r="AD84" s="3">
        <v>81</v>
      </c>
      <c r="AE84" t="s">
        <v>67</v>
      </c>
    </row>
    <row r="85" spans="1:31" x14ac:dyDescent="0.2">
      <c r="A85" s="10">
        <v>210</v>
      </c>
      <c r="B85" t="str">
        <f>VLOOKUP(C85,'Team Listing'!$A$1:$R$251,3)</f>
        <v>B2</v>
      </c>
      <c r="C85" s="7">
        <v>122</v>
      </c>
      <c r="D85" t="str">
        <f>VLOOKUP(C85,'Team Listing'!$A$1:$R$251,2)</f>
        <v>Politically Incorrect</v>
      </c>
      <c r="E85" s="1" t="s">
        <v>253</v>
      </c>
      <c r="F85" s="1">
        <f t="shared" si="48"/>
        <v>210</v>
      </c>
      <c r="G85" t="str">
        <f>VLOOKUP(H85,'Team Listing'!$A$1:$R$251,3)</f>
        <v>B2</v>
      </c>
      <c r="H85" s="7">
        <v>60</v>
      </c>
      <c r="I85" t="str">
        <f>VLOOKUP(H85,'Team Listing'!$A$1:$R$251,2)</f>
        <v>Bunch of Carn'ts</v>
      </c>
      <c r="J85" s="8">
        <v>42</v>
      </c>
      <c r="K85" t="s">
        <v>2339</v>
      </c>
      <c r="L85" t="str">
        <f>VLOOKUP(J85,'Field List'!$A$2:$D$90,2,0)</f>
        <v>Charters Towers Airport Reserve</v>
      </c>
      <c r="M85">
        <f>VLOOKUP(J85,'Field List'!$A$2:$D$90,4,0)</f>
        <v>0</v>
      </c>
      <c r="N85" t="str">
        <f t="shared" si="49"/>
        <v>12260</v>
      </c>
      <c r="O85" t="str">
        <f t="shared" si="50"/>
        <v>60122</v>
      </c>
      <c r="P85" t="str">
        <f t="shared" si="51"/>
        <v>122Field42</v>
      </c>
      <c r="Q85" s="1" t="str">
        <f t="shared" si="52"/>
        <v>60Field42</v>
      </c>
      <c r="R85" s="10" t="e">
        <f>VLOOKUP(N85,'Day 1 Combinations'!$A$1:$B$998,2,FALSE)</f>
        <v>#N/A</v>
      </c>
      <c r="S85" s="10" t="e">
        <f>VLOOKUP(O85,'Day 1 Combinations'!$A$1:$B$998,2,FALSE)</f>
        <v>#N/A</v>
      </c>
      <c r="T85" s="10" t="e">
        <f>VLOOKUP(P85,'Day 1 Combinations'!$A$1:$B$998,2,FALSE)</f>
        <v>#N/A</v>
      </c>
      <c r="U85" s="10" t="e">
        <f>VLOOKUP(Q85,'Day 1 Combinations'!$A$1:$B$998,2,FALSE)</f>
        <v>#N/A</v>
      </c>
      <c r="V85" t="e">
        <f>VLOOKUP(C85,'Team Listing'!$A$1:$R$251,17)</f>
        <v>#N/A</v>
      </c>
      <c r="W85" t="e">
        <f>VLOOKUP(H85,'Team Listing'!$A$1:$R$251,17)</f>
        <v>#N/A</v>
      </c>
      <c r="Z85" s="1" t="s">
        <v>280</v>
      </c>
      <c r="AA85" s="3">
        <f t="shared" si="42"/>
        <v>122</v>
      </c>
      <c r="AB85" t="s">
        <v>437</v>
      </c>
      <c r="AC85" s="3">
        <v>122</v>
      </c>
      <c r="AD85" s="3">
        <v>82</v>
      </c>
      <c r="AE85" t="s">
        <v>66</v>
      </c>
    </row>
    <row r="86" spans="1:31" x14ac:dyDescent="0.2">
      <c r="A86" s="10">
        <v>211</v>
      </c>
      <c r="B86" t="str">
        <f>VLOOKUP(C86,'Team Listing'!$A$1:$R$251,3)</f>
        <v>B2</v>
      </c>
      <c r="C86" s="7">
        <v>78</v>
      </c>
      <c r="D86" t="str">
        <f>VLOOKUP(C86,'Team Listing'!$A$1:$R$251,2)</f>
        <v>Expendaballs</v>
      </c>
      <c r="E86" s="1" t="s">
        <v>253</v>
      </c>
      <c r="F86" s="1">
        <f t="shared" si="48"/>
        <v>211</v>
      </c>
      <c r="G86" t="str">
        <f>VLOOKUP(H86,'Team Listing'!$A$1:$R$251,3)</f>
        <v>B2</v>
      </c>
      <c r="H86" s="7">
        <v>143</v>
      </c>
      <c r="I86" t="str">
        <f>VLOOKUP(H86,'Team Listing'!$A$1:$R$251,2)</f>
        <v>The Wilderbeasts</v>
      </c>
      <c r="J86" s="8">
        <v>28</v>
      </c>
      <c r="K86" t="s">
        <v>2339</v>
      </c>
      <c r="L86" t="str">
        <f>VLOOKUP(J86,'Field List'!$A$2:$D$90,2,0)</f>
        <v>Charters Towers Airport Reserve</v>
      </c>
      <c r="M86" t="str">
        <f>VLOOKUP(J86,'Field List'!$A$2:$D$90,4,0)</f>
        <v>Lou Laneyrie Oval</v>
      </c>
      <c r="N86" t="str">
        <f t="shared" si="49"/>
        <v>78143</v>
      </c>
      <c r="O86" t="str">
        <f t="shared" si="50"/>
        <v>14378</v>
      </c>
      <c r="P86" t="str">
        <f t="shared" si="51"/>
        <v>78Field28</v>
      </c>
      <c r="Q86" s="1" t="str">
        <f t="shared" si="52"/>
        <v>143Field28</v>
      </c>
      <c r="R86" s="10" t="e">
        <f>VLOOKUP(N86,'Day 1 Combinations'!$A$1:$B$998,2,FALSE)</f>
        <v>#N/A</v>
      </c>
      <c r="S86" s="10" t="e">
        <f>VLOOKUP(O86,'Day 1 Combinations'!$A$1:$B$998,2,FALSE)</f>
        <v>#N/A</v>
      </c>
      <c r="T86" s="10" t="e">
        <f>VLOOKUP(P86,'Day 1 Combinations'!$A$1:$B$998,2,FALSE)</f>
        <v>#N/A</v>
      </c>
      <c r="U86" s="10" t="e">
        <f>VLOOKUP(Q86,'Day 1 Combinations'!$A$1:$B$998,2,FALSE)</f>
        <v>#N/A</v>
      </c>
      <c r="V86" t="str">
        <f>VLOOKUP(C86,'Team Listing'!$A$1:$R$251,17)</f>
        <v>Play Allans XI</v>
      </c>
      <c r="W86" t="e">
        <f>VLOOKUP(H86,'Team Listing'!$A$1:$R$251,17)</f>
        <v>#N/A</v>
      </c>
      <c r="Z86" s="1" t="s">
        <v>280</v>
      </c>
      <c r="AA86" s="3">
        <f t="shared" si="42"/>
        <v>78</v>
      </c>
      <c r="AB86" t="s">
        <v>41</v>
      </c>
      <c r="AC86" s="3">
        <v>118</v>
      </c>
      <c r="AD86" s="3">
        <v>83</v>
      </c>
      <c r="AE86" t="s">
        <v>60</v>
      </c>
    </row>
    <row r="87" spans="1:31" x14ac:dyDescent="0.2">
      <c r="A87" s="10">
        <v>212</v>
      </c>
      <c r="B87" t="str">
        <f>VLOOKUP(C87,'Team Listing'!$A$1:$R$251,3)</f>
        <v>B2</v>
      </c>
      <c r="C87" s="7">
        <v>115</v>
      </c>
      <c r="D87" t="str">
        <f>VLOOKUP(C87,'Team Listing'!$A$1:$R$251,2)</f>
        <v>Normanton Rogues</v>
      </c>
      <c r="E87" s="1" t="s">
        <v>253</v>
      </c>
      <c r="F87" s="1">
        <f t="shared" si="48"/>
        <v>212</v>
      </c>
      <c r="G87" t="str">
        <f>VLOOKUP(H87,'Team Listing'!$A$1:$R$251,3)</f>
        <v>B2</v>
      </c>
      <c r="H87" s="7">
        <v>58</v>
      </c>
      <c r="I87" t="str">
        <f>VLOOKUP(H87,'Team Listing'!$A$1:$R$251,2)</f>
        <v>Bum Grubs</v>
      </c>
      <c r="J87" s="8">
        <v>29</v>
      </c>
      <c r="K87" t="s">
        <v>2339</v>
      </c>
      <c r="L87" t="str">
        <f>VLOOKUP(J87,'Field List'!$A$2:$D$90,2,0)</f>
        <v>Charters Towers Airport Reserve</v>
      </c>
      <c r="M87" t="str">
        <f>VLOOKUP(J87,'Field List'!$A$2:$D$90,4,0)</f>
        <v>Opposite Depot</v>
      </c>
      <c r="N87" t="str">
        <f t="shared" si="49"/>
        <v>11558</v>
      </c>
      <c r="O87" t="str">
        <f t="shared" si="50"/>
        <v>58115</v>
      </c>
      <c r="P87" t="str">
        <f t="shared" si="51"/>
        <v>115Field29</v>
      </c>
      <c r="Q87" s="1" t="str">
        <f t="shared" si="52"/>
        <v>58Field29</v>
      </c>
      <c r="R87" s="10" t="e">
        <f>VLOOKUP(N87,'Day 1 Combinations'!$A$1:$B$998,2,FALSE)</f>
        <v>#N/A</v>
      </c>
      <c r="S87" s="10" t="e">
        <f>VLOOKUP(O87,'Day 1 Combinations'!$A$1:$B$998,2,FALSE)</f>
        <v>#N/A</v>
      </c>
      <c r="T87" s="10" t="e">
        <f>VLOOKUP(P87,'Day 1 Combinations'!$A$1:$B$998,2,FALSE)</f>
        <v>#N/A</v>
      </c>
      <c r="U87" s="10" t="e">
        <f>VLOOKUP(Q87,'Day 1 Combinations'!$A$1:$B$998,2,FALSE)</f>
        <v>#N/A</v>
      </c>
      <c r="V87" t="e">
        <f>VLOOKUP(C87,'Team Listing'!$A$1:$R$251,17)</f>
        <v>#N/A</v>
      </c>
      <c r="W87">
        <f>VLOOKUP(H87,'Team Listing'!$A$1:$R$251,17)</f>
        <v>0</v>
      </c>
      <c r="X87" s="10"/>
      <c r="Z87" s="1" t="s">
        <v>280</v>
      </c>
      <c r="AA87" s="3">
        <f t="shared" si="42"/>
        <v>115</v>
      </c>
      <c r="AB87" t="s">
        <v>281</v>
      </c>
      <c r="AC87" s="3">
        <v>153</v>
      </c>
      <c r="AD87" s="3">
        <v>84</v>
      </c>
      <c r="AE87" t="s">
        <v>512</v>
      </c>
    </row>
    <row r="88" spans="1:31" x14ac:dyDescent="0.2">
      <c r="A88" s="10">
        <v>213</v>
      </c>
      <c r="B88" t="str">
        <f>VLOOKUP(C88,'Team Listing'!$A$1:$R$251,3)</f>
        <v>B2</v>
      </c>
      <c r="C88" s="7">
        <v>106</v>
      </c>
      <c r="D88" t="str">
        <f>VLOOKUP(C88,'Team Listing'!$A$1:$R$251,2)</f>
        <v>Mendi's Mob</v>
      </c>
      <c r="E88" s="1" t="s">
        <v>253</v>
      </c>
      <c r="F88" s="1">
        <f t="shared" si="48"/>
        <v>213</v>
      </c>
      <c r="G88" t="str">
        <f>VLOOKUP(H88,'Team Listing'!$A$1:$R$251,3)</f>
        <v>B2</v>
      </c>
      <c r="H88" s="7">
        <v>114</v>
      </c>
      <c r="I88" t="str">
        <f>VLOOKUP(H88,'Team Listing'!$A$1:$R$251,2)</f>
        <v>Nick 'N' Balls</v>
      </c>
      <c r="J88" s="8">
        <v>32</v>
      </c>
      <c r="K88" t="s">
        <v>2339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49"/>
        <v>106114</v>
      </c>
      <c r="O88" t="str">
        <f t="shared" si="50"/>
        <v>114106</v>
      </c>
      <c r="P88" t="str">
        <f t="shared" si="51"/>
        <v>106Field32</v>
      </c>
      <c r="Q88" s="1" t="str">
        <f t="shared" si="52"/>
        <v>114Field32</v>
      </c>
      <c r="R88" s="10" t="e">
        <f>VLOOKUP(N88,'Day 1 Combinations'!$A$1:$B$998,2,FALSE)</f>
        <v>#N/A</v>
      </c>
      <c r="S88" s="10" t="e">
        <f>VLOOKUP(O88,'Day 1 Combinations'!$A$1:$B$998,2,FALSE)</f>
        <v>#N/A</v>
      </c>
      <c r="T88" s="10" t="e">
        <f>VLOOKUP(P88,'Day 1 Combinations'!$A$1:$B$998,2,FALSE)</f>
        <v>#N/A</v>
      </c>
      <c r="U88" s="10" t="e">
        <f>VLOOKUP(Q88,'Day 1 Combinations'!$A$1:$B$998,2,FALSE)</f>
        <v>#N/A</v>
      </c>
      <c r="V88" t="str">
        <f>VLOOKUP(C88,'Team Listing'!$A$1:$R$251,17)</f>
        <v>Play Dufflebags</v>
      </c>
      <c r="W88" t="e">
        <f>VLOOKUP(H88,'Team Listing'!$A$1:$R$251,17)</f>
        <v>#N/A</v>
      </c>
      <c r="X88" s="10"/>
      <c r="Z88" s="1" t="s">
        <v>280</v>
      </c>
      <c r="AA88" s="3">
        <f t="shared" si="42"/>
        <v>106</v>
      </c>
      <c r="AB88" t="s">
        <v>484</v>
      </c>
      <c r="AC88" s="3">
        <v>123</v>
      </c>
      <c r="AD88" s="3">
        <v>85</v>
      </c>
      <c r="AE88" t="s">
        <v>122</v>
      </c>
    </row>
    <row r="89" spans="1:31" x14ac:dyDescent="0.2">
      <c r="A89" s="10">
        <v>214</v>
      </c>
      <c r="B89" t="str">
        <f>VLOOKUP(C89,'Team Listing'!$A$1:$R$251,3)</f>
        <v>B2</v>
      </c>
      <c r="C89" s="7">
        <v>160</v>
      </c>
      <c r="D89" t="str">
        <f>VLOOKUP(C89,'Team Listing'!$A$1:$R$251,2)</f>
        <v>Weekend Wariyas</v>
      </c>
      <c r="E89" s="1" t="s">
        <v>253</v>
      </c>
      <c r="F89" s="1">
        <f t="shared" si="48"/>
        <v>214</v>
      </c>
      <c r="G89" t="str">
        <f>VLOOKUP(H89,'Team Listing'!$A$1:$R$251,3)</f>
        <v>B2</v>
      </c>
      <c r="H89" s="7">
        <v>73</v>
      </c>
      <c r="I89" t="str">
        <f>VLOOKUP(H89,'Team Listing'!$A$1:$R$251,2)</f>
        <v>Dreaded Creeping  Bumrashes</v>
      </c>
      <c r="J89" s="8">
        <v>44</v>
      </c>
      <c r="K89" t="s">
        <v>2339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49"/>
        <v>16073</v>
      </c>
      <c r="O89" t="str">
        <f t="shared" si="50"/>
        <v>73160</v>
      </c>
      <c r="P89" t="str">
        <f t="shared" si="51"/>
        <v>160Field44</v>
      </c>
      <c r="Q89" s="1" t="str">
        <f t="shared" si="52"/>
        <v>73Field44</v>
      </c>
      <c r="R89" s="10" t="e">
        <f>VLOOKUP(N89,'Day 1 Combinations'!$A$1:$B$998,2,FALSE)</f>
        <v>#N/A</v>
      </c>
      <c r="S89" s="10" t="e">
        <f>VLOOKUP(O89,'Day 1 Combinations'!$A$1:$B$998,2,FALSE)</f>
        <v>#N/A</v>
      </c>
      <c r="T89" s="10" t="e">
        <f>VLOOKUP(P89,'Day 1 Combinations'!$A$1:$B$998,2,FALSE)</f>
        <v>#N/A</v>
      </c>
      <c r="U89" s="10" t="e">
        <f>VLOOKUP(Q89,'Day 1 Combinations'!$A$1:$B$998,2,FALSE)</f>
        <v>#N/A</v>
      </c>
      <c r="V89">
        <f>VLOOKUP(C89,'Team Listing'!$A$1:$R$251,17)</f>
        <v>0</v>
      </c>
      <c r="W89">
        <f>VLOOKUP(H89,'Team Listing'!$A$1:$R$251,17)</f>
        <v>0</v>
      </c>
      <c r="X89" s="10"/>
      <c r="Z89" s="1" t="s">
        <v>280</v>
      </c>
      <c r="AA89" s="3">
        <f t="shared" si="42"/>
        <v>160</v>
      </c>
      <c r="AB89" t="s">
        <v>116</v>
      </c>
      <c r="AC89" s="3">
        <v>114</v>
      </c>
      <c r="AD89" s="3">
        <v>86</v>
      </c>
      <c r="AE89" t="s">
        <v>119</v>
      </c>
    </row>
    <row r="90" spans="1:31" x14ac:dyDescent="0.2">
      <c r="A90" s="10">
        <v>215</v>
      </c>
      <c r="B90" t="str">
        <f>VLOOKUP(C90,'Team Listing'!$A$1:$R$251,3)</f>
        <v>B2</v>
      </c>
      <c r="C90" s="7">
        <v>86</v>
      </c>
      <c r="D90" t="str">
        <f>VLOOKUP(C90,'Team Listing'!$A$1:$R$251,2)</f>
        <v>Gibby's Greenants</v>
      </c>
      <c r="E90" s="1" t="s">
        <v>253</v>
      </c>
      <c r="F90" s="1">
        <f t="shared" si="48"/>
        <v>215</v>
      </c>
      <c r="G90" t="str">
        <f>VLOOKUP(H90,'Team Listing'!$A$1:$R$251,3)</f>
        <v>B2</v>
      </c>
      <c r="H90" s="7">
        <v>59</v>
      </c>
      <c r="I90" t="str">
        <f>VLOOKUP(H90,'Team Listing'!$A$1:$R$251,2)</f>
        <v>Bumbo's XI</v>
      </c>
      <c r="J90" s="8">
        <v>41</v>
      </c>
      <c r="K90" t="s">
        <v>2339</v>
      </c>
      <c r="L90" t="str">
        <f>VLOOKUP(J90,'Field List'!$A$2:$D$90,2,0)</f>
        <v>Charters Towers Airport Reserve</v>
      </c>
      <c r="M90">
        <f>VLOOKUP(J90,'Field List'!$A$2:$D$90,4,0)</f>
        <v>0</v>
      </c>
      <c r="N90" t="str">
        <f t="shared" si="49"/>
        <v>8659</v>
      </c>
      <c r="O90" t="str">
        <f t="shared" si="50"/>
        <v>5986</v>
      </c>
      <c r="P90" t="str">
        <f t="shared" si="51"/>
        <v>86Field41</v>
      </c>
      <c r="Q90" s="1" t="str">
        <f t="shared" si="52"/>
        <v>59Field41</v>
      </c>
      <c r="R90" s="10" t="e">
        <f>VLOOKUP(N90,'Day 1 Combinations'!$A$1:$B$998,2,FALSE)</f>
        <v>#N/A</v>
      </c>
      <c r="S90" s="10" t="e">
        <f>VLOOKUP(O90,'Day 1 Combinations'!$A$1:$B$998,2,FALSE)</f>
        <v>#N/A</v>
      </c>
      <c r="T90" s="10" t="e">
        <f>VLOOKUP(P90,'Day 1 Combinations'!$A$1:$B$998,2,FALSE)</f>
        <v>#N/A</v>
      </c>
      <c r="U90" s="10" t="e">
        <f>VLOOKUP(Q90,'Day 1 Combinations'!$A$1:$B$998,2,FALSE)</f>
        <v>#N/A</v>
      </c>
      <c r="V90">
        <f>VLOOKUP(C90,'Team Listing'!$A$1:$R$251,17)</f>
        <v>0</v>
      </c>
      <c r="W90">
        <f>VLOOKUP(H90,'Team Listing'!$A$1:$R$251,17)</f>
        <v>0</v>
      </c>
      <c r="X90" s="10"/>
      <c r="Z90" s="1" t="s">
        <v>280</v>
      </c>
      <c r="AA90" s="3">
        <f t="shared" si="42"/>
        <v>86</v>
      </c>
      <c r="AB90" t="s">
        <v>502</v>
      </c>
      <c r="AC90" s="3">
        <v>158</v>
      </c>
      <c r="AD90" s="3">
        <v>87</v>
      </c>
      <c r="AE90" t="s">
        <v>451</v>
      </c>
    </row>
    <row r="91" spans="1:31" x14ac:dyDescent="0.2">
      <c r="A91" s="10">
        <v>216</v>
      </c>
      <c r="B91" t="str">
        <f>VLOOKUP(C91,'Team Listing'!$A$1:$R$251,3)</f>
        <v>B2</v>
      </c>
      <c r="C91" s="7">
        <v>133</v>
      </c>
      <c r="D91" t="str">
        <f>VLOOKUP(C91,'Team Listing'!$A$1:$R$251,2)</f>
        <v>Smelly Boxes</v>
      </c>
      <c r="E91" s="1" t="s">
        <v>253</v>
      </c>
      <c r="F91" s="1">
        <f t="shared" si="48"/>
        <v>216</v>
      </c>
      <c r="G91" t="str">
        <f>VLOOKUP(H91,'Team Listing'!$A$1:$R$251,3)</f>
        <v>B2</v>
      </c>
      <c r="H91" s="7">
        <v>247</v>
      </c>
      <c r="I91" t="str">
        <f>VLOOKUP(H91,'Team Listing'!$A$1:$R$251,2)</f>
        <v>The Sandpaper Bandits</v>
      </c>
      <c r="J91" s="8">
        <v>45</v>
      </c>
      <c r="K91" t="s">
        <v>2339</v>
      </c>
      <c r="L91" t="str">
        <f>VLOOKUP(J91,'Field List'!$A$2:$D$90,2,0)</f>
        <v>Charters Towers Airport Reserve</v>
      </c>
      <c r="M91" t="str">
        <f>VLOOKUP(J91,'Field List'!$A$2:$D$90,4,0)</f>
        <v>Closest field to Trade Centre</v>
      </c>
      <c r="N91" t="str">
        <f t="shared" si="49"/>
        <v>133247</v>
      </c>
      <c r="O91" t="str">
        <f t="shared" si="50"/>
        <v>247133</v>
      </c>
      <c r="P91" t="str">
        <f t="shared" si="51"/>
        <v>133Field45</v>
      </c>
      <c r="Q91" s="1" t="str">
        <f t="shared" si="52"/>
        <v>247Field45</v>
      </c>
      <c r="R91" s="10" t="e">
        <f>VLOOKUP(N91,'Day 1 Combinations'!$A$1:$B$998,2,FALSE)</f>
        <v>#N/A</v>
      </c>
      <c r="S91" s="10" t="e">
        <f>VLOOKUP(O91,'Day 1 Combinations'!$A$1:$B$998,2,FALSE)</f>
        <v>#N/A</v>
      </c>
      <c r="T91" s="10" t="e">
        <f>VLOOKUP(P91,'Day 1 Combinations'!$A$1:$B$998,2,FALSE)</f>
        <v>#N/A</v>
      </c>
      <c r="U91" s="10" t="e">
        <f>VLOOKUP(Q91,'Day 1 Combinations'!$A$1:$B$998,2,FALSE)</f>
        <v>#N/A</v>
      </c>
      <c r="V91">
        <f>VLOOKUP(C91,'Team Listing'!$A$1:$R$251,17)</f>
        <v>0</v>
      </c>
      <c r="W91" t="e">
        <f>VLOOKUP(H91,'Team Listing'!$A$1:$R$251,17)</f>
        <v>#N/A</v>
      </c>
      <c r="X91" s="10"/>
      <c r="Z91" s="1" t="s">
        <v>280</v>
      </c>
      <c r="AA91" s="3">
        <f t="shared" si="42"/>
        <v>133</v>
      </c>
      <c r="AB91" t="s">
        <v>448</v>
      </c>
      <c r="AC91" s="3">
        <v>55</v>
      </c>
      <c r="AD91" s="3">
        <v>88</v>
      </c>
      <c r="AE91" t="s">
        <v>81</v>
      </c>
    </row>
    <row r="92" spans="1:31" x14ac:dyDescent="0.2">
      <c r="A92" s="10">
        <v>217</v>
      </c>
      <c r="B92" t="str">
        <f>VLOOKUP(C92,'Team Listing'!$A$1:$R$251,3)</f>
        <v>B2</v>
      </c>
      <c r="C92" s="7">
        <v>129</v>
      </c>
      <c r="D92" t="str">
        <f>VLOOKUP(C92,'Team Listing'!$A$1:$R$251,2)</f>
        <v>Scuds 11</v>
      </c>
      <c r="E92" s="1" t="s">
        <v>253</v>
      </c>
      <c r="F92" s="1">
        <f t="shared" si="48"/>
        <v>217</v>
      </c>
      <c r="G92" t="str">
        <f>VLOOKUP(H92,'Team Listing'!$A$1:$R$251,3)</f>
        <v>B2</v>
      </c>
      <c r="H92" s="7">
        <v>81</v>
      </c>
      <c r="I92" t="str">
        <f>VLOOKUP(H92,'Team Listing'!$A$1:$R$251,2)</f>
        <v>Farmer's XI</v>
      </c>
      <c r="J92" s="8">
        <v>66</v>
      </c>
      <c r="K92" t="s">
        <v>2339</v>
      </c>
      <c r="L92" t="str">
        <f>VLOOKUP(J92,'Field List'!$A$2:$D$90,2,0)</f>
        <v>Six Pack Downs</v>
      </c>
      <c r="M92" t="str">
        <f>VLOOKUP(J92,'Field List'!$A$2:$D$90,4,0)</f>
        <v>3.6 km on Lynd Highway</v>
      </c>
      <c r="N92" t="str">
        <f t="shared" si="49"/>
        <v>12981</v>
      </c>
      <c r="O92" t="str">
        <f t="shared" si="50"/>
        <v>81129</v>
      </c>
      <c r="P92" t="str">
        <f t="shared" si="51"/>
        <v>129Field66</v>
      </c>
      <c r="Q92" s="1" t="str">
        <f t="shared" si="52"/>
        <v>81Field66</v>
      </c>
      <c r="R92" s="10" t="e">
        <f>VLOOKUP(N92,'Day 1 Combinations'!$A$1:$B$998,2,FALSE)</f>
        <v>#N/A</v>
      </c>
      <c r="S92" s="10" t="e">
        <f>VLOOKUP(O92,'Day 1 Combinations'!$A$1:$B$998,2,FALSE)</f>
        <v>#N/A</v>
      </c>
      <c r="T92" s="10" t="e">
        <f>VLOOKUP(P92,'Day 1 Combinations'!$A$1:$B$998,2,FALSE)</f>
        <v>#N/A</v>
      </c>
      <c r="U92" s="10" t="str">
        <f>VLOOKUP(Q92,'Day 1 Combinations'!$A$1:$B$998,2,FALSE)</f>
        <v>*</v>
      </c>
      <c r="V92" t="str">
        <f>VLOOKUP(C92,'Team Listing'!$A$1:$R$251,17)</f>
        <v>PlayMosmanMangoes;FarmersXI</v>
      </c>
      <c r="W92" t="str">
        <f>VLOOKUP(H92,'Team Listing'!$A$1:$R$251,17)</f>
        <v>Home Field -  Six Pack Downs</v>
      </c>
      <c r="X92" s="10"/>
      <c r="Z92" s="1" t="s">
        <v>280</v>
      </c>
      <c r="AA92" s="3">
        <f t="shared" si="42"/>
        <v>129</v>
      </c>
      <c r="AB92" t="s">
        <v>363</v>
      </c>
      <c r="AC92" s="3">
        <v>169</v>
      </c>
      <c r="AD92" s="3">
        <v>89</v>
      </c>
      <c r="AE92" t="s">
        <v>384</v>
      </c>
    </row>
    <row r="93" spans="1:31" x14ac:dyDescent="0.2">
      <c r="A93" s="10">
        <v>218</v>
      </c>
      <c r="B93" t="str">
        <f>VLOOKUP(C93,'Team Listing'!$A$1:$R$251,3)</f>
        <v>Social</v>
      </c>
      <c r="C93" s="7">
        <v>222</v>
      </c>
      <c r="D93" t="str">
        <f>VLOOKUP(C93,'Team Listing'!$A$1:$R$251,2)</f>
        <v>Riverside Boys</v>
      </c>
      <c r="E93" s="1" t="s">
        <v>253</v>
      </c>
      <c r="F93" s="1">
        <f t="shared" si="48"/>
        <v>218</v>
      </c>
      <c r="G93" t="str">
        <f>VLOOKUP(H93,'Team Listing'!$A$1:$R$251,3)</f>
        <v>Social</v>
      </c>
      <c r="H93" s="7">
        <v>234</v>
      </c>
      <c r="I93" t="str">
        <f>VLOOKUP(H93,'Team Listing'!$A$1:$R$251,2)</f>
        <v>Tinnies And Beer</v>
      </c>
      <c r="J93" s="8">
        <v>67</v>
      </c>
      <c r="K93" t="s">
        <v>2338</v>
      </c>
      <c r="L93" t="str">
        <f>VLOOKUP(J93,'Field List'!$A$2:$D$90,2,0)</f>
        <v>Sellheim</v>
      </c>
      <c r="M93" t="str">
        <f>VLOOKUP(J93,'Field List'!$A$2:$D$90,4,0)</f>
        <v xml:space="preserve">Wayne Lewis's Property          </v>
      </c>
      <c r="N93" t="str">
        <f t="shared" si="49"/>
        <v>222234</v>
      </c>
      <c r="O93" t="str">
        <f t="shared" si="50"/>
        <v>234222</v>
      </c>
      <c r="P93" t="str">
        <f t="shared" si="51"/>
        <v>222Field67</v>
      </c>
      <c r="Q93" s="1" t="str">
        <f t="shared" si="52"/>
        <v>234Field67</v>
      </c>
      <c r="R93" s="10" t="e">
        <f>VLOOKUP(N93,'Day 1 Combinations'!$A$1:$B$998,2,FALSE)</f>
        <v>#N/A</v>
      </c>
      <c r="S93" s="10" t="e">
        <f>VLOOKUP(O93,'Day 1 Combinations'!$A$1:$B$998,2,FALSE)</f>
        <v>#N/A</v>
      </c>
      <c r="T93" s="10" t="str">
        <f>VLOOKUP(P93,'Day 1 Combinations'!$A$1:$B$998,2,FALSE)</f>
        <v>*</v>
      </c>
      <c r="U93" s="10" t="e">
        <f>VLOOKUP(Q93,'Day 1 Combinations'!$A$1:$B$998,2,FALSE)</f>
        <v>#N/A</v>
      </c>
      <c r="V93" t="str">
        <f>VLOOKUP(C93,'Team Listing'!$A$1:$R$251,17)</f>
        <v>Home FieldAMgames; Can usePM</v>
      </c>
      <c r="W93" t="str">
        <f>VLOOKUP(H93,'Team Listing'!$A$1:$R$251,17)</f>
        <v>Play Riverside Boys</v>
      </c>
      <c r="X93" s="10"/>
      <c r="Z93" s="1" t="s">
        <v>308</v>
      </c>
      <c r="AA93" s="3">
        <f t="shared" si="42"/>
        <v>222</v>
      </c>
      <c r="AB93" t="s">
        <v>353</v>
      </c>
      <c r="AC93" s="3">
        <v>196</v>
      </c>
      <c r="AD93" s="3">
        <v>90</v>
      </c>
      <c r="AE93" t="s">
        <v>514</v>
      </c>
    </row>
    <row r="94" spans="1:31" x14ac:dyDescent="0.2">
      <c r="A94" s="10">
        <v>219</v>
      </c>
      <c r="B94" t="str">
        <f>VLOOKUP(C94,'Team Listing'!$A$1:$R$251,3)</f>
        <v>Social</v>
      </c>
      <c r="C94" s="7">
        <v>244</v>
      </c>
      <c r="D94" t="str">
        <f>VLOOKUP(C94,'Team Listing'!$A$1:$R$251,2)</f>
        <v>Winey Pitches</v>
      </c>
      <c r="E94" s="1" t="s">
        <v>253</v>
      </c>
      <c r="F94" s="1">
        <f t="shared" si="48"/>
        <v>219</v>
      </c>
      <c r="G94" t="str">
        <f>VLOOKUP(H94,'Team Listing'!$A$1:$R$251,3)</f>
        <v>Social</v>
      </c>
      <c r="H94" s="7">
        <v>226</v>
      </c>
      <c r="I94" t="str">
        <f>VLOOKUP(H94,'Team Listing'!$A$1:$R$251,2)</f>
        <v>Shamrock Schooner Scullers</v>
      </c>
      <c r="J94" s="8">
        <v>66</v>
      </c>
      <c r="K94" t="s">
        <v>2338</v>
      </c>
      <c r="L94" t="str">
        <f>VLOOKUP(J94,'Field List'!$A$2:$D$90,2,0)</f>
        <v>Six Pack Downs</v>
      </c>
      <c r="M94" t="str">
        <f>VLOOKUP(J94,'Field List'!$A$2:$D$90,4,0)</f>
        <v>3.6 km on Lynd Highway</v>
      </c>
      <c r="N94" t="str">
        <f t="shared" si="49"/>
        <v>244226</v>
      </c>
      <c r="O94" t="str">
        <f t="shared" si="50"/>
        <v>226244</v>
      </c>
      <c r="P94" t="str">
        <f t="shared" si="51"/>
        <v>244Field66</v>
      </c>
      <c r="Q94" s="1" t="str">
        <f t="shared" si="52"/>
        <v>226Field66</v>
      </c>
      <c r="R94" s="10" t="e">
        <f>VLOOKUP(N94,'Day 1 Combinations'!$A$1:$B$998,2,FALSE)</f>
        <v>#N/A</v>
      </c>
      <c r="S94" s="10" t="e">
        <f>VLOOKUP(O94,'Day 1 Combinations'!$A$1:$B$998,2,FALSE)</f>
        <v>#N/A</v>
      </c>
      <c r="T94" s="10" t="str">
        <f>VLOOKUP(P94,'Day 1 Combinations'!$A$1:$B$998,2,FALSE)</f>
        <v>*</v>
      </c>
      <c r="U94" s="10" t="e">
        <f>VLOOKUP(Q94,'Day 1 Combinations'!$A$1:$B$998,2,FALSE)</f>
        <v>#N/A</v>
      </c>
      <c r="V94" t="str">
        <f>VLOOKUP(C94,'Team Listing'!$A$1:$R$251,17)</f>
        <v>Home Field; AM games</v>
      </c>
      <c r="W94">
        <f>VLOOKUP(H94,'Team Listing'!$A$1:$R$251,17)</f>
        <v>0</v>
      </c>
      <c r="X94" s="10"/>
      <c r="Z94" s="1" t="s">
        <v>280</v>
      </c>
      <c r="AA94" s="3">
        <f t="shared" si="42"/>
        <v>244</v>
      </c>
      <c r="AB94" t="s">
        <v>523</v>
      </c>
      <c r="AC94" s="3">
        <v>159</v>
      </c>
      <c r="AD94" s="3">
        <v>111</v>
      </c>
      <c r="AE94" t="s">
        <v>38</v>
      </c>
    </row>
    <row r="95" spans="1:31" x14ac:dyDescent="0.2">
      <c r="A95" s="10">
        <v>220</v>
      </c>
      <c r="B95" t="str">
        <f>VLOOKUP(C95,'Team Listing'!$A$1:$R$251,3)</f>
        <v>Social</v>
      </c>
      <c r="C95" s="7">
        <v>192</v>
      </c>
      <c r="D95" t="str">
        <f>VLOOKUP(C95,'Team Listing'!$A$1:$R$251,2)</f>
        <v>Bivowackers</v>
      </c>
      <c r="E95" s="1" t="s">
        <v>253</v>
      </c>
      <c r="F95" s="1">
        <f t="shared" si="48"/>
        <v>220</v>
      </c>
      <c r="G95" t="str">
        <f>VLOOKUP(H95,'Team Listing'!$A$1:$R$251,3)</f>
        <v>Social</v>
      </c>
      <c r="H95" s="7">
        <v>227</v>
      </c>
      <c r="I95" t="str">
        <f>VLOOKUP(H95,'Team Listing'!$A$1:$R$251,2)</f>
        <v>Showuzya</v>
      </c>
      <c r="J95" s="8">
        <v>3</v>
      </c>
      <c r="K95" t="s">
        <v>2338</v>
      </c>
      <c r="L95" t="str">
        <f>VLOOKUP(J95,'Field List'!$A$2:$D$90,2,0)</f>
        <v>Bivouac  Junction</v>
      </c>
      <c r="M95" t="str">
        <f>VLOOKUP(J95,'Field List'!$A$2:$D$90,4,0)</f>
        <v>Townsville Highway</v>
      </c>
      <c r="N95" t="str">
        <f t="shared" si="49"/>
        <v>192227</v>
      </c>
      <c r="O95" t="str">
        <f t="shared" si="50"/>
        <v>227192</v>
      </c>
      <c r="P95" t="str">
        <f t="shared" si="51"/>
        <v>192Field3</v>
      </c>
      <c r="Q95" s="1" t="str">
        <f t="shared" si="52"/>
        <v>227Field3</v>
      </c>
      <c r="R95" s="10" t="e">
        <f>VLOOKUP(N95,'Day 1 Combinations'!$A$1:$B$998,2,FALSE)</f>
        <v>#N/A</v>
      </c>
      <c r="S95" s="10" t="e">
        <f>VLOOKUP(O95,'Day 1 Combinations'!$A$1:$B$998,2,FALSE)</f>
        <v>#N/A</v>
      </c>
      <c r="T95" s="10" t="str">
        <f>VLOOKUP(P95,'Day 1 Combinations'!$A$1:$B$998,2,FALSE)</f>
        <v>*</v>
      </c>
      <c r="U95" s="10" t="str">
        <f>VLOOKUP(Q95,'Day 1 Combinations'!$A$1:$B$998,2,FALSE)</f>
        <v>*</v>
      </c>
      <c r="V95" t="str">
        <f>VLOOKUP(C95,'Team Listing'!$A$1:$R$251,17)</f>
        <v>Home Field</v>
      </c>
      <c r="W95" t="str">
        <f>VLOOKUP(H95,'Team Listing'!$A$1:$R$251,17)</f>
        <v>Home field; Day3-AM</v>
      </c>
      <c r="X95" s="10"/>
      <c r="Z95" s="1" t="s">
        <v>280</v>
      </c>
      <c r="AA95" s="3">
        <f t="shared" si="42"/>
        <v>192</v>
      </c>
      <c r="AB95" t="s">
        <v>362</v>
      </c>
      <c r="AC95" s="3">
        <v>148</v>
      </c>
      <c r="AD95" s="3">
        <v>112</v>
      </c>
      <c r="AE95" t="s">
        <v>365</v>
      </c>
    </row>
    <row r="96" spans="1:31" x14ac:dyDescent="0.2">
      <c r="A96" s="10">
        <v>221</v>
      </c>
      <c r="B96" t="str">
        <f>VLOOKUP(C96,'Team Listing'!$A$1:$R$251,3)</f>
        <v>Social</v>
      </c>
      <c r="C96" s="7">
        <v>202</v>
      </c>
      <c r="D96" t="str">
        <f>VLOOKUP(C96,'Team Listing'!$A$1:$R$251,2)</f>
        <v>Dot's Lot</v>
      </c>
      <c r="E96" s="1" t="s">
        <v>253</v>
      </c>
      <c r="F96" s="1">
        <f t="shared" si="48"/>
        <v>221</v>
      </c>
      <c r="G96" t="str">
        <f>VLOOKUP(H96,'Team Listing'!$A$1:$R$251,3)</f>
        <v>Social</v>
      </c>
      <c r="H96" s="7">
        <v>207</v>
      </c>
      <c r="I96" t="str">
        <f>VLOOKUP(H96,'Team Listing'!$A$1:$R$251,2)</f>
        <v>Full Tossers</v>
      </c>
      <c r="J96" s="8">
        <v>76</v>
      </c>
      <c r="K96" t="s">
        <v>2338</v>
      </c>
      <c r="L96" t="str">
        <f>VLOOKUP(J96,'Field List'!$A$2:$D$90,2,0)</f>
        <v xml:space="preserve">  R.WEST</v>
      </c>
      <c r="M96" t="str">
        <f>VLOOKUP(J96,'Field List'!$A$2:$D$90,4,0)</f>
        <v>17 Jardine Lane  of Bluff Road</v>
      </c>
      <c r="N96" t="str">
        <f t="shared" si="49"/>
        <v>202207</v>
      </c>
      <c r="O96" t="str">
        <f t="shared" si="50"/>
        <v>207202</v>
      </c>
      <c r="P96" t="str">
        <f t="shared" si="51"/>
        <v>202Field76</v>
      </c>
      <c r="Q96" s="1" t="str">
        <f t="shared" si="52"/>
        <v>207Field76</v>
      </c>
      <c r="R96" s="10" t="e">
        <f>VLOOKUP(N96,'Day 1 Combinations'!$A$1:$B$998,2,FALSE)</f>
        <v>#N/A</v>
      </c>
      <c r="S96" s="10" t="e">
        <f>VLOOKUP(O96,'Day 1 Combinations'!$A$1:$B$998,2,FALSE)</f>
        <v>#N/A</v>
      </c>
      <c r="T96" s="10" t="str">
        <f>VLOOKUP(P96,'Day 1 Combinations'!$A$1:$B$998,2,FALSE)</f>
        <v>*</v>
      </c>
      <c r="U96" s="10" t="e">
        <f>VLOOKUP(Q96,'Day 1 Combinations'!$A$1:$B$998,2,FALSE)</f>
        <v>#N/A</v>
      </c>
      <c r="V96" t="str">
        <f>VLOOKUP(C96,'Team Listing'!$A$1:$R$251,17)</f>
        <v>HomeField-D1-PM;D2-AM;D3-AM</v>
      </c>
      <c r="W96" t="e">
        <f>VLOOKUP(H96,'Team Listing'!$A$1:$R$251,17)</f>
        <v>#N/A</v>
      </c>
      <c r="X96" s="10"/>
      <c r="Z96" s="1" t="s">
        <v>308</v>
      </c>
      <c r="AA96" s="3">
        <f t="shared" si="42"/>
        <v>202</v>
      </c>
      <c r="AB96" t="s">
        <v>454</v>
      </c>
      <c r="AC96" s="3">
        <v>214</v>
      </c>
      <c r="AD96" s="3">
        <v>113</v>
      </c>
      <c r="AE96" t="s">
        <v>535</v>
      </c>
    </row>
    <row r="97" spans="1:27" x14ac:dyDescent="0.2">
      <c r="A97" s="10">
        <v>222</v>
      </c>
      <c r="B97" t="str">
        <f>VLOOKUP(C97,'Team Listing'!$A$1:$R$251,3)</f>
        <v>Social</v>
      </c>
      <c r="C97" s="7">
        <v>238</v>
      </c>
      <c r="D97" t="str">
        <f>VLOOKUP(C97,'Team Listing'!$A$1:$R$251,2)</f>
        <v>Tuggers 2</v>
      </c>
      <c r="E97" s="1" t="s">
        <v>253</v>
      </c>
      <c r="F97" s="1">
        <f t="shared" si="48"/>
        <v>222</v>
      </c>
      <c r="G97" t="str">
        <f>VLOOKUP(H97,'Team Listing'!$A$1:$R$251,3)</f>
        <v>Social</v>
      </c>
      <c r="H97" s="7">
        <v>204</v>
      </c>
      <c r="I97" t="str">
        <f>VLOOKUP(H97,'Team Listing'!$A$1:$R$251,2)</f>
        <v>FatBats</v>
      </c>
      <c r="J97" s="8">
        <v>25</v>
      </c>
      <c r="K97" t="s">
        <v>2338</v>
      </c>
      <c r="L97" t="str">
        <f>VLOOKUP(J97,'Field List'!$A$2:$D$90,2,0)</f>
        <v>Charters Towers Gun Club</v>
      </c>
      <c r="M97" t="str">
        <f>VLOOKUP(J97,'Field List'!$A$2:$D$90,4,0)</f>
        <v>Right Hand Side as driving in</v>
      </c>
      <c r="N97" t="str">
        <f t="shared" si="49"/>
        <v>238204</v>
      </c>
      <c r="O97" t="str">
        <f t="shared" si="50"/>
        <v>204238</v>
      </c>
      <c r="P97" t="str">
        <f t="shared" si="51"/>
        <v>238Field25</v>
      </c>
      <c r="Q97" s="1" t="str">
        <f t="shared" si="52"/>
        <v>204Field25</v>
      </c>
      <c r="R97" s="10" t="e">
        <f>VLOOKUP(N97,'Day 1 Combinations'!$A$1:$B$998,2,FALSE)</f>
        <v>#N/A</v>
      </c>
      <c r="S97" s="10" t="e">
        <f>VLOOKUP(O97,'Day 1 Combinations'!$A$1:$B$998,2,FALSE)</f>
        <v>#N/A</v>
      </c>
      <c r="T97" s="10" t="str">
        <f>VLOOKUP(P97,'Day 1 Combinations'!$A$1:$B$998,2,FALSE)</f>
        <v>*</v>
      </c>
      <c r="U97" s="10" t="e">
        <f>VLOOKUP(Q97,'Day 1 Combinations'!$A$1:$B$998,2,FALSE)</f>
        <v>#N/A</v>
      </c>
      <c r="V97" t="str">
        <f>VLOOKUP(C97,'Team Listing'!$A$1:$R$251,17)</f>
        <v>Home Field - Gun Club</v>
      </c>
      <c r="W97" t="str">
        <f>VLOOKUP(H97,'Team Listing'!$A$1:$R$251,17)</f>
        <v>D1-AM;D3-AM</v>
      </c>
      <c r="X97" s="10"/>
      <c r="Z97" s="1"/>
      <c r="AA97" s="3">
        <f t="shared" si="42"/>
        <v>238</v>
      </c>
    </row>
    <row r="98" spans="1:27" x14ac:dyDescent="0.2">
      <c r="A98" s="10">
        <v>223</v>
      </c>
      <c r="B98" t="str">
        <f>VLOOKUP(C98,'Team Listing'!$A$1:$R$251,3)</f>
        <v>Social</v>
      </c>
      <c r="C98" s="7">
        <v>218</v>
      </c>
      <c r="D98" t="str">
        <f>VLOOKUP(C98,'Team Listing'!$A$1:$R$251,2)</f>
        <v>McGovern XI</v>
      </c>
      <c r="E98" s="1" t="s">
        <v>253</v>
      </c>
      <c r="F98" s="1">
        <f t="shared" si="48"/>
        <v>223</v>
      </c>
      <c r="G98" t="str">
        <f>VLOOKUP(H98,'Team Listing'!$A$1:$R$251,3)</f>
        <v>Social</v>
      </c>
      <c r="H98" s="7">
        <v>208</v>
      </c>
      <c r="I98" t="str">
        <f>VLOOKUP(H98,'Team Listing'!$A$1:$R$251,2)</f>
        <v>Got the Runs (2)</v>
      </c>
      <c r="J98" s="8">
        <v>24</v>
      </c>
      <c r="K98" t="s">
        <v>2338</v>
      </c>
      <c r="L98" t="str">
        <f>VLOOKUP(J98,'Field List'!$A$2:$D$90,2,0)</f>
        <v>Charters Towers Gun Club</v>
      </c>
      <c r="M98" t="str">
        <f>VLOOKUP(J98,'Field List'!$A$2:$D$90,4,0)</f>
        <v>Closest to Clubhouse</v>
      </c>
      <c r="N98" t="str">
        <f t="shared" si="49"/>
        <v>218208</v>
      </c>
      <c r="O98" t="str">
        <f t="shared" si="50"/>
        <v>208218</v>
      </c>
      <c r="P98" t="str">
        <f t="shared" si="51"/>
        <v>218Field24</v>
      </c>
      <c r="Q98" s="1" t="str">
        <f t="shared" si="52"/>
        <v>208Field24</v>
      </c>
      <c r="R98" s="10" t="e">
        <f>VLOOKUP(N98,'Day 1 Combinations'!$A$1:$B$998,2,FALSE)</f>
        <v>#N/A</v>
      </c>
      <c r="S98" s="10" t="e">
        <f>VLOOKUP(O98,'Day 1 Combinations'!$A$1:$B$998,2,FALSE)</f>
        <v>#N/A</v>
      </c>
      <c r="T98" s="10" t="str">
        <f>VLOOKUP(P98,'Day 1 Combinations'!$A$1:$B$998,2,FALSE)</f>
        <v>*</v>
      </c>
      <c r="U98" s="10" t="e">
        <f>VLOOKUP(Q98,'Day 1 Combinations'!$A$1:$B$998,2,FALSE)</f>
        <v>#N/A</v>
      </c>
      <c r="V98" t="str">
        <f>VLOOKUP(C98,'Team Listing'!$A$1:$R$251,17)</f>
        <v>All AM games</v>
      </c>
      <c r="W98">
        <f>VLOOKUP(H98,'Team Listing'!$A$1:$R$251,17)</f>
        <v>0</v>
      </c>
      <c r="X98" s="10"/>
      <c r="Z98" s="1"/>
      <c r="AA98" s="3">
        <f t="shared" si="42"/>
        <v>218</v>
      </c>
    </row>
    <row r="99" spans="1:27" x14ac:dyDescent="0.2">
      <c r="A99" s="10">
        <v>224</v>
      </c>
      <c r="B99" t="str">
        <f>VLOOKUP(C99,'Team Listing'!$A$1:$R$251,3)</f>
        <v>Social</v>
      </c>
      <c r="C99" s="7">
        <v>229</v>
      </c>
      <c r="D99" t="str">
        <f>VLOOKUP(C99,'Team Listing'!$A$1:$R$251,2)</f>
        <v>Sons of Pitches</v>
      </c>
      <c r="E99" s="1" t="s">
        <v>253</v>
      </c>
      <c r="F99" s="1">
        <f t="shared" si="48"/>
        <v>224</v>
      </c>
      <c r="G99" t="str">
        <f>VLOOKUP(H99,'Team Listing'!$A$1:$R$251,3)</f>
        <v>Social</v>
      </c>
      <c r="H99" s="7">
        <v>242</v>
      </c>
      <c r="I99" t="str">
        <f>VLOOKUP(H99,'Team Listing'!$A$1:$R$251,2)</f>
        <v>Whack em &amp; Crack em</v>
      </c>
      <c r="J99" s="8">
        <v>21</v>
      </c>
      <c r="K99" t="s">
        <v>2338</v>
      </c>
      <c r="L99" t="str">
        <f>VLOOKUP(J99,'Field List'!$A$2:$D$90,2,0)</f>
        <v xml:space="preserve">Charters Towers Golf Club </v>
      </c>
      <c r="M99" t="str">
        <f>VLOOKUP(J99,'Field List'!$A$2:$D$90,4,0)</f>
        <v xml:space="preserve">Closest to Clubhouse </v>
      </c>
      <c r="N99" t="str">
        <f t="shared" si="49"/>
        <v>229242</v>
      </c>
      <c r="O99" t="str">
        <f t="shared" si="50"/>
        <v>242229</v>
      </c>
      <c r="P99" t="str">
        <f t="shared" si="51"/>
        <v>229Field21</v>
      </c>
      <c r="Q99" s="1" t="str">
        <f t="shared" si="52"/>
        <v>242Field21</v>
      </c>
      <c r="R99" s="10" t="e">
        <f>VLOOKUP(N99,'Day 1 Combinations'!$A$1:$B$998,2,FALSE)</f>
        <v>#N/A</v>
      </c>
      <c r="S99" s="10" t="e">
        <f>VLOOKUP(O99,'Day 1 Combinations'!$A$1:$B$998,2,FALSE)</f>
        <v>#N/A</v>
      </c>
      <c r="T99" s="10" t="str">
        <f>VLOOKUP(P99,'Day 1 Combinations'!$A$1:$B$998,2,FALSE)</f>
        <v>*</v>
      </c>
      <c r="U99" s="10" t="e">
        <f>VLOOKUP(Q99,'Day 1 Combinations'!$A$1:$B$998,2,FALSE)</f>
        <v>#N/A</v>
      </c>
      <c r="V99" t="str">
        <f>VLOOKUP(C99,'Team Listing'!$A$1:$R$251,17)</f>
        <v>???Home field - See Kerri</v>
      </c>
      <c r="W99" t="e">
        <f>VLOOKUP(H99,'Team Listing'!$A$1:$R$251,17)</f>
        <v>#N/A</v>
      </c>
      <c r="X99" s="10"/>
      <c r="Z99" s="1"/>
      <c r="AA99" s="3">
        <f t="shared" si="42"/>
        <v>229</v>
      </c>
    </row>
    <row r="100" spans="1:27" x14ac:dyDescent="0.2">
      <c r="A100" s="10">
        <v>225</v>
      </c>
      <c r="B100" t="str">
        <f>VLOOKUP(C100,'Team Listing'!$A$1:$R$251,3)</f>
        <v>Social</v>
      </c>
      <c r="C100" s="7">
        <v>197</v>
      </c>
      <c r="D100" t="str">
        <f>VLOOKUP(C100,'Team Listing'!$A$1:$R$251,2)</f>
        <v>Charters Towers Country Club</v>
      </c>
      <c r="E100" s="1" t="s">
        <v>253</v>
      </c>
      <c r="F100" s="1">
        <f t="shared" si="48"/>
        <v>225</v>
      </c>
      <c r="G100" t="str">
        <f>VLOOKUP(H100,'Team Listing'!$A$1:$R$251,3)</f>
        <v>Social</v>
      </c>
      <c r="H100" s="7">
        <v>230</v>
      </c>
      <c r="I100" t="str">
        <f>VLOOKUP(H100,'Team Listing'!$A$1:$R$251,2)</f>
        <v>The  Bush Bashers</v>
      </c>
      <c r="J100" s="8">
        <v>14</v>
      </c>
      <c r="K100" t="s">
        <v>2338</v>
      </c>
      <c r="L100" t="str">
        <f>VLOOKUP(J100,'Field List'!$A$2:$D$90,2,0)</f>
        <v>Mosman Park Junior Cricket</v>
      </c>
      <c r="M100" t="str">
        <f>VLOOKUP(J100,'Field List'!$A$2:$D$90,4,0)</f>
        <v>Keith Kratzmann  Oval.</v>
      </c>
      <c r="N100" t="str">
        <f t="shared" si="49"/>
        <v>197230</v>
      </c>
      <c r="O100" t="str">
        <f t="shared" si="50"/>
        <v>230197</v>
      </c>
      <c r="P100" t="str">
        <f t="shared" si="51"/>
        <v>197Field14</v>
      </c>
      <c r="Q100" s="1" t="str">
        <f t="shared" si="52"/>
        <v>230Field14</v>
      </c>
      <c r="R100" s="10" t="e">
        <f>VLOOKUP(N100,'Day 1 Combinations'!$A$1:$B$998,2,FALSE)</f>
        <v>#N/A</v>
      </c>
      <c r="S100" s="10" t="e">
        <f>VLOOKUP(O100,'Day 1 Combinations'!$A$1:$B$998,2,FALSE)</f>
        <v>#N/A</v>
      </c>
      <c r="T100" s="10" t="str">
        <f>VLOOKUP(P100,'Day 1 Combinations'!$A$1:$B$998,2,FALSE)</f>
        <v>*</v>
      </c>
      <c r="U100" s="10" t="str">
        <f>VLOOKUP(Q100,'Day 1 Combinations'!$A$1:$B$998,2,FALSE)</f>
        <v>*</v>
      </c>
      <c r="V100">
        <f>VLOOKUP(C100,'Team Listing'!$A$1:$R$251,17)</f>
        <v>0</v>
      </c>
      <c r="W100" t="str">
        <f>VLOOKUP(H100,'Team Listing'!$A$1:$R$251,17)</f>
        <v>Home Field</v>
      </c>
      <c r="X100" s="10"/>
      <c r="Z100" s="1"/>
      <c r="AA100" s="3">
        <f t="shared" si="42"/>
        <v>197</v>
      </c>
    </row>
    <row r="101" spans="1:27" x14ac:dyDescent="0.2">
      <c r="A101" s="10">
        <v>226</v>
      </c>
      <c r="B101" t="str">
        <f>VLOOKUP(C101,'Team Listing'!$A$1:$R$251,3)</f>
        <v>Social</v>
      </c>
      <c r="C101" s="7">
        <v>220</v>
      </c>
      <c r="D101" t="str">
        <f>VLOOKUP(C101,'Team Listing'!$A$1:$R$251,2)</f>
        <v>Pub Grub Hooligans</v>
      </c>
      <c r="E101" s="1" t="s">
        <v>253</v>
      </c>
      <c r="F101" s="1">
        <f t="shared" si="48"/>
        <v>226</v>
      </c>
      <c r="G101" t="str">
        <f>VLOOKUP(H101,'Team Listing'!$A$1:$R$251,3)</f>
        <v>Social</v>
      </c>
      <c r="H101" s="7">
        <v>196</v>
      </c>
      <c r="I101" t="str">
        <f>VLOOKUP(H101,'Team Listing'!$A$1:$R$251,2)</f>
        <v>Carl's XI</v>
      </c>
      <c r="J101" s="8">
        <v>59</v>
      </c>
      <c r="K101" t="s">
        <v>2338</v>
      </c>
      <c r="L101" t="str">
        <f>VLOOKUP(J101,'Field List'!$A$2:$D$90,2,0)</f>
        <v>Ormondes</v>
      </c>
      <c r="M101" t="str">
        <f>VLOOKUP(J101,'Field List'!$A$2:$D$90,4,0)</f>
        <v>11km Alfords Road on Millchester Road</v>
      </c>
      <c r="N101" t="str">
        <f t="shared" si="49"/>
        <v>220196</v>
      </c>
      <c r="O101" t="str">
        <f t="shared" si="50"/>
        <v>196220</v>
      </c>
      <c r="P101" t="str">
        <f t="shared" si="51"/>
        <v>220Field59</v>
      </c>
      <c r="Q101" s="1" t="str">
        <f t="shared" si="52"/>
        <v>196Field59</v>
      </c>
      <c r="R101" s="10" t="e">
        <f>VLOOKUP(N101,'Day 1 Combinations'!$A$1:$B$998,2,FALSE)</f>
        <v>#N/A</v>
      </c>
      <c r="S101" s="10" t="e">
        <f>VLOOKUP(O101,'Day 1 Combinations'!$A$1:$B$998,2,FALSE)</f>
        <v>#N/A</v>
      </c>
      <c r="T101" s="10" t="e">
        <f>VLOOKUP(P101,'Day 1 Combinations'!$A$1:$B$998,2,FALSE)</f>
        <v>#N/A</v>
      </c>
      <c r="U101" s="10" t="str">
        <f>VLOOKUP(Q101,'Day 1 Combinations'!$A$1:$B$998,2,FALSE)</f>
        <v>*</v>
      </c>
      <c r="V101" t="str">
        <f>VLOOKUP(C101,'Team Listing'!$A$1:$R$251,17)</f>
        <v>AM games</v>
      </c>
      <c r="W101" t="str">
        <f>VLOOKUP(H101,'Team Listing'!$A$1:$R$251,17)</f>
        <v>Home field</v>
      </c>
      <c r="X101" s="10"/>
      <c r="Z101" s="1"/>
      <c r="AA101" s="3">
        <f t="shared" si="42"/>
        <v>220</v>
      </c>
    </row>
    <row r="102" spans="1:27" x14ac:dyDescent="0.2">
      <c r="A102" s="10">
        <v>227</v>
      </c>
      <c r="B102" t="str">
        <f>VLOOKUP(C102,'Team Listing'!$A$1:$R$251,3)</f>
        <v>Social</v>
      </c>
      <c r="C102" s="7">
        <v>213</v>
      </c>
      <c r="D102" t="str">
        <f>VLOOKUP(C102,'Team Listing'!$A$1:$R$251,2)</f>
        <v>It'll Do</v>
      </c>
      <c r="E102" s="1" t="s">
        <v>253</v>
      </c>
      <c r="F102" s="1">
        <f t="shared" si="48"/>
        <v>227</v>
      </c>
      <c r="G102" t="str">
        <f>VLOOKUP(H102,'Team Listing'!$A$1:$R$251,3)</f>
        <v>Social</v>
      </c>
      <c r="H102" s="7">
        <v>195</v>
      </c>
      <c r="I102" t="str">
        <f>VLOOKUP(H102,'Team Listing'!$A$1:$R$251,2)</f>
        <v>Burlo's XI</v>
      </c>
      <c r="J102" s="8">
        <v>79</v>
      </c>
      <c r="K102" t="s">
        <v>2338</v>
      </c>
      <c r="L102" t="str">
        <f>VLOOKUP(J102,'Field List'!$A$2:$D$90,2,0)</f>
        <v>Acacia</v>
      </c>
      <c r="M102" t="str">
        <f>VLOOKUP(J102,'Field List'!$A$2:$D$90,4,0)</f>
        <v>4 km Wheelers Road</v>
      </c>
      <c r="N102" t="str">
        <f t="shared" si="49"/>
        <v>213195</v>
      </c>
      <c r="O102" t="str">
        <f t="shared" si="50"/>
        <v>195213</v>
      </c>
      <c r="P102" t="str">
        <f t="shared" si="51"/>
        <v>213Field79</v>
      </c>
      <c r="Q102" s="1" t="str">
        <f t="shared" si="52"/>
        <v>195Field79</v>
      </c>
      <c r="R102" s="10" t="e">
        <f>VLOOKUP(N102,'Day 1 Combinations'!$A$1:$B$998,2,FALSE)</f>
        <v>#N/A</v>
      </c>
      <c r="S102" s="10" t="e">
        <f>VLOOKUP(O102,'Day 1 Combinations'!$A$1:$B$998,2,FALSE)</f>
        <v>#N/A</v>
      </c>
      <c r="T102" s="10" t="str">
        <f>VLOOKUP(P102,'Day 1 Combinations'!$A$1:$B$998,2,FALSE)</f>
        <v>*</v>
      </c>
      <c r="U102" s="10" t="e">
        <f>VLOOKUP(Q102,'Day 1 Combinations'!$A$1:$B$998,2,FALSE)</f>
        <v>#N/A</v>
      </c>
      <c r="V102" t="str">
        <f>VLOOKUP(C102,'Team Listing'!$A$1:$R$251,17)</f>
        <v>HomeField;D3-AM;PlaySmackMyPitch</v>
      </c>
      <c r="W102">
        <f>VLOOKUP(H102,'Team Listing'!$A$1:$R$251,17)</f>
        <v>0</v>
      </c>
      <c r="X102" s="10"/>
      <c r="Z102" s="1"/>
      <c r="AA102" s="3">
        <f t="shared" si="42"/>
        <v>213</v>
      </c>
    </row>
    <row r="103" spans="1:27" x14ac:dyDescent="0.2">
      <c r="A103" s="10">
        <v>228</v>
      </c>
      <c r="B103" t="str">
        <f>VLOOKUP(C103,'Team Listing'!$A$1:$R$251,3)</f>
        <v>Social</v>
      </c>
      <c r="C103" s="7">
        <v>241</v>
      </c>
      <c r="D103" t="str">
        <f>VLOOKUP(C103,'Team Listing'!$A$1:$R$251,2)</f>
        <v>Wattle Wackers</v>
      </c>
      <c r="E103" s="1" t="s">
        <v>253</v>
      </c>
      <c r="F103" s="1">
        <f t="shared" si="48"/>
        <v>228</v>
      </c>
      <c r="G103" t="str">
        <f>VLOOKUP(H103,'Team Listing'!$A$1:$R$251,3)</f>
        <v>Social</v>
      </c>
      <c r="H103" s="7">
        <v>233</v>
      </c>
      <c r="I103" t="str">
        <f>VLOOKUP(H103,'Team Listing'!$A$1:$R$251,2)</f>
        <v>Throbbing Gristles</v>
      </c>
      <c r="J103" s="8">
        <v>37</v>
      </c>
      <c r="K103" t="s">
        <v>2338</v>
      </c>
      <c r="L103" t="str">
        <f>VLOOKUP(J103,'Field List'!$A$2:$D$90,2,0)</f>
        <v>Charters Towers Airport Reserve</v>
      </c>
      <c r="M103">
        <f>VLOOKUP(J103,'Field List'!$A$2:$D$90,4,0)</f>
        <v>0</v>
      </c>
      <c r="N103" t="str">
        <f t="shared" si="49"/>
        <v>241233</v>
      </c>
      <c r="O103" t="str">
        <f t="shared" si="50"/>
        <v>233241</v>
      </c>
      <c r="P103" t="str">
        <f t="shared" si="51"/>
        <v>241Field37</v>
      </c>
      <c r="Q103" s="1" t="str">
        <f t="shared" si="52"/>
        <v>233Field37</v>
      </c>
      <c r="R103" s="10" t="e">
        <f>VLOOKUP(N103,'Day 1 Combinations'!$A$1:$B$998,2,FALSE)</f>
        <v>#N/A</v>
      </c>
      <c r="S103" s="10" t="e">
        <f>VLOOKUP(O103,'Day 1 Combinations'!$A$1:$B$998,2,FALSE)</f>
        <v>#N/A</v>
      </c>
      <c r="T103" s="10" t="e">
        <f>VLOOKUP(P103,'Day 1 Combinations'!$A$1:$B$998,2,FALSE)</f>
        <v>#N/A</v>
      </c>
      <c r="U103" s="10" t="e">
        <f>VLOOKUP(Q103,'Day 1 Combinations'!$A$1:$B$998,2,FALSE)</f>
        <v>#N/A</v>
      </c>
      <c r="V103" t="e">
        <f>VLOOKUP(C103,'Team Listing'!$A$1:$R$251,17)</f>
        <v>#N/A</v>
      </c>
      <c r="W103">
        <f>VLOOKUP(H103,'Team Listing'!$A$1:$R$251,17)</f>
        <v>0</v>
      </c>
      <c r="X103" s="10"/>
      <c r="Z103" s="1"/>
      <c r="AA103" s="3">
        <f t="shared" si="42"/>
        <v>241</v>
      </c>
    </row>
    <row r="104" spans="1:27" x14ac:dyDescent="0.2">
      <c r="A104" s="10">
        <v>229</v>
      </c>
      <c r="B104" t="str">
        <f>VLOOKUP(C104,'Team Listing'!$A$1:$R$251,3)</f>
        <v>Social</v>
      </c>
      <c r="C104" s="7">
        <v>240</v>
      </c>
      <c r="D104" t="str">
        <f>VLOOKUP(C104,'Team Listing'!$A$1:$R$251,2)</f>
        <v>Uno (You Know)</v>
      </c>
      <c r="E104" s="1" t="s">
        <v>253</v>
      </c>
      <c r="F104" s="1">
        <f t="shared" si="48"/>
        <v>229</v>
      </c>
      <c r="G104" t="str">
        <f>VLOOKUP(H104,'Team Listing'!$A$1:$R$251,3)</f>
        <v>Social</v>
      </c>
      <c r="H104" s="7">
        <v>212</v>
      </c>
      <c r="I104" t="str">
        <f>VLOOKUP(H104,'Team Listing'!$A$1:$R$251,2)</f>
        <v>Hitt and Miss</v>
      </c>
      <c r="J104" s="8">
        <v>47</v>
      </c>
      <c r="K104" t="s">
        <v>2338</v>
      </c>
      <c r="L104" t="str">
        <f>VLOOKUP(J104,'Field List'!$A$2:$D$90,2,0)</f>
        <v>Goldfield Sporting Complex</v>
      </c>
      <c r="M104" t="str">
        <f>VLOOKUP(J104,'Field List'!$A$2:$D$90,4,0)</f>
        <v>Second turf wicket</v>
      </c>
      <c r="N104" t="str">
        <f t="shared" si="49"/>
        <v>240212</v>
      </c>
      <c r="O104" t="str">
        <f t="shared" si="50"/>
        <v>212240</v>
      </c>
      <c r="P104" t="str">
        <f t="shared" si="51"/>
        <v>240Field47</v>
      </c>
      <c r="Q104" s="1" t="str">
        <f t="shared" si="52"/>
        <v>212Field47</v>
      </c>
      <c r="R104" s="10" t="e">
        <f>VLOOKUP(N104,'Day 1 Combinations'!$A$1:$B$998,2,FALSE)</f>
        <v>#N/A</v>
      </c>
      <c r="S104" s="10" t="e">
        <f>VLOOKUP(O104,'Day 1 Combinations'!$A$1:$B$998,2,FALSE)</f>
        <v>#N/A</v>
      </c>
      <c r="T104" s="10" t="str">
        <f>VLOOKUP(P104,'Day 1 Combinations'!$A$1:$B$998,2,FALSE)</f>
        <v>*</v>
      </c>
      <c r="U104" s="10" t="e">
        <f>VLOOKUP(Q104,'Day 1 Combinations'!$A$1:$B$998,2,FALSE)</f>
        <v>#N/A</v>
      </c>
      <c r="V104" t="str">
        <f>VLOOKUP(C104,'Team Listing'!$A$1:$R$251,17)</f>
        <v>Home Field - Athletics Club</v>
      </c>
      <c r="W104" t="e">
        <f>VLOOKUP(H104,'Team Listing'!$A$1:$R$251,17)</f>
        <v>#N/A</v>
      </c>
      <c r="X104" s="10"/>
      <c r="Z104" s="1"/>
      <c r="AA104" s="3">
        <f t="shared" si="42"/>
        <v>240</v>
      </c>
    </row>
    <row r="105" spans="1:27" x14ac:dyDescent="0.2">
      <c r="A105" s="10">
        <v>230</v>
      </c>
      <c r="B105" t="str">
        <f>VLOOKUP(C105,'Team Listing'!$A$1:$R$251,3)</f>
        <v>Social</v>
      </c>
      <c r="C105" s="7">
        <v>217</v>
      </c>
      <c r="D105" t="str">
        <f>VLOOKUP(C105,'Team Listing'!$A$1:$R$251,2)</f>
        <v>Mad Hatta's</v>
      </c>
      <c r="E105" s="1" t="s">
        <v>253</v>
      </c>
      <c r="F105" s="1">
        <f t="shared" si="48"/>
        <v>230</v>
      </c>
      <c r="G105" t="str">
        <f>VLOOKUP(H105,'Team Listing'!$A$1:$R$251,3)</f>
        <v>Social</v>
      </c>
      <c r="H105" s="7">
        <v>231</v>
      </c>
      <c r="I105" t="str">
        <f>VLOOKUP(H105,'Team Listing'!$A$1:$R$251,2)</f>
        <v>The Plumb Dingers</v>
      </c>
      <c r="J105" s="8">
        <v>30</v>
      </c>
      <c r="K105" t="s">
        <v>2338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49"/>
        <v>217231</v>
      </c>
      <c r="O105" t="str">
        <f t="shared" si="50"/>
        <v>231217</v>
      </c>
      <c r="P105" t="str">
        <f t="shared" si="51"/>
        <v>217Field30</v>
      </c>
      <c r="Q105" s="1" t="str">
        <f t="shared" si="52"/>
        <v>231Field30</v>
      </c>
      <c r="R105" s="10" t="e">
        <f>VLOOKUP(N105,'Day 1 Combinations'!$A$1:$B$998,2,FALSE)</f>
        <v>#N/A</v>
      </c>
      <c r="S105" s="10" t="e">
        <f>VLOOKUP(O105,'Day 1 Combinations'!$A$1:$B$998,2,FALSE)</f>
        <v>#N/A</v>
      </c>
      <c r="T105" s="10" t="e">
        <f>VLOOKUP(P105,'Day 1 Combinations'!$A$1:$B$998,2,FALSE)</f>
        <v>#N/A</v>
      </c>
      <c r="U105" s="10" t="e">
        <f>VLOOKUP(Q105,'Day 1 Combinations'!$A$1:$B$998,2,FALSE)</f>
        <v>#N/A</v>
      </c>
      <c r="V105" t="str">
        <f>VLOOKUP(C105,'Team Listing'!$A$1:$R$251,17)</f>
        <v>Day1-Winey Pitches; Day3-Play Golf Club</v>
      </c>
      <c r="W105" t="e">
        <f>VLOOKUP(H105,'Team Listing'!$A$1:$R$251,17)</f>
        <v>#N/A</v>
      </c>
      <c r="X105" s="10"/>
      <c r="Z105" s="1"/>
      <c r="AA105" s="3">
        <f t="shared" si="42"/>
        <v>217</v>
      </c>
    </row>
    <row r="106" spans="1:27" x14ac:dyDescent="0.2">
      <c r="A106" s="10">
        <v>231</v>
      </c>
      <c r="B106" t="str">
        <f>VLOOKUP(C106,'Team Listing'!$A$1:$R$251,3)</f>
        <v>Social</v>
      </c>
      <c r="C106" s="7">
        <v>206</v>
      </c>
      <c r="D106" t="str">
        <f>VLOOKUP(C106,'Team Listing'!$A$1:$R$251,2)</f>
        <v>Full Pelt</v>
      </c>
      <c r="E106" s="1" t="s">
        <v>253</v>
      </c>
      <c r="F106" s="1">
        <f t="shared" si="48"/>
        <v>231</v>
      </c>
      <c r="G106" t="str">
        <f>VLOOKUP(H106,'Team Listing'!$A$1:$R$251,3)</f>
        <v>Social</v>
      </c>
      <c r="H106" s="7">
        <v>191</v>
      </c>
      <c r="I106" t="str">
        <f>VLOOKUP(H106,'Team Listing'!$A$1:$R$251,2)</f>
        <v>Big Ballers</v>
      </c>
      <c r="J106" s="8">
        <v>38</v>
      </c>
      <c r="K106" t="s">
        <v>2338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49"/>
        <v>206191</v>
      </c>
      <c r="O106" t="str">
        <f t="shared" si="50"/>
        <v>191206</v>
      </c>
      <c r="P106" t="str">
        <f t="shared" si="51"/>
        <v>206Field38</v>
      </c>
      <c r="Q106" s="1" t="str">
        <f t="shared" si="52"/>
        <v>191Field38</v>
      </c>
      <c r="R106" s="10" t="e">
        <f>VLOOKUP(N106,'Day 1 Combinations'!$A$1:$B$998,2,FALSE)</f>
        <v>#N/A</v>
      </c>
      <c r="S106" s="10" t="e">
        <f>VLOOKUP(O106,'Day 1 Combinations'!$A$1:$B$998,2,FALSE)</f>
        <v>#N/A</v>
      </c>
      <c r="T106" s="10" t="e">
        <f>VLOOKUP(P106,'Day 1 Combinations'!$A$1:$B$998,2,FALSE)</f>
        <v>#N/A</v>
      </c>
      <c r="U106" s="10" t="e">
        <f>VLOOKUP(Q106,'Day 1 Combinations'!$A$1:$B$998,2,FALSE)</f>
        <v>#N/A</v>
      </c>
      <c r="V106" t="str">
        <f>VLOOKUP(C106,'Team Listing'!$A$1:$R$251,17)</f>
        <v>AM games</v>
      </c>
      <c r="W106" t="e">
        <f>VLOOKUP(H106,'Team Listing'!$A$1:$R$251,17)</f>
        <v>#N/A</v>
      </c>
      <c r="X106" s="10"/>
      <c r="Z106" s="1"/>
      <c r="AA106" s="3">
        <f t="shared" si="42"/>
        <v>206</v>
      </c>
    </row>
    <row r="107" spans="1:27" x14ac:dyDescent="0.2">
      <c r="A107" s="10">
        <v>232</v>
      </c>
      <c r="B107" t="str">
        <f>VLOOKUP(C107,'Team Listing'!$A$1:$R$251,3)</f>
        <v>Social</v>
      </c>
      <c r="C107" s="7">
        <v>199</v>
      </c>
      <c r="D107" t="str">
        <f>VLOOKUP(C107,'Team Listing'!$A$1:$R$251,2)</f>
        <v>CT 4 x 4 Club Muddy Ducks</v>
      </c>
      <c r="E107" s="1" t="s">
        <v>253</v>
      </c>
      <c r="F107" s="1">
        <f t="shared" si="48"/>
        <v>232</v>
      </c>
      <c r="G107" t="str">
        <f>VLOOKUP(H107,'Team Listing'!$A$1:$R$251,3)</f>
        <v>Social</v>
      </c>
      <c r="H107" s="7">
        <v>200</v>
      </c>
      <c r="I107" t="str">
        <f>VLOOKUP(H107,'Team Listing'!$A$1:$R$251,2)</f>
        <v>DCL Bulls</v>
      </c>
      <c r="J107" s="8">
        <v>76</v>
      </c>
      <c r="K107" t="s">
        <v>2339</v>
      </c>
      <c r="L107" t="str">
        <f>VLOOKUP(J107,'Field List'!$A$2:$D$90,2,0)</f>
        <v xml:space="preserve">  R.WEST</v>
      </c>
      <c r="M107" t="str">
        <f>VLOOKUP(J107,'Field List'!$A$2:$D$90,4,0)</f>
        <v>17 Jardine Lane  of Bluff Road</v>
      </c>
      <c r="N107" t="str">
        <f t="shared" si="49"/>
        <v>199200</v>
      </c>
      <c r="O107" t="str">
        <f t="shared" si="50"/>
        <v>200199</v>
      </c>
      <c r="P107" t="str">
        <f t="shared" si="51"/>
        <v>199Field76</v>
      </c>
      <c r="Q107" s="1" t="str">
        <f t="shared" si="52"/>
        <v>200Field76</v>
      </c>
      <c r="R107" s="10" t="e">
        <f>VLOOKUP(N107,'Day 1 Combinations'!$A$1:$B$998,2,FALSE)</f>
        <v>#N/A</v>
      </c>
      <c r="S107" s="10" t="e">
        <f>VLOOKUP(O107,'Day 1 Combinations'!$A$1:$B$998,2,FALSE)</f>
        <v>#N/A</v>
      </c>
      <c r="T107" s="10" t="str">
        <f>VLOOKUP(P107,'Day 1 Combinations'!$A$1:$B$998,2,FALSE)</f>
        <v>*</v>
      </c>
      <c r="U107" s="10" t="e">
        <f>VLOOKUP(Q107,'Day 1 Combinations'!$A$1:$B$998,2,FALSE)</f>
        <v>#N/A</v>
      </c>
      <c r="V107">
        <f>VLOOKUP(C107,'Team Listing'!$A$1:$R$251,17)</f>
        <v>0</v>
      </c>
      <c r="W107" t="str">
        <f>VLOOKUP(H107,'Team Listing'!$A$1:$R$251,17)</f>
        <v>Day 1 - PM</v>
      </c>
      <c r="X107" s="10"/>
      <c r="Z107" s="1"/>
      <c r="AA107" s="3">
        <f t="shared" si="42"/>
        <v>199</v>
      </c>
    </row>
    <row r="108" spans="1:27" x14ac:dyDescent="0.2">
      <c r="A108" s="10">
        <v>233</v>
      </c>
      <c r="B108" t="str">
        <f>VLOOKUP(C108,'Team Listing'!$A$1:$R$251,3)</f>
        <v>Social</v>
      </c>
      <c r="C108" s="7">
        <v>221</v>
      </c>
      <c r="D108" t="str">
        <f>VLOOKUP(C108,'Team Listing'!$A$1:$R$251,2)</f>
        <v>Reggies 11</v>
      </c>
      <c r="E108" s="1" t="s">
        <v>253</v>
      </c>
      <c r="F108" s="1">
        <f t="shared" si="48"/>
        <v>233</v>
      </c>
      <c r="G108" t="str">
        <f>VLOOKUP(H108,'Team Listing'!$A$1:$R$251,3)</f>
        <v>Social</v>
      </c>
      <c r="H108" s="7">
        <v>228</v>
      </c>
      <c r="I108" t="str">
        <f>VLOOKUP(H108,'Team Listing'!$A$1:$R$251,2)</f>
        <v>Smack My Pitch Up!</v>
      </c>
      <c r="J108" s="8">
        <v>69</v>
      </c>
      <c r="K108" t="s">
        <v>2339</v>
      </c>
      <c r="L108" t="str">
        <f>VLOOKUP(J108,'Field List'!$A$2:$D$90,2,0)</f>
        <v xml:space="preserve">Alcheringa     </v>
      </c>
      <c r="M108" t="str">
        <f>VLOOKUP(J108,'Field List'!$A$2:$D$90,4,0)</f>
        <v>4.2 km on Old Dalrymple Road.</v>
      </c>
      <c r="N108" t="str">
        <f t="shared" si="49"/>
        <v>221228</v>
      </c>
      <c r="O108" t="str">
        <f t="shared" si="50"/>
        <v>228221</v>
      </c>
      <c r="P108" t="str">
        <f t="shared" si="51"/>
        <v>221Field69</v>
      </c>
      <c r="Q108" s="1" t="str">
        <f t="shared" si="52"/>
        <v>228Field69</v>
      </c>
      <c r="R108" s="10" t="e">
        <f>VLOOKUP(N108,'Day 1 Combinations'!$A$1:$B$998,2,FALSE)</f>
        <v>#N/A</v>
      </c>
      <c r="S108" s="10" t="e">
        <f>VLOOKUP(O108,'Day 1 Combinations'!$A$1:$B$998,2,FALSE)</f>
        <v>#N/A</v>
      </c>
      <c r="T108" s="10" t="str">
        <f>VLOOKUP(P108,'Day 1 Combinations'!$A$1:$B$998,2,FALSE)</f>
        <v>*</v>
      </c>
      <c r="U108" s="10" t="e">
        <f>VLOOKUP(Q108,'Day 1 Combinations'!$A$1:$B$998,2,FALSE)</f>
        <v>#N/A</v>
      </c>
      <c r="V108" t="str">
        <f>VLOOKUP(C108,'Team Listing'!$A$1:$R$251,17)</f>
        <v>Home Field</v>
      </c>
      <c r="W108">
        <f>VLOOKUP(H108,'Team Listing'!$A$1:$R$251,17)</f>
        <v>0</v>
      </c>
      <c r="X108" s="10"/>
      <c r="Z108" s="1"/>
      <c r="AA108" s="3">
        <f t="shared" si="42"/>
        <v>221</v>
      </c>
    </row>
    <row r="109" spans="1:27" x14ac:dyDescent="0.2">
      <c r="A109" s="10">
        <v>234</v>
      </c>
      <c r="B109" t="str">
        <f>VLOOKUP(C109,'Team Listing'!$A$1:$R$251,3)</f>
        <v>Social</v>
      </c>
      <c r="C109" s="7">
        <v>237</v>
      </c>
      <c r="D109" t="str">
        <f>VLOOKUP(C109,'Team Listing'!$A$1:$R$251,2)</f>
        <v>Tuggers 1</v>
      </c>
      <c r="E109" s="1" t="s">
        <v>253</v>
      </c>
      <c r="F109" s="1">
        <f t="shared" ref="F109:F116" si="53">A109</f>
        <v>234</v>
      </c>
      <c r="G109" t="str">
        <f>VLOOKUP(H109,'Team Listing'!$A$1:$R$251,3)</f>
        <v>Social</v>
      </c>
      <c r="H109" s="7">
        <v>210</v>
      </c>
      <c r="I109" t="str">
        <f>VLOOKUP(H109,'Team Listing'!$A$1:$R$251,2)</f>
        <v>Here for the Beer</v>
      </c>
      <c r="J109" s="8">
        <v>25</v>
      </c>
      <c r="K109" t="s">
        <v>2339</v>
      </c>
      <c r="L109" t="str">
        <f>VLOOKUP(J109,'Field List'!$A$2:$D$90,2,0)</f>
        <v>Charters Towers Gun Club</v>
      </c>
      <c r="M109" t="str">
        <f>VLOOKUP(J109,'Field List'!$A$2:$D$90,4,0)</f>
        <v>Right Hand Side as driving in</v>
      </c>
      <c r="N109" t="str">
        <f t="shared" si="49"/>
        <v>237210</v>
      </c>
      <c r="O109" t="str">
        <f t="shared" si="50"/>
        <v>210237</v>
      </c>
      <c r="P109" t="str">
        <f t="shared" si="51"/>
        <v>237Field25</v>
      </c>
      <c r="Q109" s="1" t="str">
        <f t="shared" si="52"/>
        <v>210Field25</v>
      </c>
      <c r="R109" s="10" t="e">
        <f>VLOOKUP(N109,'Day 1 Combinations'!$A$1:$B$998,2,FALSE)</f>
        <v>#N/A</v>
      </c>
      <c r="S109" s="10" t="e">
        <f>VLOOKUP(O109,'Day 1 Combinations'!$A$1:$B$998,2,FALSE)</f>
        <v>#N/A</v>
      </c>
      <c r="T109" s="10" t="str">
        <f>VLOOKUP(P109,'Day 1 Combinations'!$A$1:$B$998,2,FALSE)</f>
        <v>*</v>
      </c>
      <c r="U109" s="10" t="e">
        <f>VLOOKUP(Q109,'Day 1 Combinations'!$A$1:$B$998,2,FALSE)</f>
        <v>#N/A</v>
      </c>
      <c r="V109" t="str">
        <f>VLOOKUP(C109,'Team Listing'!$A$1:$R$251,17)</f>
        <v>Home Field - Gun Club</v>
      </c>
      <c r="W109">
        <f>VLOOKUP(H109,'Team Listing'!$A$1:$R$251,17)</f>
        <v>0</v>
      </c>
      <c r="AA109" s="3">
        <f t="shared" si="42"/>
        <v>237</v>
      </c>
    </row>
    <row r="110" spans="1:27" x14ac:dyDescent="0.2">
      <c r="A110" s="10">
        <v>235</v>
      </c>
      <c r="B110" t="str">
        <f>VLOOKUP(C110,'Team Listing'!$A$1:$R$251,3)</f>
        <v>Social</v>
      </c>
      <c r="C110" s="7">
        <v>215</v>
      </c>
      <c r="D110" t="str">
        <f>VLOOKUP(C110,'Team Listing'!$A$1:$R$251,2)</f>
        <v xml:space="preserve">Johny Mac's XI          </v>
      </c>
      <c r="E110" s="1" t="s">
        <v>253</v>
      </c>
      <c r="F110" s="1">
        <f t="shared" si="53"/>
        <v>235</v>
      </c>
      <c r="G110" t="str">
        <f>VLOOKUP(H110,'Team Listing'!$A$1:$R$251,3)</f>
        <v>Social</v>
      </c>
      <c r="H110" s="7">
        <v>216</v>
      </c>
      <c r="I110" t="str">
        <f>VLOOKUP(H110,'Team Listing'!$A$1:$R$251,2)</f>
        <v>Lamos 11</v>
      </c>
      <c r="J110" s="8">
        <v>79</v>
      </c>
      <c r="K110" t="s">
        <v>2339</v>
      </c>
      <c r="L110" t="str">
        <f>VLOOKUP(J110,'Field List'!$A$2:$D$90,2,0)</f>
        <v>Acacia</v>
      </c>
      <c r="M110" t="str">
        <f>VLOOKUP(J110,'Field List'!$A$2:$D$90,4,0)</f>
        <v>4 km Wheelers Road</v>
      </c>
      <c r="N110" t="str">
        <f t="shared" si="49"/>
        <v>215216</v>
      </c>
      <c r="O110" t="str">
        <f t="shared" si="50"/>
        <v>216215</v>
      </c>
      <c r="P110" t="str">
        <f t="shared" si="51"/>
        <v>215Field79</v>
      </c>
      <c r="Q110" s="1" t="str">
        <f t="shared" si="52"/>
        <v>216Field79</v>
      </c>
      <c r="R110" s="10" t="e">
        <f>VLOOKUP(N110,'Day 1 Combinations'!$A$1:$B$998,2,FALSE)</f>
        <v>#N/A</v>
      </c>
      <c r="S110" s="10" t="e">
        <f>VLOOKUP(O110,'Day 1 Combinations'!$A$1:$B$998,2,FALSE)</f>
        <v>#N/A</v>
      </c>
      <c r="T110" s="10" t="str">
        <f>VLOOKUP(P110,'Day 1 Combinations'!$A$1:$B$998,2,FALSE)</f>
        <v>*</v>
      </c>
      <c r="U110" s="10" t="e">
        <f>VLOOKUP(Q110,'Day 1 Combinations'!$A$1:$B$998,2,FALSE)</f>
        <v>#N/A</v>
      </c>
      <c r="V110" t="str">
        <f>VLOOKUP(C110,'Team Listing'!$A$1:$R$251,17)</f>
        <v>Home field</v>
      </c>
      <c r="W110">
        <f>VLOOKUP(H110,'Team Listing'!$A$1:$R$251,17)</f>
        <v>0</v>
      </c>
      <c r="AA110" s="3">
        <f t="shared" si="42"/>
        <v>215</v>
      </c>
    </row>
    <row r="111" spans="1:27" x14ac:dyDescent="0.2">
      <c r="A111" s="10">
        <v>236</v>
      </c>
      <c r="B111" t="str">
        <f>VLOOKUP(C111,'Team Listing'!$A$1:$R$251,3)</f>
        <v>Social</v>
      </c>
      <c r="C111" s="7">
        <v>236</v>
      </c>
      <c r="D111" t="str">
        <f>VLOOKUP(C111,'Team Listing'!$A$1:$R$251,2)</f>
        <v>Tridanjy Troglodytes</v>
      </c>
      <c r="E111" s="1" t="s">
        <v>253</v>
      </c>
      <c r="F111" s="1">
        <f t="shared" si="53"/>
        <v>236</v>
      </c>
      <c r="G111" t="str">
        <f>VLOOKUP(H111,'Team Listing'!$A$1:$R$251,3)</f>
        <v>Social</v>
      </c>
      <c r="H111" s="7">
        <v>235</v>
      </c>
      <c r="I111" t="str">
        <f>VLOOKUP(H111,'Team Listing'!$A$1:$R$251,2)</f>
        <v>Too Pissed For This</v>
      </c>
      <c r="J111" s="8">
        <v>59</v>
      </c>
      <c r="K111" t="s">
        <v>2339</v>
      </c>
      <c r="L111" t="str">
        <f>VLOOKUP(J111,'Field List'!$A$2:$D$90,2,0)</f>
        <v>Ormondes</v>
      </c>
      <c r="M111" t="str">
        <f>VLOOKUP(J111,'Field List'!$A$2:$D$90,4,0)</f>
        <v>11km Alfords Road on Millchester Road</v>
      </c>
      <c r="N111" t="str">
        <f t="shared" si="49"/>
        <v>236235</v>
      </c>
      <c r="O111" t="str">
        <f t="shared" si="50"/>
        <v>235236</v>
      </c>
      <c r="P111" t="str">
        <f t="shared" si="51"/>
        <v>236Field59</v>
      </c>
      <c r="Q111" s="1" t="str">
        <f t="shared" si="52"/>
        <v>235Field59</v>
      </c>
      <c r="R111" s="10" t="e">
        <f>VLOOKUP(N111,'Day 1 Combinations'!$A$1:$B$998,2,FALSE)</f>
        <v>#N/A</v>
      </c>
      <c r="S111" s="10" t="e">
        <f>VLOOKUP(O111,'Day 1 Combinations'!$A$1:$B$998,2,FALSE)</f>
        <v>#N/A</v>
      </c>
      <c r="T111" s="10" t="str">
        <f>VLOOKUP(P111,'Day 1 Combinations'!$A$1:$B$998,2,FALSE)</f>
        <v>*</v>
      </c>
      <c r="U111" s="10" t="e">
        <f>VLOOKUP(Q111,'Day 1 Combinations'!$A$1:$B$998,2,FALSE)</f>
        <v>#N/A</v>
      </c>
      <c r="V111" t="str">
        <f>VLOOKUP(C111,'Team Listing'!$A$1:$R$251,17)</f>
        <v>Home Field</v>
      </c>
      <c r="W111" t="e">
        <f>VLOOKUP(H111,'Team Listing'!$A$1:$R$251,17)</f>
        <v>#N/A</v>
      </c>
      <c r="AA111" s="3">
        <f t="shared" si="42"/>
        <v>236</v>
      </c>
    </row>
    <row r="112" spans="1:27" x14ac:dyDescent="0.2">
      <c r="A112" s="10">
        <v>237</v>
      </c>
      <c r="B112" t="str">
        <f>VLOOKUP(C112,'Team Listing'!$A$1:$R$251,3)</f>
        <v>Social</v>
      </c>
      <c r="C112" s="7">
        <v>194</v>
      </c>
      <c r="D112" t="str">
        <f>VLOOKUP(C112,'Team Listing'!$A$1:$R$251,2)</f>
        <v>Broughton River Brewers</v>
      </c>
      <c r="E112" s="1" t="s">
        <v>253</v>
      </c>
      <c r="F112" s="1">
        <f t="shared" si="53"/>
        <v>237</v>
      </c>
      <c r="G112" t="str">
        <f>VLOOKUP(H112,'Team Listing'!$A$1:$R$251,3)</f>
        <v>Social</v>
      </c>
      <c r="H112" s="7">
        <v>209</v>
      </c>
      <c r="I112" t="str">
        <f>VLOOKUP(H112,'Team Listing'!$A$1:$R$251,2)</f>
        <v>Here 4 A Beer</v>
      </c>
      <c r="J112" s="8">
        <v>57</v>
      </c>
      <c r="K112" t="s">
        <v>2339</v>
      </c>
      <c r="L112" t="str">
        <f>VLOOKUP(J112,'Field List'!$A$2:$D$90,2,0)</f>
        <v>133 Diamond Road</v>
      </c>
      <c r="M112" t="str">
        <f>VLOOKUP(J112,'Field List'!$A$2:$D$90,4,0)</f>
        <v>4 km Bus Road</v>
      </c>
      <c r="N112" t="str">
        <f t="shared" si="49"/>
        <v>194209</v>
      </c>
      <c r="O112" t="str">
        <f t="shared" si="50"/>
        <v>209194</v>
      </c>
      <c r="P112" t="str">
        <f t="shared" si="51"/>
        <v>194Field57</v>
      </c>
      <c r="Q112" s="1" t="str">
        <f t="shared" si="52"/>
        <v>209Field57</v>
      </c>
      <c r="R112" s="10" t="e">
        <f>VLOOKUP(N112,'Day 1 Combinations'!$A$1:$B$998,2,FALSE)</f>
        <v>#N/A</v>
      </c>
      <c r="S112" s="10" t="e">
        <f>VLOOKUP(O112,'Day 1 Combinations'!$A$1:$B$998,2,FALSE)</f>
        <v>#N/A</v>
      </c>
      <c r="T112" s="10" t="str">
        <f>VLOOKUP(P112,'Day 1 Combinations'!$A$1:$B$998,2,FALSE)</f>
        <v>*</v>
      </c>
      <c r="U112" s="10" t="e">
        <f>VLOOKUP(Q112,'Day 1 Combinations'!$A$1:$B$998,2,FALSE)</f>
        <v>#N/A</v>
      </c>
      <c r="V112" t="str">
        <f>VLOOKUP(C112,'Team Listing'!$A$1:$R$251,17)</f>
        <v>Home Field</v>
      </c>
      <c r="W112" t="e">
        <f>VLOOKUP(H112,'Team Listing'!$A$1:$R$251,17)</f>
        <v>#N/A</v>
      </c>
      <c r="AA112" s="3">
        <f t="shared" si="42"/>
        <v>194</v>
      </c>
    </row>
    <row r="113" spans="1:27" x14ac:dyDescent="0.2">
      <c r="A113" s="10">
        <v>238</v>
      </c>
      <c r="B113" t="str">
        <f>VLOOKUP(C113,'Team Listing'!$A$1:$R$251,3)</f>
        <v>Social</v>
      </c>
      <c r="C113" s="7">
        <v>214</v>
      </c>
      <c r="D113" t="str">
        <f>VLOOKUP(C113,'Team Listing'!$A$1:$R$251,2)</f>
        <v>Joe</v>
      </c>
      <c r="E113" s="1" t="s">
        <v>253</v>
      </c>
      <c r="F113" s="1">
        <f t="shared" si="53"/>
        <v>238</v>
      </c>
      <c r="G113" t="str">
        <f>VLOOKUP(H113,'Team Listing'!$A$1:$R$251,3)</f>
        <v>Social</v>
      </c>
      <c r="H113" s="7">
        <v>246</v>
      </c>
      <c r="I113" t="str">
        <f>VLOOKUP(H113,'Team Listing'!$A$1:$R$251,2)</f>
        <v>Wulguru Steel "Weekenders"</v>
      </c>
      <c r="J113" s="8">
        <v>18</v>
      </c>
      <c r="K113" t="s">
        <v>2339</v>
      </c>
      <c r="L113" t="str">
        <f>VLOOKUP(J113,'Field List'!$A$2:$D$90,2,0)</f>
        <v>Mafeking Road</v>
      </c>
      <c r="M113" t="str">
        <f>VLOOKUP(J113,'Field List'!$A$2:$D$90,4,0)</f>
        <v>4 km Milchester Road</v>
      </c>
      <c r="N113" t="str">
        <f t="shared" si="49"/>
        <v>214246</v>
      </c>
      <c r="O113" t="str">
        <f t="shared" si="50"/>
        <v>246214</v>
      </c>
      <c r="P113" t="str">
        <f t="shared" si="51"/>
        <v>214Field18</v>
      </c>
      <c r="Q113" s="1" t="str">
        <f t="shared" si="52"/>
        <v>246Field18</v>
      </c>
      <c r="R113" s="10" t="e">
        <f>VLOOKUP(N113,'Day 1 Combinations'!$A$1:$B$998,2,FALSE)</f>
        <v>#N/A</v>
      </c>
      <c r="S113" s="10" t="e">
        <f>VLOOKUP(O113,'Day 1 Combinations'!$A$1:$B$998,2,FALSE)</f>
        <v>#N/A</v>
      </c>
      <c r="T113" s="10" t="str">
        <f>VLOOKUP(P113,'Day 1 Combinations'!$A$1:$B$998,2,FALSE)</f>
        <v>*</v>
      </c>
      <c r="U113" s="10" t="e">
        <f>VLOOKUP(Q113,'Day 1 Combinations'!$A$1:$B$998,2,FALSE)</f>
        <v>#N/A</v>
      </c>
      <c r="V113" t="str">
        <f>VLOOKUP(C113,'Team Listing'!$A$1:$R$251,17)</f>
        <v>???HomeField</v>
      </c>
      <c r="W113">
        <f>VLOOKUP(H113,'Team Listing'!$A$1:$R$251,17)</f>
        <v>0</v>
      </c>
      <c r="AA113" s="3">
        <f t="shared" si="42"/>
        <v>214</v>
      </c>
    </row>
    <row r="114" spans="1:27" x14ac:dyDescent="0.2">
      <c r="A114" s="10">
        <v>240</v>
      </c>
      <c r="B114" t="str">
        <f>VLOOKUP(C114,'Team Listing'!$A$1:$R$251,3)</f>
        <v>Social</v>
      </c>
      <c r="C114" s="7">
        <v>211</v>
      </c>
      <c r="D114" t="str">
        <f>VLOOKUP(C114,'Team Listing'!$A$1:$R$251,2)</f>
        <v>Hits &amp; Missus</v>
      </c>
      <c r="E114" s="1" t="s">
        <v>253</v>
      </c>
      <c r="F114" s="1">
        <f t="shared" si="53"/>
        <v>240</v>
      </c>
      <c r="G114" t="str">
        <f>VLOOKUP(H114,'Team Listing'!$A$1:$R$251,3)</f>
        <v>Social</v>
      </c>
      <c r="H114" s="7">
        <v>243</v>
      </c>
      <c r="I114" t="str">
        <f>VLOOKUP(H114,'Team Listing'!$A$1:$R$251,2)</f>
        <v>Will Run 4 Beers</v>
      </c>
      <c r="J114" s="8">
        <v>14</v>
      </c>
      <c r="K114" t="s">
        <v>2339</v>
      </c>
      <c r="L114" t="str">
        <f>VLOOKUP(J114,'Field List'!$A$2:$D$90,2,0)</f>
        <v>Mosman Park Junior Cricket</v>
      </c>
      <c r="M114" t="str">
        <f>VLOOKUP(J114,'Field List'!$A$2:$D$90,4,0)</f>
        <v>Keith Kratzmann  Oval.</v>
      </c>
      <c r="N114" t="str">
        <f t="shared" si="49"/>
        <v>211243</v>
      </c>
      <c r="O114" t="str">
        <f t="shared" si="50"/>
        <v>243211</v>
      </c>
      <c r="P114" t="str">
        <f t="shared" si="51"/>
        <v>211Field14</v>
      </c>
      <c r="Q114" s="1" t="str">
        <f t="shared" si="52"/>
        <v>243Field14</v>
      </c>
      <c r="R114" s="10" t="e">
        <f>VLOOKUP(N114,'Day 1 Combinations'!$A$1:$B$998,2,FALSE)</f>
        <v>#N/A</v>
      </c>
      <c r="S114" s="10" t="e">
        <f>VLOOKUP(O114,'Day 1 Combinations'!$A$1:$B$998,2,FALSE)</f>
        <v>#N/A</v>
      </c>
      <c r="T114" s="10" t="e">
        <f>VLOOKUP(P114,'Day 1 Combinations'!$A$1:$B$998,2,FALSE)</f>
        <v>#N/A</v>
      </c>
      <c r="U114" s="10" t="e">
        <f>VLOOKUP(Q114,'Day 1 Combinations'!$A$1:$B$998,2,FALSE)</f>
        <v>#N/A</v>
      </c>
      <c r="V114">
        <f>VLOOKUP(C114,'Team Listing'!$A$1:$R$251,17)</f>
        <v>0</v>
      </c>
      <c r="W114" t="e">
        <f>VLOOKUP(H114,'Team Listing'!$A$1:$R$251,17)</f>
        <v>#N/A</v>
      </c>
      <c r="AA114" s="3">
        <f t="shared" si="42"/>
        <v>211</v>
      </c>
    </row>
    <row r="115" spans="1:27" x14ac:dyDescent="0.2">
      <c r="A115" s="10">
        <v>241</v>
      </c>
      <c r="B115" t="str">
        <f>VLOOKUP(C115,'Team Listing'!$A$1:$R$251,3)</f>
        <v>Social</v>
      </c>
      <c r="C115" s="7">
        <v>223</v>
      </c>
      <c r="D115" t="str">
        <f>VLOOKUP(C115,'Team Listing'!$A$1:$R$251,2)</f>
        <v>Riverview Ruff Nutz</v>
      </c>
      <c r="E115" s="1" t="s">
        <v>253</v>
      </c>
      <c r="F115" s="1">
        <f t="shared" si="53"/>
        <v>241</v>
      </c>
      <c r="G115" t="str">
        <f>VLOOKUP(H115,'Team Listing'!$A$1:$R$251,3)</f>
        <v>Social</v>
      </c>
      <c r="H115" s="7">
        <v>224</v>
      </c>
      <c r="I115" t="str">
        <f>VLOOKUP(H115,'Team Listing'!$A$1:$R$251,2)</f>
        <v>Rum Runners</v>
      </c>
      <c r="J115" s="8">
        <v>67</v>
      </c>
      <c r="K115" t="s">
        <v>2339</v>
      </c>
      <c r="L115" t="str">
        <f>VLOOKUP(J115,'Field List'!$A$2:$D$90,2,0)</f>
        <v>Sellheim</v>
      </c>
      <c r="M115" t="str">
        <f>VLOOKUP(J115,'Field List'!$A$2:$D$90,4,0)</f>
        <v xml:space="preserve">Wayne Lewis's Property          </v>
      </c>
      <c r="N115" t="str">
        <f t="shared" si="49"/>
        <v>223224</v>
      </c>
      <c r="O115" t="str">
        <f t="shared" si="50"/>
        <v>224223</v>
      </c>
      <c r="P115" t="str">
        <f t="shared" si="51"/>
        <v>223Field67</v>
      </c>
      <c r="Q115" s="1" t="str">
        <f t="shared" si="52"/>
        <v>224Field67</v>
      </c>
      <c r="R115" s="10" t="e">
        <f>VLOOKUP(N115,'Day 1 Combinations'!$A$1:$B$998,2,FALSE)</f>
        <v>#N/A</v>
      </c>
      <c r="S115" s="10" t="e">
        <f>VLOOKUP(O115,'Day 1 Combinations'!$A$1:$B$998,2,FALSE)</f>
        <v>#N/A</v>
      </c>
      <c r="T115" s="10" t="e">
        <f>VLOOKUP(P115,'Day 1 Combinations'!$A$1:$B$998,2,FALSE)</f>
        <v>#N/A</v>
      </c>
      <c r="U115" s="10" t="e">
        <f>VLOOKUP(Q115,'Day 1 Combinations'!$A$1:$B$998,2,FALSE)</f>
        <v>#N/A</v>
      </c>
      <c r="V115">
        <f>VLOOKUP(C115,'Team Listing'!$A$1:$R$251,17)</f>
        <v>0</v>
      </c>
      <c r="W115" t="e">
        <f>VLOOKUP(H115,'Team Listing'!$A$1:$R$251,17)</f>
        <v>#N/A</v>
      </c>
      <c r="AA115" s="3">
        <f t="shared" si="42"/>
        <v>223</v>
      </c>
    </row>
    <row r="116" spans="1:27" x14ac:dyDescent="0.2">
      <c r="A116" s="10">
        <v>242</v>
      </c>
      <c r="B116" t="str">
        <f>VLOOKUP(C116,'Team Listing'!$A$1:$R$251,3)</f>
        <v>Social</v>
      </c>
      <c r="C116" s="7">
        <v>189</v>
      </c>
      <c r="D116" t="str">
        <f>VLOOKUP(C116,'Team Listing'!$A$1:$R$251,2)</f>
        <v>Almaden Armadillos</v>
      </c>
      <c r="E116" s="1" t="s">
        <v>253</v>
      </c>
      <c r="F116" s="1">
        <f t="shared" si="53"/>
        <v>242</v>
      </c>
      <c r="G116" t="str">
        <f>VLOOKUP(H116,'Team Listing'!$A$1:$R$251,3)</f>
        <v>Social</v>
      </c>
      <c r="H116" s="7">
        <v>239</v>
      </c>
      <c r="I116" t="str">
        <f>VLOOKUP(H116,'Team Listing'!$A$1:$R$251,2)</f>
        <v>Unbeerlievable</v>
      </c>
      <c r="J116" s="8">
        <v>38</v>
      </c>
      <c r="K116" t="s">
        <v>2339</v>
      </c>
      <c r="L116" t="str">
        <f>VLOOKUP(J116,'Field List'!$A$2:$D$90,2,0)</f>
        <v>Charters Towers Airport Reserve</v>
      </c>
      <c r="M116">
        <f>VLOOKUP(J116,'Field List'!$A$2:$D$90,4,0)</f>
        <v>0</v>
      </c>
      <c r="N116" t="str">
        <f t="shared" si="49"/>
        <v>189239</v>
      </c>
      <c r="O116" t="str">
        <f t="shared" si="50"/>
        <v>239189</v>
      </c>
      <c r="P116" t="str">
        <f t="shared" si="51"/>
        <v>189Field38</v>
      </c>
      <c r="Q116" s="1" t="str">
        <f t="shared" si="52"/>
        <v>239Field38</v>
      </c>
      <c r="R116" s="10" t="e">
        <f>VLOOKUP(N116,'Day 1 Combinations'!$A$1:$B$998,2,FALSE)</f>
        <v>#N/A</v>
      </c>
      <c r="S116" s="10" t="e">
        <f>VLOOKUP(O116,'Day 1 Combinations'!$A$1:$B$998,2,FALSE)</f>
        <v>#N/A</v>
      </c>
      <c r="T116" s="10" t="e">
        <f>VLOOKUP(P116,'Day 1 Combinations'!$A$1:$B$998,2,FALSE)</f>
        <v>#N/A</v>
      </c>
      <c r="U116" s="10" t="str">
        <f>VLOOKUP(Q116,'Day 1 Combinations'!$A$1:$B$998,2,FALSE)</f>
        <v>*</v>
      </c>
      <c r="V116">
        <f>VLOOKUP(C116,'Team Listing'!$A$1:$R$251,17)</f>
        <v>0</v>
      </c>
      <c r="W116">
        <f>VLOOKUP(H116,'Team Listing'!$A$1:$R$251,17)</f>
        <v>0</v>
      </c>
      <c r="AA116" s="3">
        <f t="shared" si="42"/>
        <v>189</v>
      </c>
    </row>
    <row r="117" spans="1:27" x14ac:dyDescent="0.2">
      <c r="A117" s="10">
        <v>243</v>
      </c>
      <c r="B117" t="str">
        <f>VLOOKUP(C117,'Team Listing'!$A$1:$R$251,3)</f>
        <v>Social</v>
      </c>
      <c r="C117" s="7">
        <v>245</v>
      </c>
      <c r="D117" t="str">
        <f>VLOOKUP(C117,'Team Listing'!$A$1:$R$251,2)</f>
        <v>Wokeyed Wombats</v>
      </c>
      <c r="E117" s="1" t="s">
        <v>253</v>
      </c>
      <c r="F117" s="1">
        <f t="shared" ref="F117:F124" si="54">A117</f>
        <v>243</v>
      </c>
      <c r="G117" t="str">
        <f>VLOOKUP(H117,'Team Listing'!$A$1:$R$251,3)</f>
        <v>Social</v>
      </c>
      <c r="H117" s="7">
        <v>225</v>
      </c>
      <c r="I117" t="str">
        <f>VLOOKUP(H117,'Team Listing'!$A$1:$R$251,2)</f>
        <v>Scorgasms</v>
      </c>
      <c r="J117" s="8">
        <v>30</v>
      </c>
      <c r="K117" t="s">
        <v>2339</v>
      </c>
      <c r="L117" t="str">
        <f>VLOOKUP(J117,'Field List'!$A$2:$D$90,2,0)</f>
        <v>Charters Towers Airport Reserve</v>
      </c>
      <c r="M117">
        <f>VLOOKUP(J117,'Field List'!$A$2:$D$90,4,0)</f>
        <v>0</v>
      </c>
      <c r="N117" t="str">
        <f t="shared" si="49"/>
        <v>245225</v>
      </c>
      <c r="O117" t="str">
        <f t="shared" si="50"/>
        <v>225245</v>
      </c>
      <c r="P117" t="str">
        <f t="shared" si="51"/>
        <v>245Field30</v>
      </c>
      <c r="Q117" s="1" t="str">
        <f t="shared" si="52"/>
        <v>225Field30</v>
      </c>
      <c r="R117" s="10" t="e">
        <f>VLOOKUP(N117,'Day 1 Combinations'!$A$1:$B$998,2,FALSE)</f>
        <v>#N/A</v>
      </c>
      <c r="S117" s="10" t="e">
        <f>VLOOKUP(O117,'Day 1 Combinations'!$A$1:$B$998,2,FALSE)</f>
        <v>#N/A</v>
      </c>
      <c r="T117" s="10" t="e">
        <f>VLOOKUP(P117,'Day 1 Combinations'!$A$1:$B$998,2,FALSE)</f>
        <v>#N/A</v>
      </c>
      <c r="U117" s="10" t="e">
        <f>VLOOKUP(Q117,'Day 1 Combinations'!$A$1:$B$998,2,FALSE)</f>
        <v>#N/A</v>
      </c>
      <c r="V117">
        <f>VLOOKUP(C117,'Team Listing'!$A$1:$R$251,17)</f>
        <v>0</v>
      </c>
      <c r="W117" t="e">
        <f>VLOOKUP(H117,'Team Listing'!$A$1:$R$251,17)</f>
        <v>#N/A</v>
      </c>
      <c r="AA117" s="3">
        <f t="shared" si="42"/>
        <v>245</v>
      </c>
    </row>
    <row r="118" spans="1:27" x14ac:dyDescent="0.2">
      <c r="A118" s="10">
        <v>244</v>
      </c>
      <c r="B118" t="str">
        <f>VLOOKUP(C118,'Team Listing'!$A$1:$R$251,3)</f>
        <v>Social</v>
      </c>
      <c r="C118" s="7">
        <v>203</v>
      </c>
      <c r="D118" t="str">
        <f>VLOOKUP(C118,'Team Listing'!$A$1:$R$251,2)</f>
        <v>Duck Eyed</v>
      </c>
      <c r="E118" s="1" t="s">
        <v>253</v>
      </c>
      <c r="F118" s="1">
        <f t="shared" si="54"/>
        <v>244</v>
      </c>
      <c r="G118" t="str">
        <f>VLOOKUP(H118,'Team Listing'!$A$1:$R$251,3)</f>
        <v>Social</v>
      </c>
      <c r="H118" s="7">
        <v>205</v>
      </c>
      <c r="I118" t="str">
        <f>VLOOKUP(H118,'Team Listing'!$A$1:$R$251,2)</f>
        <v>Filthy Animals</v>
      </c>
      <c r="J118" s="8">
        <v>37</v>
      </c>
      <c r="K118" t="s">
        <v>2339</v>
      </c>
      <c r="L118" t="str">
        <f>VLOOKUP(J118,'Field List'!$A$2:$D$90,2,0)</f>
        <v>Charters Towers Airport Reserve</v>
      </c>
      <c r="M118">
        <f>VLOOKUP(J118,'Field List'!$A$2:$D$90,4,0)</f>
        <v>0</v>
      </c>
      <c r="N118" t="str">
        <f t="shared" si="49"/>
        <v>203205</v>
      </c>
      <c r="O118" t="str">
        <f t="shared" si="50"/>
        <v>205203</v>
      </c>
      <c r="P118" t="str">
        <f t="shared" si="51"/>
        <v>203Field37</v>
      </c>
      <c r="Q118" s="1" t="str">
        <f t="shared" si="52"/>
        <v>205Field37</v>
      </c>
      <c r="R118" s="10" t="e">
        <f>VLOOKUP(N118,'Day 1 Combinations'!$A$1:$B$998,2,FALSE)</f>
        <v>#N/A</v>
      </c>
      <c r="S118" s="10" t="e">
        <f>VLOOKUP(O118,'Day 1 Combinations'!$A$1:$B$998,2,FALSE)</f>
        <v>#N/A</v>
      </c>
      <c r="T118" s="10" t="e">
        <f>VLOOKUP(P118,'Day 1 Combinations'!$A$1:$B$998,2,FALSE)</f>
        <v>#N/A</v>
      </c>
      <c r="U118" s="10" t="e">
        <f>VLOOKUP(Q118,'Day 1 Combinations'!$A$1:$B$998,2,FALSE)</f>
        <v>#N/A</v>
      </c>
      <c r="V118">
        <f>VLOOKUP(C118,'Team Listing'!$A$1:$R$251,17)</f>
        <v>0</v>
      </c>
      <c r="W118">
        <f>VLOOKUP(H118,'Team Listing'!$A$1:$R$251,17)</f>
        <v>0</v>
      </c>
      <c r="AA118" s="3">
        <f t="shared" si="42"/>
        <v>203</v>
      </c>
    </row>
    <row r="119" spans="1:27" x14ac:dyDescent="0.2">
      <c r="A119" s="10">
        <v>245</v>
      </c>
      <c r="B119" t="str">
        <f>VLOOKUP(C119,'Team Listing'!$A$1:$R$251,3)</f>
        <v>Social</v>
      </c>
      <c r="C119" s="7">
        <v>219</v>
      </c>
      <c r="D119" t="str">
        <f>VLOOKUP(C119,'Team Listing'!$A$1:$R$251,2)</f>
        <v>Mt Coolon Micky's</v>
      </c>
      <c r="E119" s="1" t="s">
        <v>253</v>
      </c>
      <c r="F119" s="1">
        <f t="shared" si="54"/>
        <v>245</v>
      </c>
      <c r="G119" t="str">
        <f>VLOOKUP(H119,'Team Listing'!$A$1:$R$251,3)</f>
        <v>Social</v>
      </c>
      <c r="H119" s="7">
        <v>201</v>
      </c>
      <c r="I119" t="str">
        <f>VLOOKUP(H119,'Team Listing'!$A$1:$R$251,2)</f>
        <v>Deadset Bull Tearers</v>
      </c>
      <c r="J119" s="8">
        <v>21</v>
      </c>
      <c r="K119" t="s">
        <v>2339</v>
      </c>
      <c r="L119" t="str">
        <f>VLOOKUP(J119,'Field List'!$A$2:$D$90,2,0)</f>
        <v xml:space="preserve">Charters Towers Golf Club </v>
      </c>
      <c r="M119" t="str">
        <f>VLOOKUP(J119,'Field List'!$A$2:$D$90,4,0)</f>
        <v xml:space="preserve">Closest to Clubhouse </v>
      </c>
      <c r="N119" t="str">
        <f t="shared" si="49"/>
        <v>219201</v>
      </c>
      <c r="O119" t="str">
        <f t="shared" si="50"/>
        <v>201219</v>
      </c>
      <c r="P119" t="str">
        <f t="shared" si="51"/>
        <v>219Field21</v>
      </c>
      <c r="Q119" s="1" t="str">
        <f t="shared" si="52"/>
        <v>201Field21</v>
      </c>
      <c r="R119" s="10" t="e">
        <f>VLOOKUP(N119,'Day 1 Combinations'!$A$1:$B$998,2,FALSE)</f>
        <v>#N/A</v>
      </c>
      <c r="S119" s="10" t="e">
        <f>VLOOKUP(O119,'Day 1 Combinations'!$A$1:$B$998,2,FALSE)</f>
        <v>#N/A</v>
      </c>
      <c r="T119" s="10" t="e">
        <f>VLOOKUP(P119,'Day 1 Combinations'!$A$1:$B$998,2,FALSE)</f>
        <v>#N/A</v>
      </c>
      <c r="U119" s="10" t="e">
        <f>VLOOKUP(Q119,'Day 1 Combinations'!$A$1:$B$998,2,FALSE)</f>
        <v>#N/A</v>
      </c>
      <c r="V119" t="e">
        <f>VLOOKUP(C119,'Team Listing'!$A$1:$R$251,17)</f>
        <v>#N/A</v>
      </c>
      <c r="W119" t="e">
        <f>VLOOKUP(H119,'Team Listing'!$A$1:$R$251,17)</f>
        <v>#N/A</v>
      </c>
      <c r="AA119" s="3">
        <f t="shared" si="42"/>
        <v>219</v>
      </c>
    </row>
    <row r="120" spans="1:27" x14ac:dyDescent="0.2">
      <c r="A120" s="10">
        <v>246</v>
      </c>
      <c r="B120" t="str">
        <f>VLOOKUP(C120,'Team Listing'!$A$1:$R$251,3)</f>
        <v>Social</v>
      </c>
      <c r="C120" s="7">
        <v>198</v>
      </c>
      <c r="D120" t="str">
        <f>VLOOKUP(C120,'Team Listing'!$A$1:$R$251,2)</f>
        <v>Cold Rums and Nice Bums</v>
      </c>
      <c r="E120" s="1" t="s">
        <v>253</v>
      </c>
      <c r="F120" s="1">
        <f t="shared" si="54"/>
        <v>246</v>
      </c>
      <c r="G120" t="str">
        <f>VLOOKUP(H120,'Team Listing'!$A$1:$R$251,3)</f>
        <v>Social</v>
      </c>
      <c r="H120" s="7">
        <v>232</v>
      </c>
      <c r="I120" t="str">
        <f>VLOOKUP(H120,'Team Listing'!$A$1:$R$251,2)</f>
        <v>The Rellies</v>
      </c>
      <c r="J120" s="8">
        <v>78</v>
      </c>
      <c r="K120" t="s">
        <v>2339</v>
      </c>
      <c r="L120" t="str">
        <f>VLOOKUP(J120,'Field List'!$A$2:$D$90,2,0)</f>
        <v xml:space="preserve">Boombys Backyard </v>
      </c>
      <c r="M120" t="str">
        <f>VLOOKUP(J120,'Field List'!$A$2:$D$90,4,0)</f>
        <v>4.2 km  Weir  Road</v>
      </c>
      <c r="N120" t="str">
        <f t="shared" si="49"/>
        <v>198232</v>
      </c>
      <c r="O120" t="str">
        <f t="shared" si="50"/>
        <v>232198</v>
      </c>
      <c r="P120" t="str">
        <f t="shared" si="51"/>
        <v>198Field78</v>
      </c>
      <c r="Q120" s="1" t="str">
        <f t="shared" si="52"/>
        <v>232Field78</v>
      </c>
      <c r="R120" s="10" t="e">
        <f>VLOOKUP(N120,'Day 1 Combinations'!$A$1:$B$998,2,FALSE)</f>
        <v>#N/A</v>
      </c>
      <c r="S120" s="10" t="e">
        <f>VLOOKUP(O120,'Day 1 Combinations'!$A$1:$B$998,2,FALSE)</f>
        <v>#N/A</v>
      </c>
      <c r="T120" s="10" t="e">
        <f>VLOOKUP(P120,'Day 1 Combinations'!$A$1:$B$998,2,FALSE)</f>
        <v>#N/A</v>
      </c>
      <c r="U120" s="10" t="e">
        <f>VLOOKUP(Q120,'Day 1 Combinations'!$A$1:$B$998,2,FALSE)</f>
        <v>#N/A</v>
      </c>
      <c r="V120">
        <f>VLOOKUP(C120,'Team Listing'!$A$1:$R$251,17)</f>
        <v>0</v>
      </c>
      <c r="W120" t="e">
        <f>VLOOKUP(H120,'Team Listing'!$A$1:$R$251,17)</f>
        <v>#N/A</v>
      </c>
      <c r="AA120" s="3">
        <f t="shared" si="42"/>
        <v>198</v>
      </c>
    </row>
    <row r="121" spans="1:27" x14ac:dyDescent="0.2">
      <c r="A121" s="10">
        <v>247</v>
      </c>
      <c r="B121" t="str">
        <f>VLOOKUP(C121,'Team Listing'!$A$1:$R$251,3)</f>
        <v>Ladies</v>
      </c>
      <c r="C121" s="7">
        <v>183</v>
      </c>
      <c r="D121" t="str">
        <f>VLOOKUP(C121,'Team Listing'!$A$1:$R$251,2)</f>
        <v>Scared Hitless</v>
      </c>
      <c r="E121" s="1" t="s">
        <v>253</v>
      </c>
      <c r="F121" s="1">
        <f t="shared" si="54"/>
        <v>247</v>
      </c>
      <c r="G121" t="str">
        <f>VLOOKUP(H121,'Team Listing'!$A$1:$R$251,3)</f>
        <v>Ladies</v>
      </c>
      <c r="H121" s="7">
        <v>174</v>
      </c>
      <c r="I121" t="str">
        <f>VLOOKUP(H121,'Team Listing'!$A$1:$R$251,2)</f>
        <v>Custard Tarts</v>
      </c>
      <c r="J121" s="8">
        <v>31</v>
      </c>
      <c r="K121" t="s">
        <v>1858</v>
      </c>
      <c r="L121" t="str">
        <f>VLOOKUP(J121,'Field List'!$A$2:$D$90,2,0)</f>
        <v>Charters Towers Airport Reserve</v>
      </c>
      <c r="M121">
        <f>VLOOKUP(J121,'Field List'!$A$2:$D$90,4,0)</f>
        <v>0</v>
      </c>
      <c r="N121" t="str">
        <f t="shared" si="49"/>
        <v>183174</v>
      </c>
      <c r="O121" t="str">
        <f t="shared" si="50"/>
        <v>174183</v>
      </c>
      <c r="P121" t="str">
        <f t="shared" si="51"/>
        <v>183Field31</v>
      </c>
      <c r="Q121" s="1" t="str">
        <f t="shared" si="52"/>
        <v>174Field31</v>
      </c>
      <c r="R121" s="10" t="e">
        <f>VLOOKUP(N121,'Day 1 Combinations'!$A$1:$B$998,2,FALSE)</f>
        <v>#N/A</v>
      </c>
      <c r="S121" s="10" t="e">
        <f>VLOOKUP(O121,'Day 1 Combinations'!$A$1:$B$998,2,FALSE)</f>
        <v>#N/A</v>
      </c>
      <c r="T121" s="10" t="str">
        <f>VLOOKUP(P121,'Day 1 Combinations'!$A$1:$B$998,2,FALSE)</f>
        <v>*</v>
      </c>
      <c r="U121" s="10" t="e">
        <f>VLOOKUP(Q121,'Day 1 Combinations'!$A$1:$B$998,2,FALSE)</f>
        <v>#N/A</v>
      </c>
      <c r="V121" t="str">
        <f>VLOOKUP(C121,'Team Listing'!$A$1:$R$251,17)</f>
        <v>Amgames at Airport</v>
      </c>
      <c r="W121" t="e">
        <f>VLOOKUP(H121,'Team Listing'!$A$1:$R$251,17)</f>
        <v>#N/A</v>
      </c>
      <c r="AA121" s="3">
        <f t="shared" si="42"/>
        <v>183</v>
      </c>
    </row>
    <row r="122" spans="1:27" x14ac:dyDescent="0.2">
      <c r="A122" s="10">
        <v>248</v>
      </c>
      <c r="B122" t="str">
        <f>VLOOKUP(C122,'Team Listing'!$A$1:$R$251,3)</f>
        <v>Ladies</v>
      </c>
      <c r="C122" s="7">
        <v>171</v>
      </c>
      <c r="D122" t="str">
        <f>VLOOKUP(C122,'Team Listing'!$A$1:$R$251,2)</f>
        <v xml:space="preserve">Black Bream  </v>
      </c>
      <c r="E122" s="1" t="s">
        <v>253</v>
      </c>
      <c r="F122" s="1">
        <f t="shared" si="54"/>
        <v>248</v>
      </c>
      <c r="G122" t="str">
        <f>VLOOKUP(H122,'Team Listing'!$A$1:$R$251,3)</f>
        <v>Ladies</v>
      </c>
      <c r="H122" s="7">
        <v>178</v>
      </c>
      <c r="I122" t="str">
        <f>VLOOKUP(H122,'Team Listing'!$A$1:$R$251,2)</f>
        <v>More Ass than Class</v>
      </c>
      <c r="J122" s="8">
        <v>40</v>
      </c>
      <c r="K122" t="s">
        <v>1858</v>
      </c>
      <c r="L122" t="str">
        <f>VLOOKUP(J122,'Field List'!$A$2:$D$90,2,0)</f>
        <v>Charters Towers Airport Reserve</v>
      </c>
      <c r="M122">
        <f>VLOOKUP(J122,'Field List'!$A$2:$D$90,4,0)</f>
        <v>0</v>
      </c>
      <c r="N122" t="str">
        <f t="shared" si="49"/>
        <v>171178</v>
      </c>
      <c r="O122" t="str">
        <f t="shared" si="50"/>
        <v>178171</v>
      </c>
      <c r="P122" t="str">
        <f t="shared" si="51"/>
        <v>171Field40</v>
      </c>
      <c r="Q122" s="1" t="str">
        <f t="shared" si="52"/>
        <v>178Field40</v>
      </c>
      <c r="R122" s="10" t="e">
        <f>VLOOKUP(N122,'Day 1 Combinations'!$A$1:$B$998,2,FALSE)</f>
        <v>#N/A</v>
      </c>
      <c r="S122" s="10" t="e">
        <f>VLOOKUP(O122,'Day 1 Combinations'!$A$1:$B$998,2,FALSE)</f>
        <v>#N/A</v>
      </c>
      <c r="T122" s="10" t="e">
        <f>VLOOKUP(P122,'Day 1 Combinations'!$A$1:$B$998,2,FALSE)</f>
        <v>#N/A</v>
      </c>
      <c r="U122" s="10" t="e">
        <f>VLOOKUP(Q122,'Day 1 Combinations'!$A$1:$B$998,2,FALSE)</f>
        <v>#N/A</v>
      </c>
      <c r="V122" t="str">
        <f>VLOOKUP(C122,'Team Listing'!$A$1:$R$251,17)</f>
        <v>Play Pilbara Sisters</v>
      </c>
      <c r="W122">
        <f>VLOOKUP(H122,'Team Listing'!$A$1:$R$251,17)</f>
        <v>0</v>
      </c>
      <c r="AA122" s="3">
        <f t="shared" si="42"/>
        <v>171</v>
      </c>
    </row>
    <row r="123" spans="1:27" x14ac:dyDescent="0.2">
      <c r="A123" s="10">
        <v>249</v>
      </c>
      <c r="B123" t="str">
        <f>VLOOKUP(C123,'Team Listing'!$A$1:$R$251,3)</f>
        <v>Ladies</v>
      </c>
      <c r="C123" s="7">
        <v>186</v>
      </c>
      <c r="D123" t="str">
        <f>VLOOKUP(C123,'Team Listing'!$A$1:$R$251,2)</f>
        <v>West Indigies Ladies Team</v>
      </c>
      <c r="E123" s="1" t="s">
        <v>253</v>
      </c>
      <c r="F123" s="1">
        <f t="shared" si="54"/>
        <v>249</v>
      </c>
      <c r="G123" t="str">
        <f>VLOOKUP(H123,'Team Listing'!$A$1:$R$251,3)</f>
        <v>Ladies</v>
      </c>
      <c r="H123" s="7">
        <v>182</v>
      </c>
      <c r="I123" t="str">
        <f>VLOOKUP(H123,'Team Listing'!$A$1:$R$251,2)</f>
        <v>Ringers From The Wrong End</v>
      </c>
      <c r="J123" s="8">
        <v>58</v>
      </c>
      <c r="K123" t="s">
        <v>1858</v>
      </c>
      <c r="L123" t="str">
        <f>VLOOKUP(J123,'Field List'!$A$2:$D$90,2,0)</f>
        <v>Central State School</v>
      </c>
      <c r="M123" t="str">
        <f>VLOOKUP(J123,'Field List'!$A$2:$D$90,4,0)</f>
        <v>Central State School</v>
      </c>
      <c r="N123" t="str">
        <f t="shared" si="49"/>
        <v>186182</v>
      </c>
      <c r="O123" t="str">
        <f t="shared" si="50"/>
        <v>182186</v>
      </c>
      <c r="P123" t="str">
        <f t="shared" si="51"/>
        <v>186Field58</v>
      </c>
      <c r="Q123" s="1" t="str">
        <f t="shared" si="52"/>
        <v>182Field58</v>
      </c>
      <c r="R123" s="10" t="e">
        <f>VLOOKUP(N123,'Day 1 Combinations'!$A$1:$B$998,2,FALSE)</f>
        <v>#N/A</v>
      </c>
      <c r="S123" s="10" t="e">
        <f>VLOOKUP(O123,'Day 1 Combinations'!$A$1:$B$998,2,FALSE)</f>
        <v>#N/A</v>
      </c>
      <c r="T123" s="10" t="e">
        <f>VLOOKUP(P123,'Day 1 Combinations'!$A$1:$B$998,2,FALSE)</f>
        <v>#N/A</v>
      </c>
      <c r="U123" s="10" t="str">
        <f>VLOOKUP(Q123,'Day 1 Combinations'!$A$1:$B$998,2,FALSE)</f>
        <v>*</v>
      </c>
      <c r="V123">
        <f>VLOOKUP(C123,'Team Listing'!$A$1:$R$251,17)</f>
        <v>0</v>
      </c>
      <c r="W123" t="e">
        <f>VLOOKUP(H123,'Team Listing'!$A$1:$R$251,17)</f>
        <v>#N/A</v>
      </c>
      <c r="AA123" s="3">
        <f t="shared" si="42"/>
        <v>186</v>
      </c>
    </row>
    <row r="124" spans="1:27" x14ac:dyDescent="0.2">
      <c r="A124" s="10">
        <v>250</v>
      </c>
      <c r="B124" t="str">
        <f>VLOOKUP(C124,'Team Listing'!$A$1:$R$251,3)</f>
        <v>Ladies</v>
      </c>
      <c r="C124" s="7">
        <v>175</v>
      </c>
      <c r="D124" t="str">
        <f>VLOOKUP(C124,'Team Listing'!$A$1:$R$251,2)</f>
        <v>FBI</v>
      </c>
      <c r="E124" s="1" t="s">
        <v>253</v>
      </c>
      <c r="F124" s="1">
        <f t="shared" si="54"/>
        <v>250</v>
      </c>
      <c r="G124" t="str">
        <f>VLOOKUP(H124,'Team Listing'!$A$1:$R$251,3)</f>
        <v>Ladies</v>
      </c>
      <c r="H124" s="7">
        <v>187</v>
      </c>
      <c r="I124" t="str">
        <f>VLOOKUP(H124,'Team Listing'!$A$1:$R$251,2)</f>
        <v>Whipper Snippers</v>
      </c>
      <c r="J124" s="8">
        <v>40</v>
      </c>
      <c r="K124" t="s">
        <v>1859</v>
      </c>
      <c r="L124" t="str">
        <f>VLOOKUP(J124,'Field List'!$A$2:$D$90,2,0)</f>
        <v>Charters Towers Airport Reserve</v>
      </c>
      <c r="M124">
        <f>VLOOKUP(J124,'Field List'!$A$2:$D$90,4,0)</f>
        <v>0</v>
      </c>
      <c r="N124" t="str">
        <f t="shared" si="49"/>
        <v>175187</v>
      </c>
      <c r="O124" t="str">
        <f t="shared" si="50"/>
        <v>187175</v>
      </c>
      <c r="P124" t="str">
        <f t="shared" si="51"/>
        <v>175Field40</v>
      </c>
      <c r="Q124" s="1" t="str">
        <f t="shared" si="52"/>
        <v>187Field40</v>
      </c>
      <c r="R124" s="10" t="e">
        <f>VLOOKUP(N124,'Day 1 Combinations'!$A$1:$B$998,2,FALSE)</f>
        <v>#N/A</v>
      </c>
      <c r="S124" s="10" t="e">
        <f>VLOOKUP(O124,'Day 1 Combinations'!$A$1:$B$998,2,FALSE)</f>
        <v>#N/A</v>
      </c>
      <c r="T124" s="10" t="e">
        <f>VLOOKUP(P124,'Day 1 Combinations'!$A$1:$B$998,2,FALSE)</f>
        <v>#N/A</v>
      </c>
      <c r="U124" s="10" t="str">
        <f>VLOOKUP(Q124,'Day 1 Combinations'!$A$1:$B$998,2,FALSE)</f>
        <v>*</v>
      </c>
      <c r="V124">
        <f>VLOOKUP(C124,'Team Listing'!$A$1:$R$251,17)</f>
        <v>0</v>
      </c>
      <c r="W124">
        <f>VLOOKUP(H124,'Team Listing'!$A$1:$R$251,17)</f>
        <v>0</v>
      </c>
      <c r="AA124" s="3">
        <f t="shared" si="42"/>
        <v>175</v>
      </c>
    </row>
    <row r="125" spans="1:27" x14ac:dyDescent="0.2">
      <c r="A125" s="10">
        <v>251</v>
      </c>
      <c r="B125" t="str">
        <f>VLOOKUP(C125,'Team Listing'!$A$1:$R$251,3)</f>
        <v>Ladies</v>
      </c>
      <c r="C125" s="7">
        <v>173</v>
      </c>
      <c r="D125" t="str">
        <f>VLOOKUP(C125,'Team Listing'!$A$1:$R$251,2)</f>
        <v>Bro's Ho's</v>
      </c>
      <c r="E125" s="1" t="s">
        <v>253</v>
      </c>
      <c r="F125" s="1">
        <f t="shared" ref="F125:F130" si="55">A125</f>
        <v>251</v>
      </c>
      <c r="G125" t="str">
        <f>VLOOKUP(H125,'Team Listing'!$A$1:$R$251,3)</f>
        <v>Ladies</v>
      </c>
      <c r="H125" s="7">
        <v>179</v>
      </c>
      <c r="I125" t="str">
        <f>VLOOKUP(H125,'Team Listing'!$A$1:$R$251,2)</f>
        <v>Nailed It</v>
      </c>
      <c r="J125" s="8">
        <v>31</v>
      </c>
      <c r="K125" t="s">
        <v>1859</v>
      </c>
      <c r="L125" t="str">
        <f>VLOOKUP(J125,'Field List'!$A$2:$D$90,2,0)</f>
        <v>Charters Towers Airport Reserve</v>
      </c>
      <c r="M125">
        <f>VLOOKUP(J125,'Field List'!$A$2:$D$90,4,0)</f>
        <v>0</v>
      </c>
      <c r="N125" t="str">
        <f t="shared" si="49"/>
        <v>173179</v>
      </c>
      <c r="O125" t="str">
        <f t="shared" si="50"/>
        <v>179173</v>
      </c>
      <c r="P125" t="str">
        <f t="shared" si="51"/>
        <v>173Field31</v>
      </c>
      <c r="Q125" s="1" t="str">
        <f t="shared" si="52"/>
        <v>179Field31</v>
      </c>
      <c r="R125" s="10" t="e">
        <f>VLOOKUP(N125,'Day 1 Combinations'!$A$1:$B$998,2,FALSE)</f>
        <v>#N/A</v>
      </c>
      <c r="S125" s="10" t="e">
        <f>VLOOKUP(O125,'Day 1 Combinations'!$A$1:$B$998,2,FALSE)</f>
        <v>#N/A</v>
      </c>
      <c r="T125" s="10" t="str">
        <f>VLOOKUP(P125,'Day 1 Combinations'!$A$1:$B$998,2,FALSE)</f>
        <v>*</v>
      </c>
      <c r="U125" s="10" t="e">
        <f>VLOOKUP(Q125,'Day 1 Combinations'!$A$1:$B$998,2,FALSE)</f>
        <v>#N/A</v>
      </c>
      <c r="V125">
        <f>VLOOKUP(C125,'Team Listing'!$A$1:$R$251,17)</f>
        <v>0</v>
      </c>
      <c r="W125" t="e">
        <f>VLOOKUP(H125,'Team Listing'!$A$1:$R$251,17)</f>
        <v>#N/A</v>
      </c>
      <c r="AA125" s="3">
        <f t="shared" si="42"/>
        <v>173</v>
      </c>
    </row>
    <row r="126" spans="1:27" x14ac:dyDescent="0.2">
      <c r="A126" s="10">
        <v>252</v>
      </c>
      <c r="B126" t="str">
        <f>VLOOKUP(C126,'Team Listing'!$A$1:$R$251,3)</f>
        <v>Ladies</v>
      </c>
      <c r="C126" s="7">
        <v>172</v>
      </c>
      <c r="D126" t="str">
        <f>VLOOKUP(C126,'Team Listing'!$A$1:$R$251,2)</f>
        <v>Bowled and Beautiful</v>
      </c>
      <c r="E126" s="1" t="s">
        <v>253</v>
      </c>
      <c r="F126" s="1">
        <f t="shared" si="55"/>
        <v>252</v>
      </c>
      <c r="G126" t="str">
        <f>VLOOKUP(H126,'Team Listing'!$A$1:$R$251,3)</f>
        <v>Ladies</v>
      </c>
      <c r="H126" s="7">
        <v>188</v>
      </c>
      <c r="I126" t="str">
        <f>VLOOKUP(H126,'Team Listing'!$A$1:$R$251,2)</f>
        <v>Wild Flowers</v>
      </c>
      <c r="J126" s="8">
        <v>58</v>
      </c>
      <c r="K126" t="s">
        <v>1859</v>
      </c>
      <c r="L126" t="str">
        <f>VLOOKUP(J126,'Field List'!$A$2:$D$90,2,0)</f>
        <v>Central State School</v>
      </c>
      <c r="M126" t="str">
        <f>VLOOKUP(J126,'Field List'!$A$2:$D$90,4,0)</f>
        <v>Central State School</v>
      </c>
      <c r="N126" t="str">
        <f t="shared" si="49"/>
        <v>172188</v>
      </c>
      <c r="O126" t="str">
        <f t="shared" si="50"/>
        <v>188172</v>
      </c>
      <c r="P126" t="str">
        <f t="shared" si="51"/>
        <v>172Field58</v>
      </c>
      <c r="Q126" s="1" t="str">
        <f t="shared" si="52"/>
        <v>188Field58</v>
      </c>
      <c r="R126" s="10" t="e">
        <f>VLOOKUP(N126,'Day 1 Combinations'!$A$1:$B$998,2,FALSE)</f>
        <v>#N/A</v>
      </c>
      <c r="S126" s="10" t="e">
        <f>VLOOKUP(O126,'Day 1 Combinations'!$A$1:$B$998,2,FALSE)</f>
        <v>#N/A</v>
      </c>
      <c r="T126" s="10" t="str">
        <f>VLOOKUP(P126,'Day 1 Combinations'!$A$1:$B$998,2,FALSE)</f>
        <v>*</v>
      </c>
      <c r="U126" s="10" t="e">
        <f>VLOOKUP(Q126,'Day 1 Combinations'!$A$1:$B$998,2,FALSE)</f>
        <v>#N/A</v>
      </c>
      <c r="V126" t="e">
        <f>VLOOKUP(C126,'Team Listing'!$A$1:$R$251,17)</f>
        <v>#N/A</v>
      </c>
      <c r="W126" t="e">
        <f>VLOOKUP(H126,'Team Listing'!$A$1:$R$251,17)</f>
        <v>#N/A</v>
      </c>
      <c r="AA126" s="3">
        <f t="shared" si="42"/>
        <v>172</v>
      </c>
    </row>
    <row r="127" spans="1:27" x14ac:dyDescent="0.2">
      <c r="A127" s="10">
        <v>253</v>
      </c>
      <c r="B127" t="str">
        <f>VLOOKUP(C127,'Team Listing'!$A$1:$R$251,3)</f>
        <v>Ladies</v>
      </c>
      <c r="C127" s="7">
        <v>181</v>
      </c>
      <c r="D127" t="str">
        <f>VLOOKUP(C127,'Team Listing'!$A$1:$R$251,2)</f>
        <v>Pitches Be Crazy</v>
      </c>
      <c r="E127" s="1" t="s">
        <v>253</v>
      </c>
      <c r="F127" s="1">
        <f t="shared" si="55"/>
        <v>253</v>
      </c>
      <c r="G127" t="str">
        <f>VLOOKUP(H127,'Team Listing'!$A$1:$R$251,3)</f>
        <v>Ladies</v>
      </c>
      <c r="H127" s="7">
        <v>185</v>
      </c>
      <c r="I127" t="str">
        <f>VLOOKUP(H127,'Team Listing'!$A$1:$R$251,2)</f>
        <v>TSV Dingoes</v>
      </c>
      <c r="J127" s="8">
        <v>60</v>
      </c>
      <c r="K127" t="s">
        <v>1860</v>
      </c>
      <c r="L127" t="str">
        <f>VLOOKUP(J127,'Field List'!$A$2:$D$90,2,0)</f>
        <v xml:space="preserve">Laid Back XI                </v>
      </c>
      <c r="M127" t="str">
        <f>VLOOKUP(J127,'Field List'!$A$2:$D$90,4,0)</f>
        <v>Bus Road - Ramsay's Property</v>
      </c>
      <c r="N127" t="str">
        <f t="shared" si="49"/>
        <v>181185</v>
      </c>
      <c r="O127" t="str">
        <f t="shared" si="50"/>
        <v>185181</v>
      </c>
      <c r="P127" t="str">
        <f t="shared" si="51"/>
        <v>181Field60</v>
      </c>
      <c r="Q127" s="1" t="str">
        <f t="shared" si="52"/>
        <v>185Field60</v>
      </c>
      <c r="R127" s="10" t="e">
        <f>VLOOKUP(N127,'Day 1 Combinations'!$A$1:$B$998,2,FALSE)</f>
        <v>#N/A</v>
      </c>
      <c r="S127" s="10" t="e">
        <f>VLOOKUP(O127,'Day 1 Combinations'!$A$1:$B$998,2,FALSE)</f>
        <v>#N/A</v>
      </c>
      <c r="T127" s="10" t="str">
        <f>VLOOKUP(P127,'Day 1 Combinations'!$A$1:$B$998,2,FALSE)</f>
        <v>*</v>
      </c>
      <c r="U127" s="10" t="e">
        <f>VLOOKUP(Q127,'Day 1 Combinations'!$A$1:$B$998,2,FALSE)</f>
        <v>#N/A</v>
      </c>
      <c r="V127" t="str">
        <f>VLOOKUP(C127,'Team Listing'!$A$1:$R$251,17)</f>
        <v>HomeField</v>
      </c>
      <c r="W127" t="e">
        <f>VLOOKUP(H127,'Team Listing'!$A$1:$R$251,17)</f>
        <v>#N/A</v>
      </c>
      <c r="AA127" s="3">
        <f t="shared" si="42"/>
        <v>181</v>
      </c>
    </row>
    <row r="128" spans="1:27" x14ac:dyDescent="0.2">
      <c r="A128" s="10">
        <v>254</v>
      </c>
      <c r="B128" t="str">
        <f>VLOOKUP(C128,'Team Listing'!$A$1:$R$251,3)</f>
        <v>Ladies</v>
      </c>
      <c r="C128" s="7">
        <v>177</v>
      </c>
      <c r="D128" t="str">
        <f>VLOOKUP(C128,'Team Listing'!$A$1:$R$251,2)</f>
        <v>Hormoans</v>
      </c>
      <c r="E128" s="1" t="s">
        <v>253</v>
      </c>
      <c r="F128" s="1">
        <f t="shared" si="55"/>
        <v>254</v>
      </c>
      <c r="G128" t="str">
        <f>VLOOKUP(H128,'Team Listing'!$A$1:$R$251,3)</f>
        <v>Ladies</v>
      </c>
      <c r="H128" s="7">
        <v>184</v>
      </c>
      <c r="I128" t="str">
        <f>VLOOKUP(H128,'Team Listing'!$A$1:$R$251,2)</f>
        <v>Travelbugs</v>
      </c>
      <c r="J128" s="8">
        <v>47</v>
      </c>
      <c r="K128" t="s">
        <v>1860</v>
      </c>
      <c r="L128" t="str">
        <f>VLOOKUP(J128,'Field List'!$A$2:$D$90,2,0)</f>
        <v>Goldfield Sporting Complex</v>
      </c>
      <c r="M128" t="str">
        <f>VLOOKUP(J128,'Field List'!$A$2:$D$90,4,0)</f>
        <v>Second turf wicket</v>
      </c>
      <c r="N128" t="str">
        <f t="shared" si="49"/>
        <v>177184</v>
      </c>
      <c r="O128" t="str">
        <f t="shared" si="50"/>
        <v>184177</v>
      </c>
      <c r="P128" t="str">
        <f t="shared" si="51"/>
        <v>177Field47</v>
      </c>
      <c r="Q128" s="1" t="str">
        <f t="shared" si="52"/>
        <v>184Field47</v>
      </c>
      <c r="R128" s="10" t="e">
        <f>VLOOKUP(N128,'Day 1 Combinations'!$A$1:$B$998,2,FALSE)</f>
        <v>#N/A</v>
      </c>
      <c r="S128" s="10" t="e">
        <f>VLOOKUP(O128,'Day 1 Combinations'!$A$1:$B$998,2,FALSE)</f>
        <v>#N/A</v>
      </c>
      <c r="T128" s="10" t="str">
        <f>VLOOKUP(P128,'Day 1 Combinations'!$A$1:$B$998,2,FALSE)</f>
        <v>*</v>
      </c>
      <c r="U128" s="10" t="e">
        <f>VLOOKUP(Q128,'Day 1 Combinations'!$A$1:$B$998,2,FALSE)</f>
        <v>#N/A</v>
      </c>
      <c r="V128">
        <f>VLOOKUP(C128,'Team Listing'!$A$1:$R$251,17)</f>
        <v>0</v>
      </c>
      <c r="W128" t="str">
        <f>VLOOKUP(H128,'Team Listing'!$A$1:$R$251,17)</f>
        <v>D1-PM;D2-PM;D3-AM</v>
      </c>
      <c r="AA128" s="3">
        <f t="shared" si="42"/>
        <v>177</v>
      </c>
    </row>
    <row r="129" spans="1:27" x14ac:dyDescent="0.2">
      <c r="A129" s="10">
        <v>255</v>
      </c>
      <c r="B129" t="str">
        <f>VLOOKUP(C129,'Team Listing'!$A$1:$R$251,3)</f>
        <v>Ladies</v>
      </c>
      <c r="C129" s="7">
        <v>176</v>
      </c>
      <c r="D129" t="str">
        <f>VLOOKUP(C129,'Team Listing'!$A$1:$R$251,2)</f>
        <v>Got the Runs</v>
      </c>
      <c r="E129" s="1" t="s">
        <v>253</v>
      </c>
      <c r="F129" s="1">
        <f t="shared" si="55"/>
        <v>255</v>
      </c>
      <c r="G129" t="str">
        <f>VLOOKUP(H129,'Team Listing'!$A$1:$R$251,3)</f>
        <v>Ladies</v>
      </c>
      <c r="H129" s="7">
        <v>170</v>
      </c>
      <c r="I129" t="str">
        <f>VLOOKUP(H129,'Team Listing'!$A$1:$R$251,2)</f>
        <v>Bad Pitches</v>
      </c>
      <c r="J129" s="8">
        <v>58</v>
      </c>
      <c r="K129" t="s">
        <v>1860</v>
      </c>
      <c r="L129" t="str">
        <f>VLOOKUP(J129,'Field List'!$A$2:$D$90,2,0)</f>
        <v>Central State School</v>
      </c>
      <c r="M129" t="str">
        <f>VLOOKUP(J129,'Field List'!$A$2:$D$90,4,0)</f>
        <v>Central State School</v>
      </c>
      <c r="N129" t="str">
        <f t="shared" si="49"/>
        <v>176170</v>
      </c>
      <c r="O129" t="str">
        <f t="shared" si="50"/>
        <v>170176</v>
      </c>
      <c r="P129" t="str">
        <f t="shared" si="51"/>
        <v>176Field58</v>
      </c>
      <c r="Q129" s="1" t="str">
        <f t="shared" si="52"/>
        <v>170Field58</v>
      </c>
      <c r="R129" s="10" t="e">
        <f>VLOOKUP(N129,'Day 1 Combinations'!$A$1:$B$998,2,FALSE)</f>
        <v>#N/A</v>
      </c>
      <c r="S129" s="10" t="e">
        <f>VLOOKUP(O129,'Day 1 Combinations'!$A$1:$B$998,2,FALSE)</f>
        <v>#N/A</v>
      </c>
      <c r="T129" s="10" t="str">
        <f>VLOOKUP(P129,'Day 1 Combinations'!$A$1:$B$998,2,FALSE)</f>
        <v>*</v>
      </c>
      <c r="U129" s="10" t="e">
        <f>VLOOKUP(Q129,'Day 1 Combinations'!$A$1:$B$998,2,FALSE)</f>
        <v>#N/A</v>
      </c>
      <c r="V129">
        <f>VLOOKUP(C129,'Team Listing'!$A$1:$R$251,17)</f>
        <v>0</v>
      </c>
      <c r="W129">
        <f>VLOOKUP(H129,'Team Listing'!$A$1:$R$251,17)</f>
        <v>0</v>
      </c>
      <c r="AA129" s="3">
        <f t="shared" si="42"/>
        <v>176</v>
      </c>
    </row>
    <row r="130" spans="1:27" x14ac:dyDescent="0.2">
      <c r="A130" s="10">
        <v>256</v>
      </c>
      <c r="B130" t="e">
        <f>VLOOKUP(C130,'Team Listing'!$A$1:$R$251,3)</f>
        <v>#N/A</v>
      </c>
      <c r="C130" s="7"/>
      <c r="D130" t="e">
        <f>VLOOKUP(C130,'Team Listing'!$A$1:$R$251,2)</f>
        <v>#N/A</v>
      </c>
      <c r="E130" s="1" t="s">
        <v>253</v>
      </c>
      <c r="F130" s="1">
        <f t="shared" si="55"/>
        <v>256</v>
      </c>
      <c r="G130" t="e">
        <f>VLOOKUP(H130,'Team Listing'!$A$1:$R$251,3)</f>
        <v>#N/A</v>
      </c>
      <c r="I130" t="e">
        <f>VLOOKUP(H130,'Team Listing'!$A$1:$R$251,2)</f>
        <v>#N/A</v>
      </c>
      <c r="J130" s="8">
        <v>31</v>
      </c>
      <c r="K130" t="s">
        <v>1860</v>
      </c>
      <c r="L130" t="str">
        <f>VLOOKUP(J130,'Field List'!$A$2:$D$90,2,0)</f>
        <v>Charters Towers Airport Reserve</v>
      </c>
      <c r="M130">
        <f>VLOOKUP(J130,'Field List'!$A$2:$D$90,4,0)</f>
        <v>0</v>
      </c>
      <c r="N130"/>
      <c r="P130" t="str">
        <f t="shared" si="51"/>
        <v>Field31</v>
      </c>
      <c r="R130" s="10" t="str">
        <f>VLOOKUP(N130,'Day 1 Combinations'!$A$1:$B$998,2,FALSE)</f>
        <v>*</v>
      </c>
      <c r="S130" s="10" t="str">
        <f>VLOOKUP(O130,'Day 1 Combinations'!$A$1:$B$998,2,FALSE)</f>
        <v>*</v>
      </c>
      <c r="T130" s="10" t="str">
        <f>VLOOKUP(P130,'Day 1 Combinations'!$A$1:$B$998,2,FALSE)</f>
        <v>*</v>
      </c>
      <c r="U130" s="10" t="str">
        <f>VLOOKUP(Q130,'Day 1 Combinations'!$A$1:$B$998,2,FALSE)</f>
        <v>*</v>
      </c>
      <c r="V130" t="e">
        <f>VLOOKUP(C130,'Team Listing'!$A$1:$R$251,17)</f>
        <v>#N/A</v>
      </c>
      <c r="W130" t="e">
        <f>VLOOKUP(H130,'Team Listing'!$A$1:$R$251,17)</f>
        <v>#N/A</v>
      </c>
      <c r="AA130" s="3">
        <f t="shared" si="42"/>
        <v>0</v>
      </c>
    </row>
    <row r="131" spans="1:27" x14ac:dyDescent="0.2">
      <c r="B131" t="e">
        <f>VLOOKUP(C131,'Team Listing'!$A$1:$R$251,3)</f>
        <v>#N/A</v>
      </c>
      <c r="D131" t="e">
        <f>VLOOKUP(C131,'Team Listing'!$A$1:$R$251,2)</f>
        <v>#N/A</v>
      </c>
      <c r="G131" t="e">
        <f>VLOOKUP(H131,'Team Listing'!$A$1:$R$251,3)</f>
        <v>#N/A</v>
      </c>
      <c r="I131" t="e">
        <f>VLOOKUP(H131,'Team Listing'!$A$1:$R$251,2)</f>
        <v>#N/A</v>
      </c>
      <c r="K131"/>
      <c r="L131" t="e">
        <f>VLOOKUP(J131,'Field List'!$A$2:$D$90,2,0)</f>
        <v>#N/A</v>
      </c>
      <c r="M131" t="e">
        <f>VLOOKUP(J131,'Field List'!$A$2:$D$90,4,0)</f>
        <v>#N/A</v>
      </c>
      <c r="N131"/>
      <c r="R131" s="10" t="str">
        <f>VLOOKUP(N131,'Day 1 Combinations'!$A$1:$B$998,2,FALSE)</f>
        <v>*</v>
      </c>
      <c r="S131" s="10" t="str">
        <f>VLOOKUP(O131,'Day 1 Combinations'!$A$1:$B$998,2,FALSE)</f>
        <v>*</v>
      </c>
      <c r="T131" s="10" t="str">
        <f>VLOOKUP(P131,'Day 1 Combinations'!$A$1:$B$998,2,FALSE)</f>
        <v>*</v>
      </c>
      <c r="U131" s="10" t="str">
        <f>VLOOKUP(Q131,'Day 1 Combinations'!$A$1:$B$998,2,FALSE)</f>
        <v>*</v>
      </c>
      <c r="V131" t="e">
        <f>VLOOKUP(C131,'Team Listing'!$A$1:$R$251,17)</f>
        <v>#N/A</v>
      </c>
      <c r="W131" t="e">
        <f>VLOOKUP(H131,'Team Listing'!$A$1:$R$251,17)</f>
        <v>#N/A</v>
      </c>
    </row>
    <row r="132" spans="1:27" x14ac:dyDescent="0.2">
      <c r="B132" t="e">
        <f>VLOOKUP(C132,'Team Listing'!$A$1:$R$251,3)</f>
        <v>#N/A</v>
      </c>
      <c r="D132" t="e">
        <f>VLOOKUP(C132,'Team Listing'!$A$1:$R$251,2)</f>
        <v>#N/A</v>
      </c>
      <c r="G132" t="e">
        <f>VLOOKUP(H132,'Team Listing'!$A$1:$R$251,3)</f>
        <v>#N/A</v>
      </c>
      <c r="I132" t="e">
        <f>VLOOKUP(H132,'Team Listing'!$A$1:$R$251,2)</f>
        <v>#N/A</v>
      </c>
      <c r="K132"/>
      <c r="L132" t="e">
        <f>VLOOKUP(J132,'Field List'!$A$2:$D$90,2,0)</f>
        <v>#N/A</v>
      </c>
      <c r="M132" t="e">
        <f>VLOOKUP(J132,'Field List'!$A$2:$D$90,4,0)</f>
        <v>#N/A</v>
      </c>
      <c r="N132"/>
      <c r="R132" s="10" t="str">
        <f>VLOOKUP(N132,'Day 1 Combinations'!$A$1:$B$998,2,FALSE)</f>
        <v>*</v>
      </c>
      <c r="S132" s="10" t="str">
        <f>VLOOKUP(O132,'Day 1 Combinations'!$A$1:$B$998,2,FALSE)</f>
        <v>*</v>
      </c>
      <c r="T132" s="10" t="str">
        <f>VLOOKUP(P132,'Day 1 Combinations'!$A$1:$B$998,2,FALSE)</f>
        <v>*</v>
      </c>
      <c r="U132" s="10" t="str">
        <f>VLOOKUP(Q132,'Day 1 Combinations'!$A$1:$B$998,2,FALSE)</f>
        <v>*</v>
      </c>
      <c r="V132" t="e">
        <f>VLOOKUP(C132,'Team Listing'!$A$1:$R$251,17)</f>
        <v>#N/A</v>
      </c>
      <c r="W132" t="e">
        <f>VLOOKUP(H132,'Team Listing'!$A$1:$R$251,17)</f>
        <v>#N/A</v>
      </c>
    </row>
    <row r="133" spans="1:27" x14ac:dyDescent="0.2">
      <c r="B133" t="e">
        <f>VLOOKUP(C133,'Team Listing'!$A$1:$R$251,3)</f>
        <v>#N/A</v>
      </c>
      <c r="D133" t="e">
        <f>VLOOKUP(C133,'Team Listing'!$A$1:$R$251,2)</f>
        <v>#N/A</v>
      </c>
      <c r="G133" t="e">
        <f>VLOOKUP(H133,'Team Listing'!$A$1:$R$251,3)</f>
        <v>#N/A</v>
      </c>
      <c r="I133" t="e">
        <f>VLOOKUP(H133,'Team Listing'!$A$1:$R$251,2)</f>
        <v>#N/A</v>
      </c>
      <c r="L133" t="e">
        <f>VLOOKUP(J133,'Field List'!$A$2:$D$90,2,0)</f>
        <v>#N/A</v>
      </c>
      <c r="M133" t="e">
        <f>VLOOKUP(J133,'Field List'!$A$2:$D$90,4,0)</f>
        <v>#N/A</v>
      </c>
      <c r="N133"/>
      <c r="R133" s="10" t="str">
        <f>VLOOKUP(N133,'Day 1 Combinations'!$A$1:$B$998,2,FALSE)</f>
        <v>*</v>
      </c>
      <c r="S133" s="10" t="str">
        <f>VLOOKUP(O133,'Day 1 Combinations'!$A$1:$B$998,2,FALSE)</f>
        <v>*</v>
      </c>
      <c r="T133" s="10" t="str">
        <f>VLOOKUP(P133,'Day 1 Combinations'!$A$1:$B$998,2,FALSE)</f>
        <v>*</v>
      </c>
      <c r="U133" s="10" t="str">
        <f>VLOOKUP(Q133,'Day 1 Combinations'!$A$1:$B$998,2,FALSE)</f>
        <v>*</v>
      </c>
      <c r="V133" t="e">
        <f>VLOOKUP(C133,'Team Listing'!$A$1:$R$251,17)</f>
        <v>#N/A</v>
      </c>
      <c r="W133" t="e">
        <f>VLOOKUP(H133,'Team Listing'!$A$1:$R$251,17)</f>
        <v>#N/A</v>
      </c>
    </row>
    <row r="134" spans="1:27" x14ac:dyDescent="0.2">
      <c r="B134" t="e">
        <f>VLOOKUP(C134,'Team Listing'!$A$1:$R$251,3)</f>
        <v>#N/A</v>
      </c>
      <c r="D134" t="e">
        <f>VLOOKUP(C134,'Team Listing'!$A$1:$R$251,2)</f>
        <v>#N/A</v>
      </c>
      <c r="G134" t="e">
        <f>VLOOKUP(H134,'Team Listing'!$A$1:$R$251,3)</f>
        <v>#N/A</v>
      </c>
      <c r="I134" t="e">
        <f>VLOOKUP(H134,'Team Listing'!$A$1:$R$251,2)</f>
        <v>#N/A</v>
      </c>
      <c r="L134" t="e">
        <f>VLOOKUP(J134,'Field List'!$A$2:$D$90,2,0)</f>
        <v>#N/A</v>
      </c>
      <c r="M134" t="e">
        <f>VLOOKUP(J134,'Field List'!$A$2:$D$90,4,0)</f>
        <v>#N/A</v>
      </c>
      <c r="N134"/>
      <c r="R134" s="10" t="str">
        <f>VLOOKUP(N134,'Day 1 Combinations'!$A$1:$B$998,2,FALSE)</f>
        <v>*</v>
      </c>
      <c r="S134" s="10" t="str">
        <f>VLOOKUP(O134,'Day 1 Combinations'!$A$1:$B$998,2,FALSE)</f>
        <v>*</v>
      </c>
      <c r="T134" s="10" t="str">
        <f>VLOOKUP(P134,'Day 1 Combinations'!$A$1:$B$998,2,FALSE)</f>
        <v>*</v>
      </c>
      <c r="U134" s="10" t="str">
        <f>VLOOKUP(Q134,'Day 1 Combinations'!$A$1:$B$998,2,FALSE)</f>
        <v>*</v>
      </c>
      <c r="V134" t="e">
        <f>VLOOKUP(C134,'Team Listing'!$A$1:$R$251,17)</f>
        <v>#N/A</v>
      </c>
      <c r="W134" t="e">
        <f>VLOOKUP(H134,'Team Listing'!$A$1:$R$251,17)</f>
        <v>#N/A</v>
      </c>
    </row>
    <row r="135" spans="1:27" x14ac:dyDescent="0.2">
      <c r="L135" t="e">
        <f>VLOOKUP(J135,'Field List'!$A$2:$D$90,2,0)</f>
        <v>#N/A</v>
      </c>
      <c r="M135" t="e">
        <f>VLOOKUP(J135,'Field List'!$A$2:$D$90,4,0)</f>
        <v>#N/A</v>
      </c>
      <c r="N135"/>
      <c r="R135" s="10" t="str">
        <f>VLOOKUP(N135,'Day 1 Combinations'!$A$1:$B$998,2,FALSE)</f>
        <v>*</v>
      </c>
      <c r="S135" s="10" t="str">
        <f>VLOOKUP(O135,'Day 1 Combinations'!$A$1:$B$998,2,FALSE)</f>
        <v>*</v>
      </c>
      <c r="T135" s="10" t="str">
        <f>VLOOKUP(P135,'Day 1 Combinations'!$A$1:$B$998,2,FALSE)</f>
        <v>*</v>
      </c>
      <c r="U135" s="10" t="str">
        <f>VLOOKUP(Q135,'Day 1 Combinations'!$A$1:$B$998,2,FALSE)</f>
        <v>*</v>
      </c>
      <c r="V135" t="e">
        <f>VLOOKUP(C135,'Team Listing'!$A$1:$R$251,17)</f>
        <v>#N/A</v>
      </c>
      <c r="W135" t="e">
        <f>VLOOKUP(H135,'Team Listing'!$A$1:$R$251,17)</f>
        <v>#N/A</v>
      </c>
    </row>
  </sheetData>
  <autoFilter ref="A3:U135">
    <filterColumn colId="17" showButton="0"/>
    <filterColumn colId="19" showButton="0"/>
  </autoFilter>
  <phoneticPr fontId="0" type="noConversion"/>
  <conditionalFormatting sqref="G4:G134">
    <cfRule type="cellIs" dxfId="4" priority="1" stopIfTrue="1" operator="notEqual">
      <formula>$B4</formula>
    </cfRule>
  </conditionalFormatting>
  <conditionalFormatting sqref="R4:U135">
    <cfRule type="cellIs" dxfId="3" priority="2" stopIfTrue="1" operator="equal">
      <formula>"*"</formula>
    </cfRule>
  </conditionalFormatting>
  <printOptions gridLines="1"/>
  <pageMargins left="0.17" right="0.19" top="0.38" bottom="0.19" header="0.35" footer="0.17"/>
  <pageSetup paperSize="8" fitToHeight="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C140"/>
  <sheetViews>
    <sheetView showZeros="0" tabSelected="1" zoomScaleNormal="100" workbookViewId="0">
      <pane ySplit="3" topLeftCell="A4" activePane="bottomLeft" state="frozen"/>
      <selection activeCell="S1" activeCellId="4" sqref="F1:F65536 G1:G65536 M1:M65536 R1:R65536 S1:S65536"/>
      <selection pane="bottomLeft" activeCell="I8" sqref="I8"/>
    </sheetView>
  </sheetViews>
  <sheetFormatPr defaultRowHeight="12.75" x14ac:dyDescent="0.2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10.7109375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customWidth="1"/>
    <col min="19" max="20" width="4.5703125" customWidth="1"/>
    <col min="21" max="21" width="3.85546875" customWidth="1"/>
    <col min="22" max="22" width="38.85546875" customWidth="1"/>
    <col min="23" max="23" width="37.85546875" customWidth="1"/>
    <col min="25" max="25" width="9.85546875" customWidth="1"/>
    <col min="26" max="26" width="26" customWidth="1"/>
    <col min="27" max="27" width="9.85546875" customWidth="1"/>
    <col min="29" max="29" width="26.7109375" customWidth="1"/>
  </cols>
  <sheetData>
    <row r="1" spans="1:29" x14ac:dyDescent="0.2">
      <c r="G1" s="11" t="s">
        <v>262</v>
      </c>
      <c r="N1" s="2"/>
      <c r="O1" s="2"/>
      <c r="P1" s="2"/>
      <c r="Q1" s="3"/>
      <c r="R1" s="3"/>
      <c r="S1" s="1"/>
      <c r="T1" s="1"/>
      <c r="U1" s="10"/>
      <c r="W1" s="1"/>
    </row>
    <row r="2" spans="1:29" ht="15" x14ac:dyDescent="0.2">
      <c r="E2" s="6" t="s">
        <v>1816</v>
      </c>
      <c r="L2" s="5"/>
      <c r="N2" s="1"/>
      <c r="O2" s="1"/>
      <c r="P2" s="10"/>
      <c r="R2" s="1"/>
      <c r="S2" s="1"/>
      <c r="T2" s="1"/>
      <c r="U2" s="10"/>
      <c r="W2" s="1"/>
    </row>
    <row r="3" spans="1:29" x14ac:dyDescent="0.2">
      <c r="A3" s="2" t="s">
        <v>251</v>
      </c>
      <c r="B3" s="2" t="s">
        <v>233</v>
      </c>
      <c r="C3" s="2" t="s">
        <v>252</v>
      </c>
      <c r="D3" s="3" t="s">
        <v>235</v>
      </c>
      <c r="E3" s="4" t="s">
        <v>253</v>
      </c>
      <c r="F3" s="2" t="s">
        <v>251</v>
      </c>
      <c r="G3" s="2" t="s">
        <v>233</v>
      </c>
      <c r="H3" s="2" t="s">
        <v>252</v>
      </c>
      <c r="I3" s="3" t="s">
        <v>417</v>
      </c>
      <c r="J3" s="3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369</v>
      </c>
      <c r="S3" s="3" t="s">
        <v>369</v>
      </c>
      <c r="T3" s="3" t="s">
        <v>257</v>
      </c>
      <c r="U3" s="3" t="s">
        <v>257</v>
      </c>
      <c r="V3" s="3" t="s">
        <v>391</v>
      </c>
      <c r="W3" s="3" t="s">
        <v>392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10">
        <v>257</v>
      </c>
      <c r="B4" s="14" t="s">
        <v>555</v>
      </c>
      <c r="C4" s="7">
        <v>1</v>
      </c>
      <c r="D4" t="str">
        <f>VLOOKUP(C4,'Team Listing'!$A$1:$R$251,2)</f>
        <v>Burnett Bushpigs</v>
      </c>
      <c r="E4" s="1" t="s">
        <v>253</v>
      </c>
      <c r="F4" s="1">
        <f t="shared" ref="F4:F23" si="0">A4</f>
        <v>257</v>
      </c>
      <c r="G4" t="s">
        <v>555</v>
      </c>
      <c r="H4" s="7">
        <v>7</v>
      </c>
      <c r="I4" t="str">
        <f>VLOOKUP(H4,'Team Listing'!$A$1:$R$251,2)</f>
        <v>The Grandstanders</v>
      </c>
      <c r="J4" s="8">
        <v>48</v>
      </c>
      <c r="K4" t="s">
        <v>2338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1">CONCATENATE(C4,H4)</f>
        <v>17</v>
      </c>
      <c r="O4" t="str">
        <f t="shared" ref="O4:O23" si="2">CONCATENATE(H4,C4)</f>
        <v>71</v>
      </c>
      <c r="P4" t="str">
        <f t="shared" ref="P4:P23" si="3">CONCATENATE(C4,"Field",J4)</f>
        <v>1Field48</v>
      </c>
      <c r="Q4" s="1" t="str">
        <f t="shared" ref="Q4:Q23" si="4">CONCATENATE(H4,"Field",J4)</f>
        <v>7Field48</v>
      </c>
      <c r="R4" s="10" t="e">
        <f>VLOOKUP(N4,'Day 1&amp;2 Combinations'!$A$1:$B$2000,2,FALSE)</f>
        <v>#N/A</v>
      </c>
      <c r="S4" s="10" t="e">
        <f>VLOOKUP(O4,'Day 1&amp;2 Combinations'!$A$1:$B$2000,2,FALSE)</f>
        <v>#N/A</v>
      </c>
      <c r="T4" s="10" t="str">
        <f>VLOOKUP(P4,'Day 1&amp;2 Combinations'!$A$1:$B$2000,2,FALSE)</f>
        <v>*</v>
      </c>
      <c r="U4" s="10" t="e">
        <f>VLOOKUP(Q4,'Day 1&amp;2 Combinations'!$A$1:$B$2000,2,FALSE)</f>
        <v>#N/A</v>
      </c>
      <c r="V4" t="e">
        <f>VLOOKUP(C4,'Team Listing'!$A$1:$R$251,17)</f>
        <v>#N/A</v>
      </c>
      <c r="W4" t="e">
        <f>VLOOKUP(H4,'Team Listing'!$A$1:$R$251,17)</f>
        <v>#N/A</v>
      </c>
      <c r="X4" s="1" t="str">
        <f t="shared" ref="X4:X23" si="5">B4</f>
        <v>A</v>
      </c>
      <c r="Y4" s="3">
        <f t="shared" ref="Y4:Y23" si="6">C4</f>
        <v>1</v>
      </c>
      <c r="Z4" t="str">
        <f t="shared" ref="Z4:Z23" si="7">D4</f>
        <v>Burnett Bushpigs</v>
      </c>
      <c r="AA4" s="3">
        <f t="shared" ref="AA4:AA23" si="8">H4</f>
        <v>7</v>
      </c>
      <c r="AB4" s="3">
        <f t="shared" ref="AB4:AB23" si="9">F4</f>
        <v>257</v>
      </c>
      <c r="AC4" t="str">
        <f t="shared" ref="AC4:AC23" si="10">I4</f>
        <v>The Grandstanders</v>
      </c>
    </row>
    <row r="5" spans="1:29" x14ac:dyDescent="0.2">
      <c r="A5" s="10">
        <v>258</v>
      </c>
      <c r="B5" t="s">
        <v>555</v>
      </c>
      <c r="C5" s="7">
        <v>3</v>
      </c>
      <c r="D5" t="str">
        <f>VLOOKUP(C5,'Team Listing'!$A$1:$R$251,2)</f>
        <v>Endeavour XI</v>
      </c>
      <c r="E5" s="1" t="s">
        <v>253</v>
      </c>
      <c r="F5" s="1">
        <f t="shared" si="0"/>
        <v>258</v>
      </c>
      <c r="G5" t="s">
        <v>555</v>
      </c>
      <c r="H5" s="7">
        <v>6</v>
      </c>
      <c r="I5" t="str">
        <f>VLOOKUP(H5,'Team Listing'!$A$1:$R$251,2)</f>
        <v>Reldas Homegrown XI</v>
      </c>
      <c r="J5" s="8">
        <v>12</v>
      </c>
      <c r="K5" t="s">
        <v>2338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1"/>
        <v>36</v>
      </c>
      <c r="O5" t="str">
        <f t="shared" si="2"/>
        <v>63</v>
      </c>
      <c r="P5" t="str">
        <f t="shared" si="3"/>
        <v>3Field12</v>
      </c>
      <c r="Q5" s="1" t="str">
        <f t="shared" si="4"/>
        <v>6Field12</v>
      </c>
      <c r="R5" s="10" t="e">
        <f>VLOOKUP(N5,'Day 1&amp;2 Combinations'!$A$1:$B$2000,2,FALSE)</f>
        <v>#N/A</v>
      </c>
      <c r="S5" s="10" t="e">
        <f>VLOOKUP(O5,'Day 1&amp;2 Combinations'!$A$1:$B$2000,2,FALSE)</f>
        <v>#N/A</v>
      </c>
      <c r="T5" s="10" t="str">
        <f>VLOOKUP(P5,'Day 1&amp;2 Combinations'!$A$1:$B$2000,2,FALSE)</f>
        <v>*</v>
      </c>
      <c r="U5" s="10" t="str">
        <f>VLOOKUP(Q5,'Day 1&amp;2 Combinations'!$A$1:$B$2000,2,FALSE)</f>
        <v>*</v>
      </c>
      <c r="V5" t="e">
        <f>VLOOKUP(C5,'Team Listing'!$A$1:$R$251,17)</f>
        <v>#N/A</v>
      </c>
      <c r="W5" t="e">
        <f>VLOOKUP(H5,'Team Listing'!$A$1:$R$251,17)</f>
        <v>#N/A</v>
      </c>
      <c r="X5" s="1" t="str">
        <f t="shared" si="5"/>
        <v>A</v>
      </c>
      <c r="Y5" s="3">
        <f t="shared" si="6"/>
        <v>3</v>
      </c>
      <c r="Z5" t="str">
        <f t="shared" si="7"/>
        <v>Endeavour XI</v>
      </c>
      <c r="AA5" s="3">
        <f t="shared" si="8"/>
        <v>6</v>
      </c>
      <c r="AB5" s="3">
        <f t="shared" si="9"/>
        <v>258</v>
      </c>
      <c r="AC5" t="str">
        <f t="shared" si="10"/>
        <v>Reldas Homegrown XI</v>
      </c>
    </row>
    <row r="6" spans="1:29" x14ac:dyDescent="0.2">
      <c r="A6" s="10">
        <v>259</v>
      </c>
      <c r="B6" t="s">
        <v>555</v>
      </c>
      <c r="C6" s="7">
        <v>4</v>
      </c>
      <c r="D6" t="str">
        <f>VLOOKUP(C6,'Team Listing'!$A$1:$R$251,2)</f>
        <v>Herbert River</v>
      </c>
      <c r="E6" s="1" t="s">
        <v>253</v>
      </c>
      <c r="F6" s="1">
        <f>A6</f>
        <v>259</v>
      </c>
      <c r="G6" t="s">
        <v>555</v>
      </c>
      <c r="H6" s="7">
        <v>8</v>
      </c>
      <c r="I6" t="str">
        <f>VLOOKUP(H6,'Team Listing'!$A$1:$R$251,2)</f>
        <v>Wanderers</v>
      </c>
      <c r="J6" s="8">
        <v>13</v>
      </c>
      <c r="K6" t="s">
        <v>2338</v>
      </c>
      <c r="L6" t="str">
        <f>VLOOKUP(J6,'Field List'!$A$2:$D$90,2,0)</f>
        <v>Mosman Park Junior Cricket</v>
      </c>
      <c r="M6" t="str">
        <f>VLOOKUP(J6,'Field List'!$A$2:$D$90,4,0)</f>
        <v>Keith Marxsen Oval.</v>
      </c>
      <c r="N6" t="str">
        <f>CONCATENATE(C6,H6)</f>
        <v>48</v>
      </c>
      <c r="O6" t="str">
        <f>CONCATENATE(H6,C6)</f>
        <v>84</v>
      </c>
      <c r="P6" t="str">
        <f>CONCATENATE(C6,"Field",J6)</f>
        <v>4Field13</v>
      </c>
      <c r="Q6" s="1" t="str">
        <f>CONCATENATE(H6,"Field",J6)</f>
        <v>8Field13</v>
      </c>
      <c r="R6" s="10" t="e">
        <f>VLOOKUP(N6,'Day 1&amp;2 Combinations'!$A$1:$B$2000,2,FALSE)</f>
        <v>#N/A</v>
      </c>
      <c r="S6" s="10" t="e">
        <f>VLOOKUP(O6,'Day 1&amp;2 Combinations'!$A$1:$B$2000,2,FALSE)</f>
        <v>#N/A</v>
      </c>
      <c r="T6" s="10" t="e">
        <f>VLOOKUP(P6,'Day 1&amp;2 Combinations'!$A$1:$B$2000,2,FALSE)</f>
        <v>#N/A</v>
      </c>
      <c r="U6" s="10" t="str">
        <f>VLOOKUP(Q6,'Day 1&amp;2 Combinations'!$A$1:$B$2000,2,FALSE)</f>
        <v>*</v>
      </c>
      <c r="V6" t="e">
        <f>VLOOKUP(C6,'Team Listing'!$A$1:$R$251,17)</f>
        <v>#N/A</v>
      </c>
      <c r="W6" t="e">
        <f>VLOOKUP(H6,'Team Listing'!$A$1:$R$251,17)</f>
        <v>#N/A</v>
      </c>
      <c r="X6" s="1" t="str">
        <f t="shared" ref="X6:Z9" si="11">B6</f>
        <v>A</v>
      </c>
      <c r="Y6" s="3">
        <f t="shared" si="11"/>
        <v>4</v>
      </c>
      <c r="Z6" t="str">
        <f t="shared" si="11"/>
        <v>Herbert River</v>
      </c>
      <c r="AA6" s="3">
        <f>H6</f>
        <v>8</v>
      </c>
      <c r="AB6" s="3">
        <f>F6</f>
        <v>259</v>
      </c>
      <c r="AC6" t="str">
        <f>I6</f>
        <v>Wanderers</v>
      </c>
    </row>
    <row r="7" spans="1:29" x14ac:dyDescent="0.2">
      <c r="A7" s="10">
        <v>260</v>
      </c>
      <c r="B7" t="s">
        <v>555</v>
      </c>
      <c r="C7" s="7">
        <v>5</v>
      </c>
      <c r="D7" t="str">
        <f>VLOOKUP(C7,'Team Listing'!$A$1:$R$251,2)</f>
        <v>Malchecks Cricket Club</v>
      </c>
      <c r="E7" s="1" t="s">
        <v>253</v>
      </c>
      <c r="F7" s="1">
        <f>A7</f>
        <v>260</v>
      </c>
      <c r="G7" t="s">
        <v>555</v>
      </c>
      <c r="H7" s="7"/>
      <c r="I7" t="e">
        <f>VLOOKUP(H7,'Team Listing'!$A$1:$R$251,2)</f>
        <v>#N/A</v>
      </c>
      <c r="J7" s="8"/>
      <c r="K7" t="s">
        <v>2341</v>
      </c>
      <c r="L7" t="e">
        <f>VLOOKUP(J7,'Field List'!$A$2:$D$90,2,0)</f>
        <v>#N/A</v>
      </c>
      <c r="M7" t="e">
        <f>VLOOKUP(J7,'Field List'!$A$2:$D$90,4,0)</f>
        <v>#N/A</v>
      </c>
      <c r="N7" t="str">
        <f>CONCATENATE(C7,H7)</f>
        <v>5</v>
      </c>
      <c r="O7" t="str">
        <f>CONCATENATE(H7,C7)</f>
        <v>5</v>
      </c>
      <c r="P7" t="str">
        <f>CONCATENATE(C7,"Field",J7)</f>
        <v>5Field</v>
      </c>
      <c r="Q7" s="1" t="str">
        <f>CONCATENATE(H7,"Field",J7)</f>
        <v>Field</v>
      </c>
      <c r="R7" s="10" t="str">
        <f>VLOOKUP(N7,'Day 1&amp;2 Combinations'!$A$1:$B$2000,2,FALSE)</f>
        <v>*</v>
      </c>
      <c r="S7" s="10" t="str">
        <f>VLOOKUP(O7,'Day 1&amp;2 Combinations'!$A$1:$B$2000,2,FALSE)</f>
        <v>*</v>
      </c>
      <c r="T7" s="10" t="str">
        <f>VLOOKUP(P7,'Day 1&amp;2 Combinations'!$A$1:$B$2000,2,FALSE)</f>
        <v>*</v>
      </c>
      <c r="U7" s="10" t="str">
        <f>VLOOKUP(Q7,'Day 1&amp;2 Combinations'!$A$1:$B$2000,2,FALSE)</f>
        <v>*</v>
      </c>
      <c r="V7" t="e">
        <f>VLOOKUP(C7,'Team Listing'!$A$1:$R$251,17)</f>
        <v>#N/A</v>
      </c>
      <c r="W7" t="e">
        <f>VLOOKUP(H7,'Team Listing'!$A$1:$R$251,17)</f>
        <v>#N/A</v>
      </c>
      <c r="X7" s="1" t="str">
        <f t="shared" si="11"/>
        <v>A</v>
      </c>
      <c r="Y7" s="3">
        <f t="shared" si="11"/>
        <v>5</v>
      </c>
      <c r="Z7" t="str">
        <f t="shared" si="11"/>
        <v>Malchecks Cricket Club</v>
      </c>
      <c r="AA7" s="3">
        <f>H7</f>
        <v>0</v>
      </c>
      <c r="AB7" s="3">
        <f>F7</f>
        <v>260</v>
      </c>
      <c r="AC7" t="e">
        <f>I7</f>
        <v>#N/A</v>
      </c>
    </row>
    <row r="8" spans="1:29" x14ac:dyDescent="0.2">
      <c r="A8" s="10">
        <v>261</v>
      </c>
      <c r="B8" t="s">
        <v>555</v>
      </c>
      <c r="C8" s="7"/>
      <c r="D8" t="s">
        <v>2361</v>
      </c>
      <c r="E8" s="1" t="s">
        <v>253</v>
      </c>
      <c r="F8" s="1">
        <f>A8</f>
        <v>261</v>
      </c>
      <c r="G8" t="s">
        <v>555</v>
      </c>
      <c r="H8" s="7"/>
      <c r="I8" t="s">
        <v>2362</v>
      </c>
      <c r="J8" s="8">
        <v>48</v>
      </c>
      <c r="K8" t="s">
        <v>2342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>CONCATENATE(C8,H8)</f>
        <v/>
      </c>
      <c r="O8" t="str">
        <f>CONCATENATE(H8,C8)</f>
        <v/>
      </c>
      <c r="P8" t="str">
        <f>CONCATENATE(C8,"Field",J8)</f>
        <v>Field48</v>
      </c>
      <c r="Q8" s="1" t="str">
        <f>CONCATENATE(H8,"Field",J8)</f>
        <v>Field48</v>
      </c>
      <c r="R8" s="10" t="e">
        <f>VLOOKUP(N8,'Day 1&amp;2 Combinations'!$A$1:$B$2000,2,FALSE)</f>
        <v>#N/A</v>
      </c>
      <c r="S8" s="10" t="e">
        <f>VLOOKUP(O8,'Day 1&amp;2 Combinations'!$A$1:$B$2000,2,FALSE)</f>
        <v>#N/A</v>
      </c>
      <c r="T8" s="10" t="e">
        <f>VLOOKUP(P8,'Day 1&amp;2 Combinations'!$A$1:$B$2000,2,FALSE)</f>
        <v>#N/A</v>
      </c>
      <c r="U8" s="10" t="e">
        <f>VLOOKUP(Q8,'Day 1&amp;2 Combinations'!$A$1:$B$2000,2,FALSE)</f>
        <v>#N/A</v>
      </c>
      <c r="V8" t="e">
        <f>VLOOKUP(C8,'Team Listing'!$A$1:$R$251,17)</f>
        <v>#N/A</v>
      </c>
      <c r="W8" t="e">
        <f>VLOOKUP(H8,'Team Listing'!$A$1:$R$251,17)</f>
        <v>#N/A</v>
      </c>
      <c r="X8" s="1" t="str">
        <f t="shared" si="11"/>
        <v>A</v>
      </c>
      <c r="Y8" s="3">
        <f t="shared" si="11"/>
        <v>0</v>
      </c>
      <c r="Z8" t="str">
        <f t="shared" si="11"/>
        <v>1st Place</v>
      </c>
      <c r="AA8" s="3">
        <f>H8</f>
        <v>0</v>
      </c>
      <c r="AB8" s="3">
        <f>F8</f>
        <v>261</v>
      </c>
      <c r="AC8" t="str">
        <f>I8</f>
        <v>2nd Place</v>
      </c>
    </row>
    <row r="9" spans="1:29" x14ac:dyDescent="0.2">
      <c r="A9" s="10">
        <v>262</v>
      </c>
      <c r="B9" t="s">
        <v>555</v>
      </c>
      <c r="C9" s="7"/>
      <c r="D9" t="s">
        <v>2363</v>
      </c>
      <c r="E9" s="1" t="s">
        <v>253</v>
      </c>
      <c r="F9" s="1">
        <f>A9</f>
        <v>262</v>
      </c>
      <c r="G9" t="s">
        <v>555</v>
      </c>
      <c r="H9" s="7"/>
      <c r="I9" t="s">
        <v>2364</v>
      </c>
      <c r="J9" s="8">
        <v>12</v>
      </c>
      <c r="K9" t="s">
        <v>2343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0" t="e">
        <f>VLOOKUP(N9,'Day 1&amp;2 Combinations'!$A$1:$B$2000,2,FALSE)</f>
        <v>#N/A</v>
      </c>
      <c r="S9" s="10" t="e">
        <f>VLOOKUP(O9,'Day 1&amp;2 Combinations'!$A$1:$B$2000,2,FALSE)</f>
        <v>#N/A</v>
      </c>
      <c r="T9" s="10" t="e">
        <f>VLOOKUP(P9,'Day 1&amp;2 Combinations'!$A$1:$B$2000,2,FALSE)</f>
        <v>#N/A</v>
      </c>
      <c r="U9" s="10" t="e">
        <f>VLOOKUP(Q9,'Day 1&amp;2 Combinations'!$A$1:$B$2000,2,FALSE)</f>
        <v>#N/A</v>
      </c>
      <c r="V9" t="e">
        <f>VLOOKUP(C9,'Team Listing'!$A$1:$R$251,17)</f>
        <v>#N/A</v>
      </c>
      <c r="W9" t="e">
        <f>VLOOKUP(H9,'Team Listing'!$A$1:$R$251,17)</f>
        <v>#N/A</v>
      </c>
      <c r="X9" s="1" t="str">
        <f t="shared" si="11"/>
        <v>A</v>
      </c>
      <c r="Y9" s="3">
        <f t="shared" si="11"/>
        <v>0</v>
      </c>
      <c r="Z9" t="str">
        <f t="shared" si="11"/>
        <v>3rd Place</v>
      </c>
      <c r="AA9" s="3">
        <f>H9</f>
        <v>0</v>
      </c>
      <c r="AB9" s="3">
        <f>F9</f>
        <v>262</v>
      </c>
      <c r="AC9" t="str">
        <f>I9</f>
        <v>4th Place</v>
      </c>
    </row>
    <row r="10" spans="1:29" x14ac:dyDescent="0.2">
      <c r="A10" s="10">
        <v>263</v>
      </c>
      <c r="B10" t="s">
        <v>555</v>
      </c>
      <c r="C10" s="7"/>
      <c r="D10" t="s">
        <v>2365</v>
      </c>
      <c r="E10" s="1" t="s">
        <v>253</v>
      </c>
      <c r="F10" s="1">
        <f t="shared" si="0"/>
        <v>263</v>
      </c>
      <c r="G10" t="s">
        <v>555</v>
      </c>
      <c r="H10" s="7"/>
      <c r="I10" t="s">
        <v>2366</v>
      </c>
      <c r="J10" s="8">
        <v>13</v>
      </c>
      <c r="K10" t="s">
        <v>2339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1"/>
        <v/>
      </c>
      <c r="O10" t="str">
        <f t="shared" si="2"/>
        <v/>
      </c>
      <c r="P10" t="str">
        <f t="shared" si="3"/>
        <v>Field13</v>
      </c>
      <c r="Q10" s="1" t="str">
        <f t="shared" si="4"/>
        <v>Field13</v>
      </c>
      <c r="R10" s="10" t="e">
        <f>VLOOKUP(N10,'Day 1&amp;2 Combinations'!$A$1:$B$2000,2,FALSE)</f>
        <v>#N/A</v>
      </c>
      <c r="S10" s="10" t="e">
        <f>VLOOKUP(O10,'Day 1&amp;2 Combinations'!$A$1:$B$2000,2,FALSE)</f>
        <v>#N/A</v>
      </c>
      <c r="T10" s="10" t="e">
        <f>VLOOKUP(P10,'Day 1&amp;2 Combinations'!$A$1:$B$2000,2,FALSE)</f>
        <v>#N/A</v>
      </c>
      <c r="U10" s="10" t="e">
        <f>VLOOKUP(Q10,'Day 1&amp;2 Combinations'!$A$1:$B$2000,2,FALSE)</f>
        <v>#N/A</v>
      </c>
      <c r="V10" t="e">
        <f>VLOOKUP(C10,'Team Listing'!$A$1:$R$251,17)</f>
        <v>#N/A</v>
      </c>
      <c r="W10" t="e">
        <f>VLOOKUP(H10,'Team Listing'!$A$1:$R$251,17)</f>
        <v>#N/A</v>
      </c>
      <c r="X10" s="1" t="str">
        <f t="shared" si="5"/>
        <v>A</v>
      </c>
      <c r="Y10" s="3">
        <f t="shared" si="6"/>
        <v>0</v>
      </c>
      <c r="Z10" t="str">
        <f t="shared" si="7"/>
        <v>5th Place</v>
      </c>
      <c r="AA10" s="3">
        <f t="shared" si="8"/>
        <v>0</v>
      </c>
      <c r="AB10" s="3">
        <f t="shared" si="9"/>
        <v>263</v>
      </c>
      <c r="AC10" t="str">
        <f t="shared" si="10"/>
        <v>6th Place</v>
      </c>
    </row>
    <row r="11" spans="1:29" x14ac:dyDescent="0.2">
      <c r="A11" s="10">
        <v>264</v>
      </c>
      <c r="B11" t="s">
        <v>555</v>
      </c>
      <c r="C11" s="7"/>
      <c r="D11" t="s">
        <v>2367</v>
      </c>
      <c r="E11" s="1" t="s">
        <v>253</v>
      </c>
      <c r="F11" s="1">
        <f t="shared" si="0"/>
        <v>264</v>
      </c>
      <c r="G11" t="s">
        <v>555</v>
      </c>
      <c r="H11" s="7"/>
      <c r="I11" t="e">
        <f>VLOOKUP(H11,'Team Listing'!$A$1:$R$251,2)</f>
        <v>#N/A</v>
      </c>
      <c r="J11" s="8"/>
      <c r="K11" t="s">
        <v>2341</v>
      </c>
      <c r="L11" t="e">
        <f>VLOOKUP(J11,'Field List'!$A$2:$D$90,2,0)</f>
        <v>#N/A</v>
      </c>
      <c r="M11" t="e">
        <f>VLOOKUP(J11,'Field List'!$A$2:$D$90,4,0)</f>
        <v>#N/A</v>
      </c>
      <c r="N11" t="str">
        <f t="shared" ref="N11" si="12">CONCATENATE(C11,H11)</f>
        <v/>
      </c>
      <c r="O11" t="str">
        <f t="shared" ref="O11" si="13">CONCATENATE(H11,C11)</f>
        <v/>
      </c>
      <c r="P11" t="str">
        <f t="shared" ref="P11" si="14">CONCATENATE(C11,"Field",J11)</f>
        <v>Field</v>
      </c>
      <c r="Q11" s="1" t="str">
        <f t="shared" ref="Q11" si="15">CONCATENATE(H11,"Field",J11)</f>
        <v>Field</v>
      </c>
      <c r="R11" s="10" t="e">
        <f>VLOOKUP(N11,'Day 1&amp;2 Combinations'!$A$1:$B$2000,2,FALSE)</f>
        <v>#N/A</v>
      </c>
      <c r="S11" s="10" t="e">
        <f>VLOOKUP(O11,'Day 1&amp;2 Combinations'!$A$1:$B$2000,2,FALSE)</f>
        <v>#N/A</v>
      </c>
      <c r="T11" s="10" t="str">
        <f>VLOOKUP(P11,'Day 1&amp;2 Combinations'!$A$1:$B$2000,2,FALSE)</f>
        <v>*</v>
      </c>
      <c r="U11" s="10" t="str">
        <f>VLOOKUP(Q11,'Day 1&amp;2 Combinations'!$A$1:$B$2000,2,FALSE)</f>
        <v>*</v>
      </c>
      <c r="V11" t="e">
        <f>VLOOKUP(C11,'Team Listing'!$A$1:$R$251,17)</f>
        <v>#N/A</v>
      </c>
      <c r="W11" t="e">
        <f>VLOOKUP(H11,'Team Listing'!$A$1:$R$251,17)</f>
        <v>#N/A</v>
      </c>
      <c r="X11" s="1" t="str">
        <f t="shared" ref="X11" si="16">B11</f>
        <v>A</v>
      </c>
      <c r="Y11" s="3">
        <f t="shared" ref="Y11" si="17">C11</f>
        <v>0</v>
      </c>
      <c r="Z11" t="str">
        <f t="shared" ref="Z11" si="18">D11</f>
        <v>7th Place</v>
      </c>
      <c r="AA11" s="3">
        <f t="shared" ref="AA11" si="19">H11</f>
        <v>0</v>
      </c>
      <c r="AB11" s="3">
        <f t="shared" ref="AB11" si="20">F11</f>
        <v>264</v>
      </c>
      <c r="AC11" t="e">
        <f t="shared" ref="AC11" si="21">I11</f>
        <v>#N/A</v>
      </c>
    </row>
    <row r="12" spans="1:29" x14ac:dyDescent="0.2">
      <c r="A12" s="10">
        <v>265</v>
      </c>
      <c r="B12" t="str">
        <f>VLOOKUP(C12,'Team Listing'!$A$1:$R$251,3)</f>
        <v>B1</v>
      </c>
      <c r="C12" s="7">
        <v>12</v>
      </c>
      <c r="D12" t="str">
        <f>VLOOKUP(C12,'Team Listing'!$A$1:$R$251,2)</f>
        <v>Coen Heroes</v>
      </c>
      <c r="E12" s="1" t="s">
        <v>253</v>
      </c>
      <c r="F12" s="1">
        <f t="shared" si="0"/>
        <v>265</v>
      </c>
      <c r="G12" t="str">
        <f>VLOOKUP(H12,'Team Listing'!$A$1:$R$251,3)</f>
        <v>B1</v>
      </c>
      <c r="H12" s="7">
        <v>13</v>
      </c>
      <c r="I12" t="str">
        <f>VLOOKUP(H12,'Team Listing'!$A$1:$R$251,2)</f>
        <v>Corfield</v>
      </c>
      <c r="J12" s="8">
        <v>7</v>
      </c>
      <c r="K12"/>
      <c r="L12" t="str">
        <f>VLOOKUP(J12,'Field List'!$A$2:$D$90,2,0)</f>
        <v>All Souls &amp; St Gabriels School</v>
      </c>
      <c r="M12" t="str">
        <f>VLOOKUP(J12,'Field List'!$A$2:$D$90,4,0)</f>
        <v>Mills Oval</v>
      </c>
      <c r="N12" t="str">
        <f t="shared" si="1"/>
        <v>1213</v>
      </c>
      <c r="O12" t="str">
        <f t="shared" si="2"/>
        <v>1312</v>
      </c>
      <c r="P12" t="str">
        <f t="shared" si="3"/>
        <v>12Field7</v>
      </c>
      <c r="Q12" s="1" t="str">
        <f t="shared" si="4"/>
        <v>13Field7</v>
      </c>
      <c r="R12" s="10" t="e">
        <f>VLOOKUP(N12,'Day 1&amp;2 Combinations'!$A$1:$B$2000,2,FALSE)</f>
        <v>#N/A</v>
      </c>
      <c r="S12" s="10" t="e">
        <f>VLOOKUP(O12,'Day 1&amp;2 Combinations'!$A$1:$B$2000,2,FALSE)</f>
        <v>#N/A</v>
      </c>
      <c r="T12" s="10" t="str">
        <f>VLOOKUP(P12,'Day 1&amp;2 Combinations'!$A$1:$B$2000,2,FALSE)</f>
        <v>*</v>
      </c>
      <c r="U12" s="10" t="str">
        <f>VLOOKUP(Q12,'Day 1&amp;2 Combinations'!$A$1:$B$2000,2,FALSE)</f>
        <v>*</v>
      </c>
      <c r="V12" t="str">
        <f>VLOOKUP(C12,'Team Listing'!$A$1:$R$251,17)</f>
        <v>All Souls field</v>
      </c>
      <c r="W12" t="str">
        <f>VLOOKUP(H12,'Team Listing'!$A$1:$R$251,17)</f>
        <v>All Souls field - Darren Guldbransen</v>
      </c>
      <c r="X12" s="1" t="str">
        <f t="shared" si="5"/>
        <v>B1</v>
      </c>
      <c r="Y12" s="3">
        <f t="shared" si="6"/>
        <v>12</v>
      </c>
      <c r="Z12" t="str">
        <f t="shared" si="7"/>
        <v>Coen Heroes</v>
      </c>
      <c r="AA12" s="3">
        <f t="shared" si="8"/>
        <v>13</v>
      </c>
      <c r="AB12" s="3">
        <f t="shared" si="9"/>
        <v>265</v>
      </c>
      <c r="AC12" t="str">
        <f t="shared" si="10"/>
        <v>Corfield</v>
      </c>
    </row>
    <row r="13" spans="1:29" x14ac:dyDescent="0.2">
      <c r="A13" s="10">
        <v>266</v>
      </c>
      <c r="B13" t="str">
        <f>VLOOKUP(C13,'Team Listing'!$A$1:$R$251,3)</f>
        <v>B1</v>
      </c>
      <c r="C13" s="7">
        <v>29</v>
      </c>
      <c r="D13" t="str">
        <f>VLOOKUP(C13,'Team Listing'!$A$1:$R$251,2)</f>
        <v>Sugar Daddies</v>
      </c>
      <c r="E13" s="1" t="s">
        <v>253</v>
      </c>
      <c r="F13" s="1">
        <f t="shared" si="0"/>
        <v>266</v>
      </c>
      <c r="G13" t="str">
        <f>VLOOKUP(H13,'Team Listing'!$A$1:$R$251,3)</f>
        <v>B1</v>
      </c>
      <c r="H13" s="7">
        <v>27</v>
      </c>
      <c r="I13" t="str">
        <f>VLOOKUP(H13,'Team Listing'!$A$1:$R$251,2)</f>
        <v>Seriously Pist</v>
      </c>
      <c r="J13" s="8">
        <v>5</v>
      </c>
      <c r="K13"/>
      <c r="L13" t="str">
        <f>VLOOKUP(J13,'Field List'!$A$2:$D$90,2,0)</f>
        <v>Mount Carmel Campus</v>
      </c>
      <c r="M13" t="str">
        <f>VLOOKUP(J13,'Field List'!$A$2:$D$90,4,0)</f>
        <v>Archer  Oval</v>
      </c>
      <c r="N13" t="str">
        <f t="shared" si="1"/>
        <v>2927</v>
      </c>
      <c r="O13" t="str">
        <f t="shared" si="2"/>
        <v>2729</v>
      </c>
      <c r="P13" t="str">
        <f t="shared" si="3"/>
        <v>29Field5</v>
      </c>
      <c r="Q13" s="1" t="str">
        <f t="shared" si="4"/>
        <v>27Field5</v>
      </c>
      <c r="R13" s="10" t="e">
        <f>VLOOKUP(N13,'Day 1&amp;2 Combinations'!$A$1:$B$2000,2,FALSE)</f>
        <v>#N/A</v>
      </c>
      <c r="S13" s="10" t="e">
        <f>VLOOKUP(O13,'Day 1&amp;2 Combinations'!$A$1:$B$2000,2,FALSE)</f>
        <v>#N/A</v>
      </c>
      <c r="T13" s="10" t="e">
        <f>VLOOKUP(P13,'Day 1&amp;2 Combinations'!$A$1:$B$2000,2,FALSE)</f>
        <v>#N/A</v>
      </c>
      <c r="U13" s="10" t="e">
        <f>VLOOKUP(Q13,'Day 1&amp;2 Combinations'!$A$1:$B$2000,2,FALSE)</f>
        <v>#N/A</v>
      </c>
      <c r="V13">
        <f>VLOOKUP(C13,'Team Listing'!$A$1:$R$251,17)</f>
        <v>0</v>
      </c>
      <c r="W13">
        <f>VLOOKUP(H13,'Team Listing'!$A$1:$R$251,17)</f>
        <v>0</v>
      </c>
      <c r="X13" s="1" t="str">
        <f t="shared" si="5"/>
        <v>B1</v>
      </c>
      <c r="Y13" s="3">
        <f t="shared" si="6"/>
        <v>29</v>
      </c>
      <c r="Z13" t="str">
        <f t="shared" si="7"/>
        <v>Sugar Daddies</v>
      </c>
      <c r="AA13" s="3">
        <f t="shared" si="8"/>
        <v>27</v>
      </c>
      <c r="AB13" s="3">
        <f t="shared" si="9"/>
        <v>266</v>
      </c>
      <c r="AC13" t="str">
        <f t="shared" si="10"/>
        <v>Seriously Pist</v>
      </c>
    </row>
    <row r="14" spans="1:29" x14ac:dyDescent="0.2">
      <c r="A14" s="10">
        <v>267</v>
      </c>
      <c r="B14" t="str">
        <f>VLOOKUP(C14,'Team Listing'!$A$1:$R$251,3)</f>
        <v>B1</v>
      </c>
      <c r="C14" s="7">
        <v>28</v>
      </c>
      <c r="D14" t="str">
        <f>VLOOKUP(C14,'Team Listing'!$A$1:$R$251,2)</f>
        <v>Simpson Desert Alpine Ski Team</v>
      </c>
      <c r="E14" s="1" t="s">
        <v>253</v>
      </c>
      <c r="F14" s="1">
        <f t="shared" si="0"/>
        <v>267</v>
      </c>
      <c r="G14" t="str">
        <f>VLOOKUP(H14,'Team Listing'!$A$1:$R$251,3)</f>
        <v>B1</v>
      </c>
      <c r="H14" s="7">
        <v>18</v>
      </c>
      <c r="I14" t="str">
        <f>VLOOKUP(H14,'Team Listing'!$A$1:$R$251,2)</f>
        <v>Mossman</v>
      </c>
      <c r="J14" s="8">
        <v>33</v>
      </c>
      <c r="K14"/>
      <c r="L14" t="str">
        <f>VLOOKUP(J14,'Field List'!$A$2:$D$90,2,0)</f>
        <v>Charters Towers Airport Reserve</v>
      </c>
      <c r="M14">
        <f>VLOOKUP(J14,'Field List'!$A$2:$D$90,4,0)</f>
        <v>0</v>
      </c>
      <c r="N14" t="str">
        <f t="shared" si="1"/>
        <v>2818</v>
      </c>
      <c r="O14" t="str">
        <f t="shared" si="2"/>
        <v>1828</v>
      </c>
      <c r="P14" t="str">
        <f t="shared" si="3"/>
        <v>28Field33</v>
      </c>
      <c r="Q14" s="1" t="str">
        <f t="shared" si="4"/>
        <v>18Field33</v>
      </c>
      <c r="R14" s="10" t="e">
        <f>VLOOKUP(N14,'Day 1&amp;2 Combinations'!$A$1:$B$2000,2,FALSE)</f>
        <v>#N/A</v>
      </c>
      <c r="S14" s="10" t="e">
        <f>VLOOKUP(O14,'Day 1&amp;2 Combinations'!$A$1:$B$2000,2,FALSE)</f>
        <v>#N/A</v>
      </c>
      <c r="T14" s="10" t="e">
        <f>VLOOKUP(P14,'Day 1&amp;2 Combinations'!$A$1:$B$2000,2,FALSE)</f>
        <v>#N/A</v>
      </c>
      <c r="U14" s="10" t="e">
        <f>VLOOKUP(Q14,'Day 1&amp;2 Combinations'!$A$1:$B$2000,2,FALSE)</f>
        <v>#N/A</v>
      </c>
      <c r="V14">
        <f>VLOOKUP(C14,'Team Listing'!$A$1:$R$251,17)</f>
        <v>0</v>
      </c>
      <c r="W14">
        <f>VLOOKUP(H14,'Team Listing'!$A$1:$R$251,17)</f>
        <v>0</v>
      </c>
      <c r="X14" s="1" t="str">
        <f t="shared" si="5"/>
        <v>B1</v>
      </c>
      <c r="Y14" s="3">
        <f t="shared" si="6"/>
        <v>28</v>
      </c>
      <c r="Z14" t="str">
        <f t="shared" si="7"/>
        <v>Simpson Desert Alpine Ski Team</v>
      </c>
      <c r="AA14" s="3">
        <f t="shared" si="8"/>
        <v>18</v>
      </c>
      <c r="AB14" s="3">
        <f t="shared" si="9"/>
        <v>267</v>
      </c>
      <c r="AC14" t="str">
        <f t="shared" si="10"/>
        <v>Mossman</v>
      </c>
    </row>
    <row r="15" spans="1:29" x14ac:dyDescent="0.2">
      <c r="A15" s="10">
        <v>268</v>
      </c>
      <c r="B15" t="str">
        <f>VLOOKUP(C15,'Team Listing'!$A$1:$R$251,3)</f>
        <v>B1</v>
      </c>
      <c r="C15" s="7">
        <v>21</v>
      </c>
      <c r="D15" t="str">
        <f>VLOOKUP(C15,'Team Listing'!$A$1:$R$251,2)</f>
        <v>Norstate Nympho's</v>
      </c>
      <c r="E15" s="1" t="s">
        <v>253</v>
      </c>
      <c r="F15" s="1">
        <f t="shared" si="0"/>
        <v>268</v>
      </c>
      <c r="G15" t="str">
        <f>VLOOKUP(H15,'Team Listing'!$A$1:$R$251,3)</f>
        <v>B1</v>
      </c>
      <c r="H15" s="7">
        <v>19</v>
      </c>
      <c r="I15" t="str">
        <f>VLOOKUP(H15,'Team Listing'!$A$1:$R$251,2)</f>
        <v>Mountain Men Gold</v>
      </c>
      <c r="J15" s="8">
        <v>17</v>
      </c>
      <c r="K15"/>
      <c r="L15" t="str">
        <f>VLOOKUP(J15,'Field List'!$A$2:$D$90,2,0)</f>
        <v>Mosman Park Junior Cricket</v>
      </c>
      <c r="M15" t="str">
        <f>VLOOKUP(J15,'Field List'!$A$2:$D$90,4,0)</f>
        <v>Far Turf Wicket</v>
      </c>
      <c r="N15" t="str">
        <f t="shared" si="1"/>
        <v>2119</v>
      </c>
      <c r="O15" t="str">
        <f t="shared" si="2"/>
        <v>1921</v>
      </c>
      <c r="P15" t="str">
        <f t="shared" si="3"/>
        <v>21Field17</v>
      </c>
      <c r="Q15" s="1" t="str">
        <f t="shared" si="4"/>
        <v>19Field17</v>
      </c>
      <c r="R15" s="10" t="e">
        <f>VLOOKUP(N15,'Day 1&amp;2 Combinations'!$A$1:$B$2000,2,FALSE)</f>
        <v>#N/A</v>
      </c>
      <c r="S15" s="10" t="e">
        <f>VLOOKUP(O15,'Day 1&amp;2 Combinations'!$A$1:$B$2000,2,FALSE)</f>
        <v>#N/A</v>
      </c>
      <c r="T15" s="10" t="e">
        <f>VLOOKUP(P15,'Day 1&amp;2 Combinations'!$A$1:$B$2000,2,FALSE)</f>
        <v>#N/A</v>
      </c>
      <c r="U15" s="10" t="e">
        <f>VLOOKUP(Q15,'Day 1&amp;2 Combinations'!$A$1:$B$2000,2,FALSE)</f>
        <v>#N/A</v>
      </c>
      <c r="V15">
        <f>VLOOKUP(C15,'Team Listing'!$A$1:$R$251,17)</f>
        <v>0</v>
      </c>
      <c r="W15">
        <f>VLOOKUP(H15,'Team Listing'!$A$1:$R$251,17)</f>
        <v>0</v>
      </c>
      <c r="X15" s="1" t="str">
        <f t="shared" si="5"/>
        <v>B1</v>
      </c>
      <c r="Y15" s="3">
        <f t="shared" si="6"/>
        <v>21</v>
      </c>
      <c r="Z15" t="str">
        <f t="shared" si="7"/>
        <v>Norstate Nympho's</v>
      </c>
      <c r="AA15" s="3">
        <f t="shared" si="8"/>
        <v>19</v>
      </c>
      <c r="AB15" s="3">
        <f t="shared" si="9"/>
        <v>268</v>
      </c>
      <c r="AC15" t="str">
        <f t="shared" si="10"/>
        <v>Mountain Men Gold</v>
      </c>
    </row>
    <row r="16" spans="1:29" x14ac:dyDescent="0.2">
      <c r="A16" s="10">
        <v>269</v>
      </c>
      <c r="B16" t="str">
        <f>VLOOKUP(C16,'Team Listing'!$A$1:$R$251,3)</f>
        <v>B1</v>
      </c>
      <c r="C16" s="7">
        <v>23</v>
      </c>
      <c r="D16" t="str">
        <f>VLOOKUP(C16,'Team Listing'!$A$1:$R$251,2)</f>
        <v>Pacey's Wests</v>
      </c>
      <c r="E16" s="1" t="s">
        <v>253</v>
      </c>
      <c r="F16" s="1">
        <f t="shared" si="0"/>
        <v>269</v>
      </c>
      <c r="G16" t="str">
        <f>VLOOKUP(H16,'Team Listing'!$A$1:$R$251,3)</f>
        <v>B1</v>
      </c>
      <c r="H16" s="7">
        <v>32</v>
      </c>
      <c r="I16" t="str">
        <f>VLOOKUP(H16,'Team Listing'!$A$1:$R$251,2)</f>
        <v>Wanderers</v>
      </c>
      <c r="J16" s="8">
        <v>55</v>
      </c>
      <c r="K16"/>
      <c r="L16" t="str">
        <f>VLOOKUP(J16,'Field List'!$A$2:$D$90,2,0)</f>
        <v>Millchester State School</v>
      </c>
      <c r="M16" t="str">
        <f>VLOOKUP(J16,'Field List'!$A$2:$D$90,4,0)</f>
        <v>Millchester State School</v>
      </c>
      <c r="N16" t="str">
        <f t="shared" si="1"/>
        <v>2332</v>
      </c>
      <c r="O16" t="str">
        <f t="shared" si="2"/>
        <v>3223</v>
      </c>
      <c r="P16" t="str">
        <f t="shared" si="3"/>
        <v>23Field55</v>
      </c>
      <c r="Q16" s="1" t="str">
        <f t="shared" si="4"/>
        <v>32Field55</v>
      </c>
      <c r="R16" s="10" t="e">
        <f>VLOOKUP(N16,'Day 1&amp;2 Combinations'!$A$1:$B$2000,2,FALSE)</f>
        <v>#N/A</v>
      </c>
      <c r="S16" s="10" t="e">
        <f>VLOOKUP(O16,'Day 1&amp;2 Combinations'!$A$1:$B$2000,2,FALSE)</f>
        <v>#N/A</v>
      </c>
      <c r="T16" s="10" t="e">
        <f>VLOOKUP(P16,'Day 1&amp;2 Combinations'!$A$1:$B$2000,2,FALSE)</f>
        <v>#N/A</v>
      </c>
      <c r="U16" s="10" t="e">
        <f>VLOOKUP(Q16,'Day 1&amp;2 Combinations'!$A$1:$B$2000,2,FALSE)</f>
        <v>#N/A</v>
      </c>
      <c r="V16">
        <f>VLOOKUP(C16,'Team Listing'!$A$1:$R$251,17)</f>
        <v>0</v>
      </c>
      <c r="W16">
        <f>VLOOKUP(H16,'Team Listing'!$A$1:$R$251,17)</f>
        <v>0</v>
      </c>
      <c r="X16" s="1" t="str">
        <f t="shared" si="5"/>
        <v>B1</v>
      </c>
      <c r="Y16" s="3">
        <f t="shared" si="6"/>
        <v>23</v>
      </c>
      <c r="Z16" t="str">
        <f t="shared" si="7"/>
        <v>Pacey's Wests</v>
      </c>
      <c r="AA16" s="3">
        <f t="shared" si="8"/>
        <v>32</v>
      </c>
      <c r="AB16" s="3">
        <f t="shared" si="9"/>
        <v>269</v>
      </c>
      <c r="AC16" t="str">
        <f t="shared" si="10"/>
        <v>Wanderers</v>
      </c>
    </row>
    <row r="17" spans="1:29" x14ac:dyDescent="0.2">
      <c r="A17" s="10">
        <v>270</v>
      </c>
      <c r="B17" t="str">
        <f>VLOOKUP(C17,'Team Listing'!$A$1:$R$251,3)</f>
        <v>B1</v>
      </c>
      <c r="C17" s="7">
        <v>31</v>
      </c>
      <c r="D17" t="str">
        <f>VLOOKUP(C17,'Team Listing'!$A$1:$R$251,2)</f>
        <v>Townsville 1/2 Carton</v>
      </c>
      <c r="E17" s="1" t="s">
        <v>253</v>
      </c>
      <c r="F17" s="1">
        <f t="shared" si="0"/>
        <v>270</v>
      </c>
      <c r="G17" t="str">
        <f>VLOOKUP(H17,'Team Listing'!$A$1:$R$251,3)</f>
        <v>B1</v>
      </c>
      <c r="H17" s="7">
        <v>22</v>
      </c>
      <c r="I17" t="str">
        <f>VLOOKUP(H17,'Team Listing'!$A$1:$R$251,2)</f>
        <v>Norths Father and Sons</v>
      </c>
      <c r="J17" s="8">
        <v>36</v>
      </c>
      <c r="K17"/>
      <c r="L17" t="str">
        <f>VLOOKUP(J17,'Field List'!$A$2:$D$90,2,0)</f>
        <v>Charters Towers Airport Reserve</v>
      </c>
      <c r="M17">
        <f>VLOOKUP(J17,'Field List'!$A$2:$D$90,4,0)</f>
        <v>0</v>
      </c>
      <c r="N17" t="str">
        <f t="shared" si="1"/>
        <v>3122</v>
      </c>
      <c r="O17" t="str">
        <f t="shared" si="2"/>
        <v>2231</v>
      </c>
      <c r="P17" t="str">
        <f t="shared" si="3"/>
        <v>31Field36</v>
      </c>
      <c r="Q17" s="1" t="str">
        <f t="shared" si="4"/>
        <v>22Field36</v>
      </c>
      <c r="R17" s="10" t="e">
        <f>VLOOKUP(N17,'Day 1&amp;2 Combinations'!$A$1:$B$2000,2,FALSE)</f>
        <v>#N/A</v>
      </c>
      <c r="S17" s="10" t="e">
        <f>VLOOKUP(O17,'Day 1&amp;2 Combinations'!$A$1:$B$2000,2,FALSE)</f>
        <v>#N/A</v>
      </c>
      <c r="T17" s="10" t="e">
        <f>VLOOKUP(P17,'Day 1&amp;2 Combinations'!$A$1:$B$2000,2,FALSE)</f>
        <v>#N/A</v>
      </c>
      <c r="U17" s="10" t="e">
        <f>VLOOKUP(Q17,'Day 1&amp;2 Combinations'!$A$1:$B$2000,2,FALSE)</f>
        <v>#N/A</v>
      </c>
      <c r="V17">
        <f>VLOOKUP(C17,'Team Listing'!$A$1:$R$251,17)</f>
        <v>0</v>
      </c>
      <c r="W17" t="e">
        <f>VLOOKUP(H17,'Team Listing'!$A$1:$R$251,17)</f>
        <v>#N/A</v>
      </c>
      <c r="X17" s="1" t="str">
        <f t="shared" si="5"/>
        <v>B1</v>
      </c>
      <c r="Y17" s="3">
        <f t="shared" si="6"/>
        <v>31</v>
      </c>
      <c r="Z17" t="str">
        <f t="shared" si="7"/>
        <v>Townsville 1/2 Carton</v>
      </c>
      <c r="AA17" s="3">
        <f t="shared" si="8"/>
        <v>22</v>
      </c>
      <c r="AB17" s="3">
        <f t="shared" si="9"/>
        <v>270</v>
      </c>
      <c r="AC17" t="str">
        <f t="shared" si="10"/>
        <v>Norths Father and Sons</v>
      </c>
    </row>
    <row r="18" spans="1:29" x14ac:dyDescent="0.2">
      <c r="A18" s="10">
        <v>271</v>
      </c>
      <c r="B18" t="str">
        <f>VLOOKUP(C18,'Team Listing'!$A$1:$R$251,3)</f>
        <v>B1</v>
      </c>
      <c r="C18" s="7">
        <v>10</v>
      </c>
      <c r="D18" t="str">
        <f>VLOOKUP(C18,'Team Listing'!$A$1:$R$251,2)</f>
        <v>Brookshire Bandits</v>
      </c>
      <c r="E18" s="1" t="s">
        <v>253</v>
      </c>
      <c r="F18" s="1">
        <f t="shared" si="0"/>
        <v>271</v>
      </c>
      <c r="G18" t="str">
        <f>VLOOKUP(H18,'Team Listing'!$A$1:$R$251,3)</f>
        <v>B1</v>
      </c>
      <c r="H18" s="7">
        <v>11</v>
      </c>
      <c r="I18" t="str">
        <f>VLOOKUP(H18,'Team Listing'!$A$1:$R$251,2)</f>
        <v>Cavaliers</v>
      </c>
      <c r="J18" s="8">
        <v>27</v>
      </c>
      <c r="K18"/>
      <c r="L18" t="str">
        <f>VLOOKUP(J18,'Field List'!$A$2:$D$90,2,0)</f>
        <v>Charters Towers Airport Reserve</v>
      </c>
      <c r="M18" t="str">
        <f>VLOOKUP(J18,'Field List'!$A$2:$D$90,4,0)</f>
        <v>Second on right as driving in</v>
      </c>
      <c r="N18" t="str">
        <f t="shared" si="1"/>
        <v>1011</v>
      </c>
      <c r="O18" t="str">
        <f t="shared" si="2"/>
        <v>1110</v>
      </c>
      <c r="P18" t="str">
        <f t="shared" si="3"/>
        <v>10Field27</v>
      </c>
      <c r="Q18" s="1" t="str">
        <f t="shared" si="4"/>
        <v>11Field27</v>
      </c>
      <c r="R18" s="10" t="e">
        <f>VLOOKUP(N18,'Day 1&amp;2 Combinations'!$A$1:$B$2000,2,FALSE)</f>
        <v>#N/A</v>
      </c>
      <c r="S18" s="10" t="e">
        <f>VLOOKUP(O18,'Day 1&amp;2 Combinations'!$A$1:$B$2000,2,FALSE)</f>
        <v>#N/A</v>
      </c>
      <c r="T18" s="10" t="e">
        <f>VLOOKUP(P18,'Day 1&amp;2 Combinations'!$A$1:$B$2000,2,FALSE)</f>
        <v>#N/A</v>
      </c>
      <c r="U18" s="10" t="str">
        <f>VLOOKUP(Q18,'Day 1&amp;2 Combinations'!$A$1:$B$2000,2,FALSE)</f>
        <v>*</v>
      </c>
      <c r="V18">
        <f>VLOOKUP(C18,'Team Listing'!$A$1:$R$251,17)</f>
        <v>0</v>
      </c>
      <c r="W18" t="e">
        <f>VLOOKUP(H18,'Team Listing'!$A$1:$R$251,17)</f>
        <v>#N/A</v>
      </c>
      <c r="X18" s="1" t="str">
        <f t="shared" si="5"/>
        <v>B1</v>
      </c>
      <c r="Y18" s="3">
        <f t="shared" si="6"/>
        <v>10</v>
      </c>
      <c r="Z18" t="str">
        <f t="shared" si="7"/>
        <v>Brookshire Bandits</v>
      </c>
      <c r="AA18" s="3">
        <f t="shared" si="8"/>
        <v>11</v>
      </c>
      <c r="AB18" s="3">
        <f t="shared" si="9"/>
        <v>271</v>
      </c>
      <c r="AC18" t="str">
        <f t="shared" si="10"/>
        <v>Cavaliers</v>
      </c>
    </row>
    <row r="19" spans="1:29" x14ac:dyDescent="0.2">
      <c r="A19" s="10">
        <v>272</v>
      </c>
      <c r="B19" t="str">
        <f>VLOOKUP(C19,'Team Listing'!$A$1:$R$251,3)</f>
        <v>B1</v>
      </c>
      <c r="C19" s="7">
        <v>30</v>
      </c>
      <c r="D19" t="str">
        <f>VLOOKUP(C19,'Team Listing'!$A$1:$R$251,2)</f>
        <v>Swingers 1</v>
      </c>
      <c r="E19" s="1" t="s">
        <v>253</v>
      </c>
      <c r="F19" s="1">
        <f t="shared" si="0"/>
        <v>272</v>
      </c>
      <c r="G19" t="str">
        <f>VLOOKUP(H19,'Team Listing'!$A$1:$R$251,3)</f>
        <v>B1</v>
      </c>
      <c r="H19" s="7">
        <v>26</v>
      </c>
      <c r="I19" t="str">
        <f>VLOOKUP(H19,'Team Listing'!$A$1:$R$251,2)</f>
        <v>Scott Minto XI</v>
      </c>
      <c r="J19" s="8">
        <v>2</v>
      </c>
      <c r="K19"/>
      <c r="L19" t="str">
        <f>VLOOKUP(J19,'Field List'!$A$2:$D$90,2,0)</f>
        <v>Mount Carmel Campus</v>
      </c>
      <c r="M19" t="str">
        <f>VLOOKUP(J19,'Field List'!$A$2:$D$90,4,0)</f>
        <v>Hemponstall Oval</v>
      </c>
      <c r="N19" t="str">
        <f t="shared" si="1"/>
        <v>3026</v>
      </c>
      <c r="O19" t="str">
        <f t="shared" si="2"/>
        <v>2630</v>
      </c>
      <c r="P19" t="str">
        <f t="shared" si="3"/>
        <v>30Field2</v>
      </c>
      <c r="Q19" s="1" t="str">
        <f t="shared" si="4"/>
        <v>26Field2</v>
      </c>
      <c r="R19" s="10" t="e">
        <f>VLOOKUP(N19,'Day 1&amp;2 Combinations'!$A$1:$B$2000,2,FALSE)</f>
        <v>#N/A</v>
      </c>
      <c r="S19" s="10" t="e">
        <f>VLOOKUP(O19,'Day 1&amp;2 Combinations'!$A$1:$B$2000,2,FALSE)</f>
        <v>#N/A</v>
      </c>
      <c r="T19" s="10" t="str">
        <f>VLOOKUP(P19,'Day 1&amp;2 Combinations'!$A$1:$B$2000,2,FALSE)</f>
        <v>*</v>
      </c>
      <c r="U19" s="10" t="e">
        <f>VLOOKUP(Q19,'Day 1&amp;2 Combinations'!$A$1:$B$2000,2,FALSE)</f>
        <v>#N/A</v>
      </c>
      <c r="V19" t="str">
        <f>VLOOKUP(C19,'Team Listing'!$A$1:$R$251,17)</f>
        <v>Home Field Hempenstal Oval</v>
      </c>
      <c r="W19">
        <f>VLOOKUP(H19,'Team Listing'!$A$1:$R$251,17)</f>
        <v>0</v>
      </c>
      <c r="X19" s="1" t="str">
        <f t="shared" si="5"/>
        <v>B1</v>
      </c>
      <c r="Y19" s="3">
        <f t="shared" si="6"/>
        <v>30</v>
      </c>
      <c r="Z19" t="str">
        <f t="shared" si="7"/>
        <v>Swingers 1</v>
      </c>
      <c r="AA19" s="3">
        <f t="shared" si="8"/>
        <v>26</v>
      </c>
      <c r="AB19" s="3">
        <f t="shared" si="9"/>
        <v>272</v>
      </c>
      <c r="AC19" t="str">
        <f t="shared" si="10"/>
        <v>Scott Minto XI</v>
      </c>
    </row>
    <row r="20" spans="1:29" x14ac:dyDescent="0.2">
      <c r="A20" s="10">
        <v>273</v>
      </c>
      <c r="B20" t="str">
        <f>VLOOKUP(C20,'Team Listing'!$A$1:$R$251,3)</f>
        <v>B1</v>
      </c>
      <c r="C20" s="7">
        <v>25</v>
      </c>
      <c r="D20" t="str">
        <f>VLOOKUP(C20,'Team Listing'!$A$1:$R$251,2)</f>
        <v>Red River Rascals</v>
      </c>
      <c r="E20" s="1" t="s">
        <v>253</v>
      </c>
      <c r="F20" s="1">
        <f t="shared" si="0"/>
        <v>273</v>
      </c>
      <c r="G20" t="str">
        <f>VLOOKUP(H20,'Team Listing'!$A$1:$R$251,3)</f>
        <v>B1</v>
      </c>
      <c r="H20" s="7">
        <v>16</v>
      </c>
      <c r="I20" t="str">
        <f>VLOOKUP(H20,'Team Listing'!$A$1:$R$251,2)</f>
        <v>Herbert River</v>
      </c>
      <c r="J20" s="8">
        <v>26</v>
      </c>
      <c r="K20"/>
      <c r="L20" t="str">
        <f>VLOOKUP(J20,'Field List'!$A$2:$D$90,2,0)</f>
        <v>Charters Towers Airport Reserve</v>
      </c>
      <c r="M20" t="str">
        <f>VLOOKUP(J20,'Field List'!$A$2:$D$90,4,0)</f>
        <v>First on RHS as driving in</v>
      </c>
      <c r="N20" t="str">
        <f t="shared" si="1"/>
        <v>2516</v>
      </c>
      <c r="O20" t="str">
        <f t="shared" si="2"/>
        <v>1625</v>
      </c>
      <c r="P20" t="str">
        <f t="shared" si="3"/>
        <v>25Field26</v>
      </c>
      <c r="Q20" s="1" t="str">
        <f t="shared" si="4"/>
        <v>16Field26</v>
      </c>
      <c r="R20" s="10" t="e">
        <f>VLOOKUP(N20,'Day 1&amp;2 Combinations'!$A$1:$B$2000,2,FALSE)</f>
        <v>#N/A</v>
      </c>
      <c r="S20" s="10" t="e">
        <f>VLOOKUP(O20,'Day 1&amp;2 Combinations'!$A$1:$B$2000,2,FALSE)</f>
        <v>#N/A</v>
      </c>
      <c r="T20" s="10" t="e">
        <f>VLOOKUP(P20,'Day 1&amp;2 Combinations'!$A$1:$B$2000,2,FALSE)</f>
        <v>#N/A</v>
      </c>
      <c r="U20" s="10" t="e">
        <f>VLOOKUP(Q20,'Day 1&amp;2 Combinations'!$A$1:$B$2000,2,FALSE)</f>
        <v>#N/A</v>
      </c>
      <c r="V20" t="e">
        <f>VLOOKUP(C20,'Team Listing'!$A$1:$R$251,17)</f>
        <v>#N/A</v>
      </c>
      <c r="W20">
        <f>VLOOKUP(H20,'Team Listing'!$A$1:$R$251,17)</f>
        <v>0</v>
      </c>
      <c r="X20" s="1" t="str">
        <f t="shared" si="5"/>
        <v>B1</v>
      </c>
      <c r="Y20" s="3">
        <f t="shared" si="6"/>
        <v>25</v>
      </c>
      <c r="Z20" t="str">
        <f t="shared" si="7"/>
        <v>Red River Rascals</v>
      </c>
      <c r="AA20" s="3">
        <f t="shared" si="8"/>
        <v>16</v>
      </c>
      <c r="AB20" s="3">
        <f t="shared" si="9"/>
        <v>273</v>
      </c>
      <c r="AC20" t="str">
        <f t="shared" si="10"/>
        <v>Herbert River</v>
      </c>
    </row>
    <row r="21" spans="1:29" x14ac:dyDescent="0.2">
      <c r="A21" s="10">
        <v>274</v>
      </c>
      <c r="B21" t="str">
        <f>VLOOKUP(C21,'Team Listing'!$A$1:$R$251,3)</f>
        <v>B1</v>
      </c>
      <c r="C21" s="7">
        <v>20</v>
      </c>
      <c r="D21" t="str">
        <f>VLOOKUP(C21,'Team Listing'!$A$1:$R$251,2)</f>
        <v>Mountain Men Green</v>
      </c>
      <c r="E21" s="1" t="s">
        <v>253</v>
      </c>
      <c r="F21" s="1">
        <f t="shared" si="0"/>
        <v>274</v>
      </c>
      <c r="G21" t="str">
        <f>VLOOKUP(H21,'Team Listing'!$A$1:$R$251,3)</f>
        <v>B1</v>
      </c>
      <c r="H21" s="7">
        <v>9</v>
      </c>
      <c r="I21" t="str">
        <f>VLOOKUP(H21,'Team Listing'!$A$1:$R$251,2)</f>
        <v>Backers XI</v>
      </c>
      <c r="J21" s="8">
        <v>6</v>
      </c>
      <c r="K21"/>
      <c r="L21" t="str">
        <f>VLOOKUP(J21,'Field List'!$A$2:$D$90,2,0)</f>
        <v>All Souls &amp; St Gabriels School</v>
      </c>
      <c r="M21" t="str">
        <f>VLOOKUP(J21,'Field List'!$A$2:$D$90,4,0)</f>
        <v>O'Keefe  Oval -Grandstand</v>
      </c>
      <c r="N21" t="str">
        <f t="shared" si="1"/>
        <v>209</v>
      </c>
      <c r="O21" t="str">
        <f t="shared" si="2"/>
        <v>920</v>
      </c>
      <c r="P21" t="str">
        <f t="shared" si="3"/>
        <v>20Field6</v>
      </c>
      <c r="Q21" s="1" t="str">
        <f t="shared" si="4"/>
        <v>9Field6</v>
      </c>
      <c r="R21" s="10" t="e">
        <f>VLOOKUP(N21,'Day 1&amp;2 Combinations'!$A$1:$B$2000,2,FALSE)</f>
        <v>#N/A</v>
      </c>
      <c r="S21" s="10" t="e">
        <f>VLOOKUP(O21,'Day 1&amp;2 Combinations'!$A$1:$B$2000,2,FALSE)</f>
        <v>#N/A</v>
      </c>
      <c r="T21" s="10" t="e">
        <f>VLOOKUP(P21,'Day 1&amp;2 Combinations'!$A$1:$B$2000,2,FALSE)</f>
        <v>#N/A</v>
      </c>
      <c r="U21" s="10" t="e">
        <f>VLOOKUP(Q21,'Day 1&amp;2 Combinations'!$A$1:$B$2000,2,FALSE)</f>
        <v>#N/A</v>
      </c>
      <c r="V21">
        <f>VLOOKUP(C21,'Team Listing'!$A$1:$R$251,17)</f>
        <v>0</v>
      </c>
      <c r="W21">
        <f>VLOOKUP(H21,'Team Listing'!$A$1:$R$251,17)</f>
        <v>0</v>
      </c>
      <c r="X21" s="1" t="str">
        <f t="shared" si="5"/>
        <v>B1</v>
      </c>
      <c r="Y21" s="3">
        <f t="shared" si="6"/>
        <v>20</v>
      </c>
      <c r="Z21" t="str">
        <f t="shared" si="7"/>
        <v>Mountain Men Green</v>
      </c>
      <c r="AA21" s="3">
        <f t="shared" si="8"/>
        <v>9</v>
      </c>
      <c r="AB21" s="3">
        <f t="shared" si="9"/>
        <v>274</v>
      </c>
      <c r="AC21" t="str">
        <f t="shared" si="10"/>
        <v>Backers XI</v>
      </c>
    </row>
    <row r="22" spans="1:29" x14ac:dyDescent="0.2">
      <c r="A22" s="10">
        <v>275</v>
      </c>
      <c r="B22" t="str">
        <f>VLOOKUP(C22,'Team Listing'!$A$1:$R$251,3)</f>
        <v>B1</v>
      </c>
      <c r="C22" s="7">
        <v>15</v>
      </c>
      <c r="D22" t="str">
        <f>VLOOKUP(C22,'Team Listing'!$A$1:$R$251,2)</f>
        <v>Gumflat</v>
      </c>
      <c r="E22" s="1" t="s">
        <v>253</v>
      </c>
      <c r="F22" s="1">
        <f t="shared" si="0"/>
        <v>275</v>
      </c>
      <c r="G22" t="str">
        <f>VLOOKUP(H22,'Team Listing'!$A$1:$R$251,3)</f>
        <v>B1</v>
      </c>
      <c r="H22" s="7">
        <v>17</v>
      </c>
      <c r="I22" t="str">
        <f>VLOOKUP(H22,'Team Listing'!$A$1:$R$251,2)</f>
        <v>Jim's XI</v>
      </c>
      <c r="J22" s="8">
        <v>16</v>
      </c>
      <c r="K22"/>
      <c r="L22" t="str">
        <f>VLOOKUP(J22,'Field List'!$A$2:$D$90,2,0)</f>
        <v>Mosman  Park Junior Cricket</v>
      </c>
      <c r="M22" t="str">
        <f>VLOOKUP(J22,'Field List'!$A$2:$D$90,4,0)</f>
        <v>Third turf wicket</v>
      </c>
      <c r="N22" t="str">
        <f t="shared" si="1"/>
        <v>1517</v>
      </c>
      <c r="O22" t="str">
        <f t="shared" si="2"/>
        <v>1715</v>
      </c>
      <c r="P22" t="str">
        <f t="shared" si="3"/>
        <v>15Field16</v>
      </c>
      <c r="Q22" s="1" t="str">
        <f t="shared" si="4"/>
        <v>17Field16</v>
      </c>
      <c r="R22" s="10" t="e">
        <f>VLOOKUP(N22,'Day 1&amp;2 Combinations'!$A$1:$B$2000,2,FALSE)</f>
        <v>#N/A</v>
      </c>
      <c r="S22" s="10" t="e">
        <f>VLOOKUP(O22,'Day 1&amp;2 Combinations'!$A$1:$B$2000,2,FALSE)</f>
        <v>#N/A</v>
      </c>
      <c r="T22" s="10" t="e">
        <f>VLOOKUP(P22,'Day 1&amp;2 Combinations'!$A$1:$B$2000,2,FALSE)</f>
        <v>#N/A</v>
      </c>
      <c r="U22" s="10" t="str">
        <f>VLOOKUP(Q22,'Day 1&amp;2 Combinations'!$A$1:$B$2000,2,FALSE)</f>
        <v>*</v>
      </c>
      <c r="V22" t="e">
        <f>VLOOKUP(C22,'Team Listing'!$A$1:$R$251,17)</f>
        <v>#N/A</v>
      </c>
      <c r="W22">
        <f>VLOOKUP(H22,'Team Listing'!$A$1:$R$251,17)</f>
        <v>0</v>
      </c>
      <c r="X22" s="1" t="str">
        <f t="shared" si="5"/>
        <v>B1</v>
      </c>
      <c r="Y22" s="3">
        <f t="shared" si="6"/>
        <v>15</v>
      </c>
      <c r="Z22" t="str">
        <f t="shared" si="7"/>
        <v>Gumflat</v>
      </c>
      <c r="AA22" s="3">
        <f t="shared" si="8"/>
        <v>17</v>
      </c>
      <c r="AB22" s="3">
        <f t="shared" si="9"/>
        <v>275</v>
      </c>
      <c r="AC22" t="str">
        <f t="shared" si="10"/>
        <v>Jim's XI</v>
      </c>
    </row>
    <row r="23" spans="1:29" x14ac:dyDescent="0.2">
      <c r="A23" s="10">
        <v>276</v>
      </c>
      <c r="B23" t="str">
        <f>VLOOKUP(C23,'Team Listing'!$A$1:$R$251,3)</f>
        <v>B1</v>
      </c>
      <c r="C23" s="7">
        <v>14</v>
      </c>
      <c r="D23" t="str">
        <f>VLOOKUP(C23,'Team Listing'!$A$1:$R$251,2)</f>
        <v>Ewan</v>
      </c>
      <c r="E23" s="1" t="s">
        <v>253</v>
      </c>
      <c r="F23" s="1">
        <f t="shared" si="0"/>
        <v>276</v>
      </c>
      <c r="G23" t="str">
        <f>VLOOKUP(H23,'Team Listing'!$A$1:$R$251,3)</f>
        <v>B1</v>
      </c>
      <c r="H23" s="7">
        <v>24</v>
      </c>
      <c r="I23" t="str">
        <f>VLOOKUP(H23,'Team Listing'!$A$1:$R$251,2)</f>
        <v>Parks Hockey</v>
      </c>
      <c r="J23" s="8">
        <v>39</v>
      </c>
      <c r="K23"/>
      <c r="L23" t="str">
        <f>VLOOKUP(J23,'Field List'!$A$2:$D$90,2,0)</f>
        <v>Charters Towers Airport Reserve</v>
      </c>
      <c r="M23">
        <f>VLOOKUP(J23,'Field List'!$A$2:$D$90,4,0)</f>
        <v>0</v>
      </c>
      <c r="N23" t="str">
        <f t="shared" si="1"/>
        <v>1424</v>
      </c>
      <c r="O23" t="str">
        <f t="shared" si="2"/>
        <v>2414</v>
      </c>
      <c r="P23" t="str">
        <f t="shared" si="3"/>
        <v>14Field39</v>
      </c>
      <c r="Q23" s="1" t="str">
        <f t="shared" si="4"/>
        <v>24Field39</v>
      </c>
      <c r="R23" s="10" t="e">
        <f>VLOOKUP(N23,'Day 1&amp;2 Combinations'!$A$1:$B$2000,2,FALSE)</f>
        <v>#N/A</v>
      </c>
      <c r="S23" s="10" t="e">
        <f>VLOOKUP(O23,'Day 1&amp;2 Combinations'!$A$1:$B$2000,2,FALSE)</f>
        <v>#N/A</v>
      </c>
      <c r="T23" s="10" t="e">
        <f>VLOOKUP(P23,'Day 1&amp;2 Combinations'!$A$1:$B$2000,2,FALSE)</f>
        <v>#N/A</v>
      </c>
      <c r="U23" s="10" t="e">
        <f>VLOOKUP(Q23,'Day 1&amp;2 Combinations'!$A$1:$B$2000,2,FALSE)</f>
        <v>#N/A</v>
      </c>
      <c r="V23">
        <f>VLOOKUP(C23,'Team Listing'!$A$1:$R$251,17)</f>
        <v>0</v>
      </c>
      <c r="W23">
        <f>VLOOKUP(H23,'Team Listing'!$A$1:$R$251,17)</f>
        <v>0</v>
      </c>
      <c r="X23" s="1" t="str">
        <f t="shared" si="5"/>
        <v>B1</v>
      </c>
      <c r="Y23" s="3">
        <f t="shared" si="6"/>
        <v>14</v>
      </c>
      <c r="Z23" t="str">
        <f t="shared" si="7"/>
        <v>Ewan</v>
      </c>
      <c r="AA23" s="3">
        <f t="shared" si="8"/>
        <v>24</v>
      </c>
      <c r="AB23" s="3">
        <f t="shared" si="9"/>
        <v>276</v>
      </c>
      <c r="AC23" t="str">
        <f t="shared" si="10"/>
        <v>Parks Hockey</v>
      </c>
    </row>
    <row r="24" spans="1:29" x14ac:dyDescent="0.2">
      <c r="A24" s="10">
        <v>277</v>
      </c>
      <c r="B24" t="str">
        <f>VLOOKUP(C24,'Team Listing'!$A$1:$R$251,3)</f>
        <v>B2</v>
      </c>
      <c r="C24" s="7">
        <v>61</v>
      </c>
      <c r="D24" t="str">
        <f>VLOOKUP(C24,'Team Listing'!$A$1:$R$251,2)</f>
        <v>Canefield Slashers</v>
      </c>
      <c r="E24" s="1" t="s">
        <v>253</v>
      </c>
      <c r="F24" s="1">
        <f t="shared" ref="F24:F51" si="22">A24</f>
        <v>277</v>
      </c>
      <c r="G24" t="str">
        <f>VLOOKUP(H24,'Team Listing'!$A$1:$R$251,3)</f>
        <v>B2</v>
      </c>
      <c r="H24" s="7">
        <v>127</v>
      </c>
      <c r="I24" t="str">
        <f>VLOOKUP(H24,'Team Listing'!$A$1:$R$251,2)</f>
        <v>Salisbury Boys XI Team 1</v>
      </c>
      <c r="J24" s="8">
        <v>68</v>
      </c>
      <c r="K24" t="s">
        <v>2338</v>
      </c>
      <c r="L24" t="str">
        <f>VLOOKUP(J24,'Field List'!$A$2:$D$90,2,0)</f>
        <v>Sellheim</v>
      </c>
      <c r="M24" t="str">
        <f>VLOOKUP(J24,'Field List'!$A$2:$D$90,4,0)</f>
        <v xml:space="preserve">Ben Carrs  Field                      </v>
      </c>
      <c r="N24" t="str">
        <f t="shared" ref="N24:N51" si="23">CONCATENATE(C24,H24)</f>
        <v>61127</v>
      </c>
      <c r="O24" t="str">
        <f t="shared" ref="O24:O51" si="24">CONCATENATE(H24,C24)</f>
        <v>12761</v>
      </c>
      <c r="P24" t="str">
        <f t="shared" ref="P24:P51" si="25">CONCATENATE(C24,"Field",J24)</f>
        <v>61Field68</v>
      </c>
      <c r="Q24" s="1" t="str">
        <f t="shared" ref="Q24:Q51" si="26">CONCATENATE(H24,"Field",J24)</f>
        <v>127Field68</v>
      </c>
      <c r="R24" s="10" t="e">
        <f>VLOOKUP(N24,'Day 1&amp;2 Combinations'!$A$1:$B$2000,2,FALSE)</f>
        <v>#N/A</v>
      </c>
      <c r="S24" s="10" t="e">
        <f>VLOOKUP(O24,'Day 1&amp;2 Combinations'!$A$1:$B$2000,2,FALSE)</f>
        <v>#N/A</v>
      </c>
      <c r="T24" s="10" t="e">
        <f>VLOOKUP(P24,'Day 1&amp;2 Combinations'!$A$1:$B$2000,2,FALSE)</f>
        <v>#N/A</v>
      </c>
      <c r="U24" s="10" t="str">
        <f>VLOOKUP(Q24,'Day 1&amp;2 Combinations'!$A$1:$B$2000,2,FALSE)</f>
        <v>*</v>
      </c>
      <c r="V24" t="str">
        <f>VLOOKUP(C24,'Team Listing'!$A$1:$R$251,17)</f>
        <v>Day3-AM Salisbury Boys 1</v>
      </c>
      <c r="W24" t="str">
        <f>VLOOKUP(H24,'Team Listing'!$A$1:$R$251,17)</f>
        <v>Homefield;Day3-Canefield</v>
      </c>
      <c r="X24" s="1" t="str">
        <f t="shared" ref="X24:X70" si="27">B24</f>
        <v>B2</v>
      </c>
      <c r="Y24" s="3">
        <f t="shared" ref="Y24:Y70" si="28">C24</f>
        <v>61</v>
      </c>
      <c r="Z24" t="str">
        <f t="shared" ref="Z24:Z70" si="29">D24</f>
        <v>Canefield Slashers</v>
      </c>
      <c r="AA24" s="3">
        <f t="shared" ref="AA24:AA70" si="30">H24</f>
        <v>127</v>
      </c>
      <c r="AB24" s="3">
        <f t="shared" ref="AB24:AB70" si="31">F24</f>
        <v>277</v>
      </c>
      <c r="AC24" t="str">
        <f t="shared" ref="AC24:AC70" si="32">I24</f>
        <v>Salisbury Boys XI Team 1</v>
      </c>
    </row>
    <row r="25" spans="1:29" x14ac:dyDescent="0.2">
      <c r="A25" s="10">
        <v>278</v>
      </c>
      <c r="B25" t="str">
        <f>VLOOKUP(C25,'Team Listing'!$A$1:$R$251,3)</f>
        <v>B2</v>
      </c>
      <c r="C25" s="7">
        <v>167</v>
      </c>
      <c r="D25" t="str">
        <f>VLOOKUP(C25,'Team Listing'!$A$1:$R$251,2)</f>
        <v>Yabulu</v>
      </c>
      <c r="E25" s="1" t="s">
        <v>253</v>
      </c>
      <c r="F25" s="1">
        <f t="shared" si="22"/>
        <v>278</v>
      </c>
      <c r="G25" t="str">
        <f>VLOOKUP(H25,'Team Listing'!$A$1:$R$251,3)</f>
        <v>B2</v>
      </c>
      <c r="H25" s="7">
        <v>116</v>
      </c>
      <c r="I25" t="str">
        <f>VLOOKUP(H25,'Team Listing'!$A$1:$R$251,2)</f>
        <v>Nudeballers</v>
      </c>
      <c r="J25" s="8">
        <v>23</v>
      </c>
      <c r="K25" t="s">
        <v>2338</v>
      </c>
      <c r="L25" t="str">
        <f>VLOOKUP(J25,'Field List'!$A$2:$D$90,2,0)</f>
        <v>Charters Towers Gun Club</v>
      </c>
      <c r="M25" t="str">
        <f>VLOOKUP(J25,'Field List'!$A$2:$D$90,4,0)</f>
        <v>Left Hand side/2nd away from clubhouse</v>
      </c>
      <c r="N25" t="str">
        <f t="shared" si="23"/>
        <v>167116</v>
      </c>
      <c r="O25" t="str">
        <f t="shared" si="24"/>
        <v>116167</v>
      </c>
      <c r="P25" t="str">
        <f t="shared" si="25"/>
        <v>167Field23</v>
      </c>
      <c r="Q25" s="1" t="str">
        <f t="shared" si="26"/>
        <v>116Field23</v>
      </c>
      <c r="R25" s="10" t="e">
        <f>VLOOKUP(N25,'Day 1&amp;2 Combinations'!$A$1:$B$2000,2,FALSE)</f>
        <v>#N/A</v>
      </c>
      <c r="S25" s="10" t="e">
        <f>VLOOKUP(O25,'Day 1&amp;2 Combinations'!$A$1:$B$2000,2,FALSE)</f>
        <v>#N/A</v>
      </c>
      <c r="T25" s="10" t="str">
        <f>VLOOKUP(P25,'Day 1&amp;2 Combinations'!$A$1:$B$2000,2,FALSE)</f>
        <v>*</v>
      </c>
      <c r="U25" s="10" t="e">
        <f>VLOOKUP(Q25,'Day 1&amp;2 Combinations'!$A$1:$B$2000,2,FALSE)</f>
        <v>#N/A</v>
      </c>
      <c r="V25" t="str">
        <f>VLOOKUP(C25,'Team Listing'!$A$1:$R$251,17)</f>
        <v>D1-PM;D2-PM;D3-AM</v>
      </c>
      <c r="W25" t="str">
        <f>VLOOKUP(H25,'Team Listing'!$A$1:$R$251,17)</f>
        <v>All AM games</v>
      </c>
      <c r="X25" s="1" t="str">
        <f t="shared" si="27"/>
        <v>B2</v>
      </c>
      <c r="Y25" s="3">
        <f t="shared" si="28"/>
        <v>167</v>
      </c>
      <c r="Z25" t="str">
        <f t="shared" si="29"/>
        <v>Yabulu</v>
      </c>
      <c r="AA25" s="3">
        <f t="shared" si="30"/>
        <v>116</v>
      </c>
      <c r="AB25" s="3">
        <f t="shared" si="31"/>
        <v>278</v>
      </c>
      <c r="AC25" t="str">
        <f t="shared" si="32"/>
        <v>Nudeballers</v>
      </c>
    </row>
    <row r="26" spans="1:29" x14ac:dyDescent="0.2">
      <c r="A26" s="10">
        <v>279</v>
      </c>
      <c r="B26" t="str">
        <f>VLOOKUP(C26,'Team Listing'!$A$1:$R$251,3)</f>
        <v>B2</v>
      </c>
      <c r="C26" s="7">
        <v>110</v>
      </c>
      <c r="D26" t="str">
        <f>VLOOKUP(C26,'Team Listing'!$A$1:$R$251,2)</f>
        <v>Mosman Mangoes</v>
      </c>
      <c r="E26" s="1" t="s">
        <v>253</v>
      </c>
      <c r="F26" s="1">
        <f t="shared" si="22"/>
        <v>279</v>
      </c>
      <c r="G26" t="str">
        <f>VLOOKUP(H26,'Team Listing'!$A$1:$R$251,3)</f>
        <v>B2</v>
      </c>
      <c r="H26" s="7">
        <v>166</v>
      </c>
      <c r="I26" t="str">
        <f>VLOOKUP(H26,'Team Listing'!$A$1:$R$251,2)</f>
        <v>XXXX Floor Beers</v>
      </c>
      <c r="J26" s="8">
        <v>15</v>
      </c>
      <c r="K26" t="s">
        <v>2338</v>
      </c>
      <c r="L26" t="str">
        <f>VLOOKUP(J26,'Field List'!$A$2:$D$90,2,0)</f>
        <v>Mosman Park Junior Cricket</v>
      </c>
      <c r="M26" t="str">
        <f>VLOOKUP(J26,'Field List'!$A$2:$D$90,4,0)</f>
        <v>Top field towards Mt Leyshon Road</v>
      </c>
      <c r="N26" t="str">
        <f t="shared" si="23"/>
        <v>110166</v>
      </c>
      <c r="O26" t="str">
        <f t="shared" si="24"/>
        <v>166110</v>
      </c>
      <c r="P26" t="str">
        <f t="shared" si="25"/>
        <v>110Field15</v>
      </c>
      <c r="Q26" s="1" t="str">
        <f t="shared" si="26"/>
        <v>166Field15</v>
      </c>
      <c r="R26" s="10" t="e">
        <f>VLOOKUP(N26,'Day 1&amp;2 Combinations'!$A$1:$B$2000,2,FALSE)</f>
        <v>#N/A</v>
      </c>
      <c r="S26" s="10" t="e">
        <f>VLOOKUP(O26,'Day 1&amp;2 Combinations'!$A$1:$B$2000,2,FALSE)</f>
        <v>#N/A</v>
      </c>
      <c r="T26" s="10" t="str">
        <f>VLOOKUP(P26,'Day 1&amp;2 Combinations'!$A$1:$B$2000,2,FALSE)</f>
        <v>*</v>
      </c>
      <c r="U26" s="10" t="e">
        <f>VLOOKUP(Q26,'Day 1&amp;2 Combinations'!$A$1:$B$2000,2,FALSE)</f>
        <v>#N/A</v>
      </c>
      <c r="V26" t="str">
        <f>VLOOKUP(C26,'Team Listing'!$A$1:$R$251,17)</f>
        <v>Amgames;PlayScuds11;MosmanPark</v>
      </c>
      <c r="W26" t="str">
        <f>VLOOKUP(H26,'Team Listing'!$A$1:$R$251,17)</f>
        <v>Amgames;D2-PistonBroke</v>
      </c>
      <c r="X26" s="1" t="str">
        <f t="shared" si="27"/>
        <v>B2</v>
      </c>
      <c r="Y26" s="3">
        <f t="shared" si="28"/>
        <v>110</v>
      </c>
      <c r="Z26" t="str">
        <f t="shared" si="29"/>
        <v>Mosman Mangoes</v>
      </c>
      <c r="AA26" s="3">
        <f t="shared" si="30"/>
        <v>166</v>
      </c>
      <c r="AB26" s="3">
        <f t="shared" si="31"/>
        <v>279</v>
      </c>
      <c r="AC26" t="str">
        <f t="shared" si="32"/>
        <v>XXXX Floor Beers</v>
      </c>
    </row>
    <row r="27" spans="1:29" x14ac:dyDescent="0.2">
      <c r="A27" s="10">
        <v>280</v>
      </c>
      <c r="B27" t="str">
        <f>VLOOKUP(C27,'Team Listing'!$A$1:$R$251,3)</f>
        <v>B2</v>
      </c>
      <c r="C27" s="7">
        <v>120</v>
      </c>
      <c r="D27" t="str">
        <f>VLOOKUP(C27,'Team Listing'!$A$1:$R$251,2)</f>
        <v>Piston Broke</v>
      </c>
      <c r="E27" s="1" t="s">
        <v>253</v>
      </c>
      <c r="F27" s="1">
        <f t="shared" si="22"/>
        <v>280</v>
      </c>
      <c r="G27" t="str">
        <f>VLOOKUP(H27,'Team Listing'!$A$1:$R$251,3)</f>
        <v>B2</v>
      </c>
      <c r="H27" s="7">
        <v>99</v>
      </c>
      <c r="I27" t="str">
        <f>VLOOKUP(H27,'Team Listing'!$A$1:$R$251,2)</f>
        <v>Jungle Patrol 2</v>
      </c>
      <c r="J27" s="8">
        <v>9</v>
      </c>
      <c r="K27" t="s">
        <v>2338</v>
      </c>
      <c r="L27" t="str">
        <f>VLOOKUP(J27,'Field List'!$A$2:$D$90,2,0)</f>
        <v>The B.C.G. 1 GAME ONLY</v>
      </c>
      <c r="M27" t="str">
        <f>VLOOKUP(J27,'Field List'!$A$2:$D$90,4,0)</f>
        <v>349 Old Dalrymple Road</v>
      </c>
      <c r="N27" t="str">
        <f t="shared" si="23"/>
        <v>12099</v>
      </c>
      <c r="O27" t="str">
        <f t="shared" si="24"/>
        <v>99120</v>
      </c>
      <c r="P27" t="str">
        <f t="shared" si="25"/>
        <v>120Field9</v>
      </c>
      <c r="Q27" s="1" t="str">
        <f t="shared" si="26"/>
        <v>99Field9</v>
      </c>
      <c r="R27" s="10" t="e">
        <f>VLOOKUP(N27,'Day 1&amp;2 Combinations'!$A$1:$B$2000,2,FALSE)</f>
        <v>#N/A</v>
      </c>
      <c r="S27" s="10" t="e">
        <f>VLOOKUP(O27,'Day 1&amp;2 Combinations'!$A$1:$B$2000,2,FALSE)</f>
        <v>#N/A</v>
      </c>
      <c r="T27" s="10" t="str">
        <f>VLOOKUP(P27,'Day 1&amp;2 Combinations'!$A$1:$B$2000,2,FALSE)</f>
        <v>*</v>
      </c>
      <c r="U27" s="10" t="e">
        <f>VLOOKUP(Q27,'Day 1&amp;2 Combinations'!$A$1:$B$2000,2,FALSE)</f>
        <v>#N/A</v>
      </c>
      <c r="V27" t="str">
        <f>VLOOKUP(C27,'Team Listing'!$A$1:$R$251,17)</f>
        <v>Home;Amgames;XXXXFloorbeersDay2</v>
      </c>
      <c r="W27" t="str">
        <f>VLOOKUP(H27,'Team Listing'!$A$1:$R$251,17)</f>
        <v>Play a double header at Acacia Vale Road field (72) v Johnny Macs XI (Team 215 - but in Social) in the AM game on Day1</v>
      </c>
      <c r="X27" s="1" t="str">
        <f t="shared" si="27"/>
        <v>B2</v>
      </c>
      <c r="Y27" s="3">
        <f t="shared" si="28"/>
        <v>120</v>
      </c>
      <c r="Z27" t="str">
        <f t="shared" si="29"/>
        <v>Piston Broke</v>
      </c>
      <c r="AA27" s="3">
        <f t="shared" si="30"/>
        <v>99</v>
      </c>
      <c r="AB27" s="3">
        <f t="shared" si="31"/>
        <v>280</v>
      </c>
      <c r="AC27" t="str">
        <f t="shared" si="32"/>
        <v>Jungle Patrol 2</v>
      </c>
    </row>
    <row r="28" spans="1:29" x14ac:dyDescent="0.2">
      <c r="A28" s="10">
        <v>281</v>
      </c>
      <c r="B28" t="str">
        <f>VLOOKUP(C28,'Team Listing'!$A$1:$R$251,3)</f>
        <v>B2</v>
      </c>
      <c r="C28" s="7">
        <v>42</v>
      </c>
      <c r="D28" t="str">
        <f>VLOOKUP(C28,'Team Listing'!$A$1:$R$251,2)</f>
        <v>Beerabong XI</v>
      </c>
      <c r="E28" s="1" t="s">
        <v>253</v>
      </c>
      <c r="F28" s="1">
        <f t="shared" si="22"/>
        <v>281</v>
      </c>
      <c r="G28" t="str">
        <f>VLOOKUP(H28,'Team Listing'!$A$1:$R$251,3)</f>
        <v>B2</v>
      </c>
      <c r="H28" s="7">
        <v>39</v>
      </c>
      <c r="I28" t="str">
        <f>VLOOKUP(H28,'Team Listing'!$A$1:$R$251,2)</f>
        <v>Bang Bang Boys</v>
      </c>
      <c r="J28" s="8">
        <v>72</v>
      </c>
      <c r="K28" t="s">
        <v>2338</v>
      </c>
      <c r="L28" t="str">
        <f>VLOOKUP(J28,'Field List'!$A$2:$D$90,2,0)</f>
        <v>V.B. PARK      1 GAME ONLY</v>
      </c>
      <c r="M28" t="str">
        <f>VLOOKUP(J28,'Field List'!$A$2:$D$90,4,0)</f>
        <v>Acaciavale Road</v>
      </c>
      <c r="N28" t="str">
        <f t="shared" si="23"/>
        <v>4239</v>
      </c>
      <c r="O28" t="str">
        <f t="shared" si="24"/>
        <v>3942</v>
      </c>
      <c r="P28" t="str">
        <f t="shared" si="25"/>
        <v>42Field72</v>
      </c>
      <c r="Q28" s="1" t="str">
        <f t="shared" si="26"/>
        <v>39Field72</v>
      </c>
      <c r="R28" s="10" t="e">
        <f>VLOOKUP(N28,'Day 1&amp;2 Combinations'!$A$1:$B$2000,2,FALSE)</f>
        <v>#N/A</v>
      </c>
      <c r="S28" s="10" t="e">
        <f>VLOOKUP(O28,'Day 1&amp;2 Combinations'!$A$1:$B$2000,2,FALSE)</f>
        <v>#N/A</v>
      </c>
      <c r="T28" s="10" t="str">
        <f>VLOOKUP(P28,'Day 1&amp;2 Combinations'!$A$1:$B$2000,2,FALSE)</f>
        <v>*</v>
      </c>
      <c r="U28" s="10" t="e">
        <f>VLOOKUP(Q28,'Day 1&amp;2 Combinations'!$A$1:$B$2000,2,FALSE)</f>
        <v>#N/A</v>
      </c>
      <c r="V28" t="str">
        <f>VLOOKUP(C28,'Team Listing'!$A$1:$R$251,17)</f>
        <v>Home field; All AM games</v>
      </c>
      <c r="W28" t="str">
        <f>VLOOKUP(H28,'Team Listing'!$A$1:$R$251,17)</f>
        <v>Day3-AM</v>
      </c>
      <c r="X28" s="1" t="str">
        <f t="shared" si="27"/>
        <v>B2</v>
      </c>
      <c r="Y28" s="3">
        <f t="shared" si="28"/>
        <v>42</v>
      </c>
      <c r="Z28" t="str">
        <f t="shared" si="29"/>
        <v>Beerabong XI</v>
      </c>
      <c r="AA28" s="3">
        <f t="shared" si="30"/>
        <v>39</v>
      </c>
      <c r="AB28" s="3">
        <f t="shared" si="31"/>
        <v>281</v>
      </c>
      <c r="AC28" t="str">
        <f t="shared" si="32"/>
        <v>Bang Bang Boys</v>
      </c>
    </row>
    <row r="29" spans="1:29" x14ac:dyDescent="0.2">
      <c r="A29" s="10">
        <v>282</v>
      </c>
      <c r="B29" t="str">
        <f>VLOOKUP(C29,'Team Listing'!$A$1:$R$251,3)</f>
        <v>B2</v>
      </c>
      <c r="C29" s="7">
        <v>97</v>
      </c>
      <c r="D29" t="str">
        <f>VLOOKUP(C29,'Team Listing'!$A$1:$R$251,2)</f>
        <v>Hughenden Grog Monsters</v>
      </c>
      <c r="E29" s="1" t="s">
        <v>253</v>
      </c>
      <c r="F29" s="1">
        <f t="shared" si="22"/>
        <v>282</v>
      </c>
      <c r="G29" t="str">
        <f>VLOOKUP(H29,'Team Listing'!$A$1:$R$251,3)</f>
        <v>B2</v>
      </c>
      <c r="H29" s="7">
        <v>44</v>
      </c>
      <c r="I29" t="str">
        <f>VLOOKUP(H29,'Team Listing'!$A$1:$R$251,2)</f>
        <v>Beermacht XI</v>
      </c>
      <c r="J29" s="8">
        <v>11</v>
      </c>
      <c r="K29" t="s">
        <v>2338</v>
      </c>
      <c r="L29" t="str">
        <f>VLOOKUP(J29,'Field List'!$A$2:$D$90,2,0)</f>
        <v>Mossman Park Junior Cricket</v>
      </c>
      <c r="M29" t="str">
        <f>VLOOKUP(J29,'Field List'!$A$2:$D$90,4,0)</f>
        <v>Field between Nets and Natal Downs Rd</v>
      </c>
      <c r="N29" t="str">
        <f t="shared" si="23"/>
        <v>9744</v>
      </c>
      <c r="O29" t="str">
        <f t="shared" si="24"/>
        <v>4497</v>
      </c>
      <c r="P29" t="str">
        <f t="shared" si="25"/>
        <v>97Field11</v>
      </c>
      <c r="Q29" s="1" t="str">
        <f t="shared" si="26"/>
        <v>44Field11</v>
      </c>
      <c r="R29" s="10" t="e">
        <f>VLOOKUP(N29,'Day 1&amp;2 Combinations'!$A$1:$B$2000,2,FALSE)</f>
        <v>#N/A</v>
      </c>
      <c r="S29" s="10" t="e">
        <f>VLOOKUP(O29,'Day 1&amp;2 Combinations'!$A$1:$B$2000,2,FALSE)</f>
        <v>#N/A</v>
      </c>
      <c r="T29" s="10" t="str">
        <f>VLOOKUP(P29,'Day 1&amp;2 Combinations'!$A$1:$B$2000,2,FALSE)</f>
        <v>*</v>
      </c>
      <c r="U29" s="10" t="e">
        <f>VLOOKUP(Q29,'Day 1&amp;2 Combinations'!$A$1:$B$2000,2,FALSE)</f>
        <v>#N/A</v>
      </c>
      <c r="V29" t="e">
        <f>VLOOKUP(C29,'Team Listing'!$A$1:$R$251,17)</f>
        <v>#N/A</v>
      </c>
      <c r="W29" t="str">
        <f>VLOOKUP(H29,'Team Listing'!$A$1:$R$251,17)</f>
        <v>All AM games</v>
      </c>
      <c r="X29" s="1" t="str">
        <f t="shared" si="27"/>
        <v>B2</v>
      </c>
      <c r="Y29" s="3">
        <f t="shared" si="28"/>
        <v>97</v>
      </c>
      <c r="Z29" t="str">
        <f t="shared" si="29"/>
        <v>Hughenden Grog Monsters</v>
      </c>
      <c r="AA29" s="3">
        <f t="shared" si="30"/>
        <v>44</v>
      </c>
      <c r="AB29" s="3">
        <f t="shared" si="31"/>
        <v>282</v>
      </c>
      <c r="AC29" t="str">
        <f t="shared" si="32"/>
        <v>Beermacht XI</v>
      </c>
    </row>
    <row r="30" spans="1:29" x14ac:dyDescent="0.2">
      <c r="A30" s="10">
        <v>283</v>
      </c>
      <c r="B30" t="str">
        <f>VLOOKUP(C30,'Team Listing'!$A$1:$R$251,3)</f>
        <v>B2</v>
      </c>
      <c r="C30" s="7">
        <v>156</v>
      </c>
      <c r="D30" t="str">
        <f>VLOOKUP(C30,'Team Listing'!$A$1:$R$251,2)</f>
        <v>Wallabies</v>
      </c>
      <c r="E30" s="1" t="s">
        <v>253</v>
      </c>
      <c r="F30" s="1">
        <f t="shared" si="22"/>
        <v>283</v>
      </c>
      <c r="G30" t="str">
        <f>VLOOKUP(H30,'Team Listing'!$A$1:$R$251,3)</f>
        <v>B2</v>
      </c>
      <c r="H30" s="7">
        <v>72</v>
      </c>
      <c r="I30" t="str">
        <f>VLOOKUP(H30,'Team Listing'!$A$1:$R$251,2)</f>
        <v>Dirty Dogs</v>
      </c>
      <c r="J30" s="8">
        <v>64</v>
      </c>
      <c r="K30" t="s">
        <v>2338</v>
      </c>
      <c r="L30" t="str">
        <f>VLOOKUP(J30,'Field List'!$A$2:$D$90,2,0)</f>
        <v>School of Distance Education</v>
      </c>
      <c r="M30" t="str">
        <f>VLOOKUP(J30,'Field List'!$A$2:$D$90,4,0)</f>
        <v>School of Distance Education</v>
      </c>
      <c r="N30" t="str">
        <f t="shared" si="23"/>
        <v>15672</v>
      </c>
      <c r="O30" t="str">
        <f t="shared" si="24"/>
        <v>72156</v>
      </c>
      <c r="P30" t="str">
        <f t="shared" si="25"/>
        <v>156Field64</v>
      </c>
      <c r="Q30" s="1" t="str">
        <f t="shared" si="26"/>
        <v>72Field64</v>
      </c>
      <c r="R30" s="10" t="e">
        <f>VLOOKUP(N30,'Day 1&amp;2 Combinations'!$A$1:$B$2000,2,FALSE)</f>
        <v>#N/A</v>
      </c>
      <c r="S30" s="10" t="e">
        <f>VLOOKUP(O30,'Day 1&amp;2 Combinations'!$A$1:$B$2000,2,FALSE)</f>
        <v>#N/A</v>
      </c>
      <c r="T30" s="10" t="str">
        <f>VLOOKUP(P30,'Day 1&amp;2 Combinations'!$A$1:$B$2000,2,FALSE)</f>
        <v>*</v>
      </c>
      <c r="U30" s="10" t="e">
        <f>VLOOKUP(Q30,'Day 1&amp;2 Combinations'!$A$1:$B$2000,2,FALSE)</f>
        <v>#N/A</v>
      </c>
      <c r="V30" t="str">
        <f>VLOOKUP(C30,'Team Listing'!$A$1:$R$251,17)</f>
        <v>Day1-PM; Day3-AM; Day3-SDE</v>
      </c>
      <c r="W30" t="str">
        <f>VLOOKUP(H30,'Team Listing'!$A$1:$R$251,17)</f>
        <v>Day 3 - AM game</v>
      </c>
      <c r="X30" s="1" t="str">
        <f t="shared" si="27"/>
        <v>B2</v>
      </c>
      <c r="Y30" s="3">
        <f t="shared" si="28"/>
        <v>156</v>
      </c>
      <c r="Z30" t="str">
        <f t="shared" si="29"/>
        <v>Wallabies</v>
      </c>
      <c r="AA30" s="3">
        <f t="shared" si="30"/>
        <v>72</v>
      </c>
      <c r="AB30" s="3">
        <f t="shared" si="31"/>
        <v>283</v>
      </c>
      <c r="AC30" t="str">
        <f t="shared" si="32"/>
        <v>Dirty Dogs</v>
      </c>
    </row>
    <row r="31" spans="1:29" x14ac:dyDescent="0.2">
      <c r="A31" s="10">
        <v>284</v>
      </c>
      <c r="B31" t="str">
        <f>VLOOKUP(C31,'Team Listing'!$A$1:$R$251,3)</f>
        <v>B2</v>
      </c>
      <c r="C31" s="7">
        <v>52</v>
      </c>
      <c r="D31" t="str">
        <f>VLOOKUP(C31,'Team Listing'!$A$1:$R$251,2)</f>
        <v>Boombys Boozers</v>
      </c>
      <c r="E31" s="1" t="s">
        <v>253</v>
      </c>
      <c r="F31" s="1">
        <f t="shared" si="22"/>
        <v>284</v>
      </c>
      <c r="G31" t="str">
        <f>VLOOKUP(H31,'Team Listing'!$A$1:$R$251,3)</f>
        <v>B2</v>
      </c>
      <c r="H31" s="7">
        <v>135</v>
      </c>
      <c r="I31" t="str">
        <f>VLOOKUP(H31,'Team Listing'!$A$1:$R$251,2)</f>
        <v>Sugar Daddies</v>
      </c>
      <c r="J31" s="8">
        <v>78</v>
      </c>
      <c r="K31" t="s">
        <v>2338</v>
      </c>
      <c r="L31" t="str">
        <f>VLOOKUP(J31,'Field List'!$A$2:$D$90,2,0)</f>
        <v xml:space="preserve">Boombys Backyard </v>
      </c>
      <c r="M31" t="str">
        <f>VLOOKUP(J31,'Field List'!$A$2:$D$90,4,0)</f>
        <v>4.2 km  Weir  Road</v>
      </c>
      <c r="N31" t="str">
        <f t="shared" si="23"/>
        <v>52135</v>
      </c>
      <c r="O31" t="str">
        <f t="shared" si="24"/>
        <v>13552</v>
      </c>
      <c r="P31" t="str">
        <f t="shared" si="25"/>
        <v>52Field78</v>
      </c>
      <c r="Q31" s="1" t="str">
        <f t="shared" si="26"/>
        <v>135Field78</v>
      </c>
      <c r="R31" s="10" t="e">
        <f>VLOOKUP(N31,'Day 1&amp;2 Combinations'!$A$1:$B$2000,2,FALSE)</f>
        <v>#N/A</v>
      </c>
      <c r="S31" s="10" t="e">
        <f>VLOOKUP(O31,'Day 1&amp;2 Combinations'!$A$1:$B$2000,2,FALSE)</f>
        <v>#N/A</v>
      </c>
      <c r="T31" s="10" t="str">
        <f>VLOOKUP(P31,'Day 1&amp;2 Combinations'!$A$1:$B$2000,2,FALSE)</f>
        <v>*</v>
      </c>
      <c r="U31" s="10" t="e">
        <f>VLOOKUP(Q31,'Day 1&amp;2 Combinations'!$A$1:$B$2000,2,FALSE)</f>
        <v>#N/A</v>
      </c>
      <c r="V31" t="str">
        <f>VLOOKUP(C31,'Team Listing'!$A$1:$R$251,17)</f>
        <v>Home field; All AM games</v>
      </c>
      <c r="W31" t="str">
        <f>VLOOKUP(H31,'Team Listing'!$A$1:$R$251,17)</f>
        <v>Day 3-AM</v>
      </c>
      <c r="X31" s="1" t="str">
        <f t="shared" si="27"/>
        <v>B2</v>
      </c>
      <c r="Y31" s="3">
        <f t="shared" si="28"/>
        <v>52</v>
      </c>
      <c r="Z31" t="str">
        <f t="shared" si="29"/>
        <v>Boombys Boozers</v>
      </c>
      <c r="AA31" s="3">
        <f t="shared" si="30"/>
        <v>135</v>
      </c>
      <c r="AB31" s="3">
        <f t="shared" si="31"/>
        <v>284</v>
      </c>
      <c r="AC31" t="str">
        <f t="shared" si="32"/>
        <v>Sugar Daddies</v>
      </c>
    </row>
    <row r="32" spans="1:29" x14ac:dyDescent="0.2">
      <c r="A32" s="10">
        <v>285</v>
      </c>
      <c r="B32" t="str">
        <f>VLOOKUP(C32,'Team Listing'!$A$1:$R$251,3)</f>
        <v>B2</v>
      </c>
      <c r="C32" s="7">
        <v>66</v>
      </c>
      <c r="D32" t="str">
        <f>VLOOKUP(C32,'Team Listing'!$A$1:$R$251,2)</f>
        <v>Coen Heroes</v>
      </c>
      <c r="E32" s="1" t="s">
        <v>253</v>
      </c>
      <c r="F32" s="1">
        <f t="shared" si="22"/>
        <v>285</v>
      </c>
      <c r="G32" t="str">
        <f>VLOOKUP(H32,'Team Listing'!$A$1:$R$251,3)</f>
        <v>B2</v>
      </c>
      <c r="H32" s="7">
        <v>130</v>
      </c>
      <c r="I32" t="str">
        <f>VLOOKUP(H32,'Team Listing'!$A$1:$R$251,2)</f>
        <v>Shaggers XI</v>
      </c>
      <c r="J32" s="8">
        <v>10</v>
      </c>
      <c r="K32" t="s">
        <v>2338</v>
      </c>
      <c r="L32" t="str">
        <f>VLOOKUP(J32,'Field List'!$A$2:$D$90,2,0)</f>
        <v>All Souls &amp; St Gabriels School</v>
      </c>
      <c r="M32" t="str">
        <f>VLOOKUP(J32,'Field List'!$A$2:$D$90,4,0)</f>
        <v>Burns Oval   across- road</v>
      </c>
      <c r="N32" t="str">
        <f t="shared" si="23"/>
        <v>66130</v>
      </c>
      <c r="O32" t="str">
        <f t="shared" si="24"/>
        <v>13066</v>
      </c>
      <c r="P32" t="str">
        <f t="shared" si="25"/>
        <v>66Field10</v>
      </c>
      <c r="Q32" s="1" t="str">
        <f t="shared" si="26"/>
        <v>130Field10</v>
      </c>
      <c r="R32" s="10" t="e">
        <f>VLOOKUP(N32,'Day 1&amp;2 Combinations'!$A$1:$B$2000,2,FALSE)</f>
        <v>#N/A</v>
      </c>
      <c r="S32" s="10" t="e">
        <f>VLOOKUP(O32,'Day 1&amp;2 Combinations'!$A$1:$B$2000,2,FALSE)</f>
        <v>#N/A</v>
      </c>
      <c r="T32" s="10" t="str">
        <f>VLOOKUP(P32,'Day 1&amp;2 Combinations'!$A$1:$B$2000,2,FALSE)</f>
        <v>*</v>
      </c>
      <c r="U32" s="10" t="e">
        <f>VLOOKUP(Q32,'Day 1&amp;2 Combinations'!$A$1:$B$2000,2,FALSE)</f>
        <v>#N/A</v>
      </c>
      <c r="V32" t="str">
        <f>VLOOKUP(C32,'Team Listing'!$A$1:$R$251,17)</f>
        <v>Games at ASSG; 1-PM;2-AM;3-AM</v>
      </c>
      <c r="W32" t="str">
        <f>VLOOKUP(H32,'Team Listing'!$A$1:$R$251,17)</f>
        <v>AM games</v>
      </c>
      <c r="X32" s="1" t="str">
        <f t="shared" si="27"/>
        <v>B2</v>
      </c>
      <c r="Y32" s="3">
        <f t="shared" si="28"/>
        <v>66</v>
      </c>
      <c r="Z32" t="str">
        <f t="shared" si="29"/>
        <v>Coen Heroes</v>
      </c>
      <c r="AA32" s="3">
        <f t="shared" si="30"/>
        <v>130</v>
      </c>
      <c r="AB32" s="3">
        <f t="shared" si="31"/>
        <v>285</v>
      </c>
      <c r="AC32" t="str">
        <f t="shared" si="32"/>
        <v>Shaggers XI</v>
      </c>
    </row>
    <row r="33" spans="1:29" x14ac:dyDescent="0.2">
      <c r="A33" s="10">
        <v>286</v>
      </c>
      <c r="B33" t="str">
        <f>VLOOKUP(C33,'Team Listing'!$A$1:$R$251,3)</f>
        <v>B2</v>
      </c>
      <c r="C33" s="7">
        <v>100</v>
      </c>
      <c r="D33" t="str">
        <f>VLOOKUP(C33,'Team Listing'!$A$1:$R$251,2)</f>
        <v>Jungle Patrol One</v>
      </c>
      <c r="E33" s="1" t="s">
        <v>253</v>
      </c>
      <c r="F33" s="1">
        <f t="shared" si="22"/>
        <v>286</v>
      </c>
      <c r="G33" t="str">
        <f>VLOOKUP(H33,'Team Listing'!$A$1:$R$251,3)</f>
        <v>B2</v>
      </c>
      <c r="H33" s="7">
        <v>131</v>
      </c>
      <c r="I33" t="str">
        <f>VLOOKUP(H33,'Team Listing'!$A$1:$R$251,2)</f>
        <v>Sharks</v>
      </c>
      <c r="J33" s="8">
        <v>56</v>
      </c>
      <c r="K33" t="s">
        <v>2338</v>
      </c>
      <c r="L33" t="str">
        <f>VLOOKUP(J33,'Field List'!$A$2:$D$90,2,0)</f>
        <v>Eventide</v>
      </c>
      <c r="M33" t="str">
        <f>VLOOKUP(J33,'Field List'!$A$2:$D$90,4,0)</f>
        <v>Eventide</v>
      </c>
      <c r="N33" t="str">
        <f t="shared" si="23"/>
        <v>100131</v>
      </c>
      <c r="O33" t="str">
        <f t="shared" si="24"/>
        <v>131100</v>
      </c>
      <c r="P33" t="str">
        <f t="shared" si="25"/>
        <v>100Field56</v>
      </c>
      <c r="Q33" s="1" t="str">
        <f t="shared" si="26"/>
        <v>131Field56</v>
      </c>
      <c r="R33" s="10" t="e">
        <f>VLOOKUP(N33,'Day 1&amp;2 Combinations'!$A$1:$B$2000,2,FALSE)</f>
        <v>#N/A</v>
      </c>
      <c r="S33" s="10" t="e">
        <f>VLOOKUP(O33,'Day 1&amp;2 Combinations'!$A$1:$B$2000,2,FALSE)</f>
        <v>#N/A</v>
      </c>
      <c r="T33" s="10" t="e">
        <f>VLOOKUP(P33,'Day 1&amp;2 Combinations'!$A$1:$B$2000,2,FALSE)</f>
        <v>#N/A</v>
      </c>
      <c r="U33" s="10" t="str">
        <f>VLOOKUP(Q33,'Day 1&amp;2 Combinations'!$A$1:$B$2000,2,FALSE)</f>
        <v>*</v>
      </c>
      <c r="V33" t="str">
        <f>VLOOKUP(C33,'Team Listing'!$A$1:$R$251,17)</f>
        <v>Day3-AM.
Play a double header at Acacia Vale Road field (72) v It'll Do (Team 213 - but in Social)in the PM game on Day1</v>
      </c>
      <c r="W33" t="str">
        <f>VLOOKUP(H33,'Team Listing'!$A$1:$R$251,17)</f>
        <v>Eventide AM games</v>
      </c>
      <c r="X33" s="1" t="str">
        <f t="shared" si="27"/>
        <v>B2</v>
      </c>
      <c r="Y33" s="3">
        <f t="shared" si="28"/>
        <v>100</v>
      </c>
      <c r="Z33" t="str">
        <f t="shared" si="29"/>
        <v>Jungle Patrol One</v>
      </c>
      <c r="AA33" s="3">
        <f t="shared" si="30"/>
        <v>131</v>
      </c>
      <c r="AB33" s="3">
        <f t="shared" si="31"/>
        <v>286</v>
      </c>
      <c r="AC33" t="str">
        <f t="shared" si="32"/>
        <v>Sharks</v>
      </c>
    </row>
    <row r="34" spans="1:29" x14ac:dyDescent="0.2">
      <c r="A34" s="10">
        <v>287</v>
      </c>
      <c r="B34" t="str">
        <f>VLOOKUP(C34,'Team Listing'!$A$1:$R$251,3)</f>
        <v>B2</v>
      </c>
      <c r="C34" s="7">
        <v>158</v>
      </c>
      <c r="D34" t="str">
        <f>VLOOKUP(C34,'Team Listing'!$A$1:$R$251,2)</f>
        <v>Wannabie's</v>
      </c>
      <c r="E34" s="1" t="s">
        <v>253</v>
      </c>
      <c r="F34" s="1">
        <f t="shared" si="22"/>
        <v>287</v>
      </c>
      <c r="G34" t="str">
        <f>VLOOKUP(H34,'Team Listing'!$A$1:$R$251,3)</f>
        <v>B2</v>
      </c>
      <c r="H34" s="7">
        <v>43</v>
      </c>
      <c r="I34" t="str">
        <f>VLOOKUP(H34,'Team Listing'!$A$1:$R$251,2)</f>
        <v>Beerhounds</v>
      </c>
      <c r="J34" s="8">
        <v>75</v>
      </c>
      <c r="K34" t="s">
        <v>2338</v>
      </c>
      <c r="L34" t="str">
        <f>VLOOKUP(J34,'Field List'!$A$2:$D$90,2,0)</f>
        <v xml:space="preserve">Brokevale       </v>
      </c>
      <c r="M34" t="str">
        <f>VLOOKUP(J34,'Field List'!$A$2:$D$90,4,0)</f>
        <v>3.8 km Milchester Road Queenslander Road</v>
      </c>
      <c r="N34" t="str">
        <f t="shared" si="23"/>
        <v>15843</v>
      </c>
      <c r="O34" t="str">
        <f t="shared" si="24"/>
        <v>43158</v>
      </c>
      <c r="P34" t="str">
        <f t="shared" si="25"/>
        <v>158Field75</v>
      </c>
      <c r="Q34" s="1" t="str">
        <f t="shared" si="26"/>
        <v>43Field75</v>
      </c>
      <c r="R34" s="10" t="e">
        <f>VLOOKUP(N34,'Day 1&amp;2 Combinations'!$A$1:$B$2000,2,FALSE)</f>
        <v>#N/A</v>
      </c>
      <c r="S34" s="10" t="e">
        <f>VLOOKUP(O34,'Day 1&amp;2 Combinations'!$A$1:$B$2000,2,FALSE)</f>
        <v>#N/A</v>
      </c>
      <c r="T34" s="10" t="str">
        <f>VLOOKUP(P34,'Day 1&amp;2 Combinations'!$A$1:$B$2000,2,FALSE)</f>
        <v>*</v>
      </c>
      <c r="U34" s="10" t="e">
        <f>VLOOKUP(Q34,'Day 1&amp;2 Combinations'!$A$1:$B$2000,2,FALSE)</f>
        <v>#N/A</v>
      </c>
      <c r="V34" t="str">
        <f>VLOOKUP(C34,'Team Listing'!$A$1:$R$251,17)</f>
        <v>Homefield;D1-PM;D2-AM;D3-AM</v>
      </c>
      <c r="W34" t="str">
        <f>VLOOKUP(H34,'Team Listing'!$A$1:$R$251,17)</f>
        <v>Day1-PM;Day2-AM;Day3-AM</v>
      </c>
      <c r="X34" s="1" t="str">
        <f t="shared" si="27"/>
        <v>B2</v>
      </c>
      <c r="Y34" s="3">
        <f t="shared" si="28"/>
        <v>158</v>
      </c>
      <c r="Z34" t="str">
        <f t="shared" si="29"/>
        <v>Wannabie's</v>
      </c>
      <c r="AA34" s="3">
        <f t="shared" si="30"/>
        <v>43</v>
      </c>
      <c r="AB34" s="3">
        <f t="shared" si="31"/>
        <v>287</v>
      </c>
      <c r="AC34" t="str">
        <f t="shared" si="32"/>
        <v>Beerhounds</v>
      </c>
    </row>
    <row r="35" spans="1:29" x14ac:dyDescent="0.2">
      <c r="A35" s="10">
        <v>288</v>
      </c>
      <c r="B35" t="str">
        <f>VLOOKUP(C35,'Team Listing'!$A$1:$R$251,3)</f>
        <v>B2</v>
      </c>
      <c r="C35" s="7">
        <v>108</v>
      </c>
      <c r="D35" t="str">
        <f>VLOOKUP(C35,'Team Listing'!$A$1:$R$251,2)</f>
        <v>Mingela</v>
      </c>
      <c r="E35" s="1" t="s">
        <v>253</v>
      </c>
      <c r="F35" s="1">
        <f t="shared" si="22"/>
        <v>288</v>
      </c>
      <c r="G35" t="str">
        <f>VLOOKUP(H35,'Team Listing'!$A$1:$R$251,3)</f>
        <v>B2</v>
      </c>
      <c r="H35" s="7">
        <v>33</v>
      </c>
      <c r="I35" t="str">
        <f>VLOOKUP(H35,'Team Listing'!$A$1:$R$251,2)</f>
        <v>Alegnim Lads</v>
      </c>
      <c r="J35" s="8">
        <v>20</v>
      </c>
      <c r="K35" t="s">
        <v>2338</v>
      </c>
      <c r="L35" t="str">
        <f>VLOOKUP(J35,'Field List'!$A$2:$D$90,2,0)</f>
        <v>Richmond Hill State School</v>
      </c>
      <c r="M35" t="str">
        <f>VLOOKUP(J35,'Field List'!$A$2:$D$90,4,0)</f>
        <v>Richmond Hill School</v>
      </c>
      <c r="N35" t="str">
        <f t="shared" si="23"/>
        <v>10833</v>
      </c>
      <c r="O35" t="str">
        <f t="shared" si="24"/>
        <v>33108</v>
      </c>
      <c r="P35" t="str">
        <f t="shared" si="25"/>
        <v>108Field20</v>
      </c>
      <c r="Q35" s="1" t="str">
        <f t="shared" si="26"/>
        <v>33Field20</v>
      </c>
      <c r="R35" s="10" t="e">
        <f>VLOOKUP(N35,'Day 1&amp;2 Combinations'!$A$1:$B$2000,2,FALSE)</f>
        <v>#N/A</v>
      </c>
      <c r="S35" s="10" t="e">
        <f>VLOOKUP(O35,'Day 1&amp;2 Combinations'!$A$1:$B$2000,2,FALSE)</f>
        <v>#N/A</v>
      </c>
      <c r="T35" s="10" t="str">
        <f>VLOOKUP(P35,'Day 1&amp;2 Combinations'!$A$1:$B$2000,2,FALSE)</f>
        <v>*</v>
      </c>
      <c r="U35" s="10" t="str">
        <f>VLOOKUP(Q35,'Day 1&amp;2 Combinations'!$A$1:$B$2000,2,FALSE)</f>
        <v>*</v>
      </c>
      <c r="V35" t="str">
        <f>VLOOKUP(C35,'Team Listing'!$A$1:$R$251,17)</f>
        <v>D1-PMWreck;D2-PMTrevs;D3-AMRHSS</v>
      </c>
      <c r="W35" t="str">
        <f>VLOOKUP(H35,'Team Listing'!$A$1:$R$251,17)</f>
        <v>Day1-PM;Day2-AM;Day3-AM</v>
      </c>
      <c r="X35" s="1" t="str">
        <f t="shared" si="27"/>
        <v>B2</v>
      </c>
      <c r="Y35" s="3">
        <f t="shared" si="28"/>
        <v>108</v>
      </c>
      <c r="Z35" t="str">
        <f t="shared" si="29"/>
        <v>Mingela</v>
      </c>
      <c r="AA35" s="3">
        <f t="shared" si="30"/>
        <v>33</v>
      </c>
      <c r="AB35" s="3">
        <f t="shared" si="31"/>
        <v>288</v>
      </c>
      <c r="AC35" t="str">
        <f t="shared" si="32"/>
        <v>Alegnim Lads</v>
      </c>
    </row>
    <row r="36" spans="1:29" x14ac:dyDescent="0.2">
      <c r="A36" s="10">
        <v>289</v>
      </c>
      <c r="B36" t="str">
        <f>VLOOKUP(C36,'Team Listing'!$A$1:$R$251,3)</f>
        <v>B2</v>
      </c>
      <c r="C36" s="7">
        <v>168</v>
      </c>
      <c r="D36" t="str">
        <f>VLOOKUP(C36,'Team Listing'!$A$1:$R$251,2)</f>
        <v>Yogi's Eleven</v>
      </c>
      <c r="E36" s="1" t="s">
        <v>253</v>
      </c>
      <c r="F36" s="1">
        <f t="shared" si="22"/>
        <v>289</v>
      </c>
      <c r="G36" t="str">
        <f>VLOOKUP(H36,'Team Listing'!$A$1:$R$251,3)</f>
        <v>B2</v>
      </c>
      <c r="H36" s="7">
        <v>51</v>
      </c>
      <c r="I36" t="str">
        <f>VLOOKUP(H36,'Team Listing'!$A$1:$R$251,2)</f>
        <v>Bloody Huge XI</v>
      </c>
      <c r="J36" s="8">
        <v>34</v>
      </c>
      <c r="K36" t="s">
        <v>2338</v>
      </c>
      <c r="L36" t="str">
        <f>VLOOKUP(J36,'Field List'!$A$2:$D$90,2,0)</f>
        <v>Charters Towers Airport Reserve</v>
      </c>
      <c r="M36">
        <f>VLOOKUP(J36,'Field List'!$A$2:$D$90,4,0)</f>
        <v>0</v>
      </c>
      <c r="N36" t="str">
        <f t="shared" si="23"/>
        <v>16851</v>
      </c>
      <c r="O36" t="str">
        <f t="shared" si="24"/>
        <v>51168</v>
      </c>
      <c r="P36" t="str">
        <f t="shared" si="25"/>
        <v>168Field34</v>
      </c>
      <c r="Q36" s="1" t="str">
        <f t="shared" si="26"/>
        <v>51Field34</v>
      </c>
      <c r="R36" s="10" t="e">
        <f>VLOOKUP(N36,'Day 1&amp;2 Combinations'!$A$1:$B$2000,2,FALSE)</f>
        <v>#N/A</v>
      </c>
      <c r="S36" s="10" t="e">
        <f>VLOOKUP(O36,'Day 1&amp;2 Combinations'!$A$1:$B$2000,2,FALSE)</f>
        <v>#N/A</v>
      </c>
      <c r="T36" s="10" t="str">
        <f>VLOOKUP(P36,'Day 1&amp;2 Combinations'!$A$1:$B$2000,2,FALSE)</f>
        <v>*</v>
      </c>
      <c r="U36" s="10" t="e">
        <f>VLOOKUP(Q36,'Day 1&amp;2 Combinations'!$A$1:$B$2000,2,FALSE)</f>
        <v>#N/A</v>
      </c>
      <c r="V36" t="str">
        <f>VLOOKUP(C36,'Team Listing'!$A$1:$R$251,17)</f>
        <v>?Field33 at Airport</v>
      </c>
      <c r="W36" t="str">
        <f>VLOOKUP(H36,'Team Listing'!$A$1:$R$251,17)</f>
        <v>SDE; Day1-PM;Day2-PM;Day3-AM</v>
      </c>
      <c r="X36" s="1" t="str">
        <f t="shared" si="27"/>
        <v>B2</v>
      </c>
      <c r="Y36" s="3">
        <f t="shared" si="28"/>
        <v>168</v>
      </c>
      <c r="Z36" t="str">
        <f t="shared" si="29"/>
        <v>Yogi's Eleven</v>
      </c>
      <c r="AA36" s="3">
        <f t="shared" si="30"/>
        <v>51</v>
      </c>
      <c r="AB36" s="3">
        <f t="shared" si="31"/>
        <v>289</v>
      </c>
      <c r="AC36" t="str">
        <f t="shared" si="32"/>
        <v>Bloody Huge XI</v>
      </c>
    </row>
    <row r="37" spans="1:29" x14ac:dyDescent="0.2">
      <c r="A37" s="10">
        <v>290</v>
      </c>
      <c r="B37" t="str">
        <f>VLOOKUP(C37,'Team Listing'!$A$1:$R$251,3)</f>
        <v>B2</v>
      </c>
      <c r="C37" s="7">
        <v>103</v>
      </c>
      <c r="D37" t="str">
        <f>VLOOKUP(C37,'Team Listing'!$A$1:$R$251,2)</f>
        <v>Logistic All Sorts</v>
      </c>
      <c r="E37" s="1" t="s">
        <v>253</v>
      </c>
      <c r="F37" s="1">
        <f t="shared" si="22"/>
        <v>290</v>
      </c>
      <c r="G37" t="str">
        <f>VLOOKUP(H37,'Team Listing'!$A$1:$R$251,3)</f>
        <v>B2</v>
      </c>
      <c r="H37" s="7">
        <v>161</v>
      </c>
      <c r="I37" t="str">
        <f>VLOOKUP(H37,'Team Listing'!$A$1:$R$251,2)</f>
        <v>Weipa Croc's</v>
      </c>
      <c r="J37" s="8">
        <v>44</v>
      </c>
      <c r="K37" t="s">
        <v>2338</v>
      </c>
      <c r="L37" t="str">
        <f>VLOOKUP(J37,'Field List'!$A$2:$D$90,2,0)</f>
        <v>Charters Towers Airport Reserve</v>
      </c>
      <c r="M37">
        <f>VLOOKUP(J37,'Field List'!$A$2:$D$90,4,0)</f>
        <v>0</v>
      </c>
      <c r="N37" t="str">
        <f t="shared" si="23"/>
        <v>103161</v>
      </c>
      <c r="O37" t="str">
        <f t="shared" si="24"/>
        <v>161103</v>
      </c>
      <c r="P37" t="str">
        <f t="shared" si="25"/>
        <v>103Field44</v>
      </c>
      <c r="Q37" s="1" t="str">
        <f t="shared" si="26"/>
        <v>161Field44</v>
      </c>
      <c r="R37" s="10" t="e">
        <f>VLOOKUP(N37,'Day 1&amp;2 Combinations'!$A$1:$B$2000,2,FALSE)</f>
        <v>#N/A</v>
      </c>
      <c r="S37" s="10" t="e">
        <f>VLOOKUP(O37,'Day 1&amp;2 Combinations'!$A$1:$B$2000,2,FALSE)</f>
        <v>#N/A</v>
      </c>
      <c r="T37" s="10" t="e">
        <f>VLOOKUP(P37,'Day 1&amp;2 Combinations'!$A$1:$B$2000,2,FALSE)</f>
        <v>#N/A</v>
      </c>
      <c r="U37" s="10" t="e">
        <f>VLOOKUP(Q37,'Day 1&amp;2 Combinations'!$A$1:$B$2000,2,FALSE)</f>
        <v>#N/A</v>
      </c>
      <c r="V37" t="str">
        <f>VLOOKUP(C37,'Team Listing'!$A$1:$R$251,17)</f>
        <v>Play at Airport; Day3-AM</v>
      </c>
      <c r="W37" t="str">
        <f>VLOOKUP(H37,'Team Listing'!$A$1:$R$251,17)</f>
        <v>Day3-AM</v>
      </c>
      <c r="X37" s="1" t="str">
        <f t="shared" si="27"/>
        <v>B2</v>
      </c>
      <c r="Y37" s="3">
        <f t="shared" si="28"/>
        <v>103</v>
      </c>
      <c r="Z37" t="str">
        <f t="shared" si="29"/>
        <v>Logistic All Sorts</v>
      </c>
      <c r="AA37" s="3">
        <f t="shared" si="30"/>
        <v>161</v>
      </c>
      <c r="AB37" s="3">
        <f t="shared" si="31"/>
        <v>290</v>
      </c>
      <c r="AC37" t="str">
        <f t="shared" si="32"/>
        <v>Weipa Croc's</v>
      </c>
    </row>
    <row r="38" spans="1:29" x14ac:dyDescent="0.2">
      <c r="A38" s="10">
        <v>291</v>
      </c>
      <c r="B38" t="str">
        <f>VLOOKUP(C38,'Team Listing'!$A$1:$R$251,3)</f>
        <v>B2</v>
      </c>
      <c r="C38" s="7">
        <v>45</v>
      </c>
      <c r="D38" t="str">
        <f>VLOOKUP(C38,'Team Listing'!$A$1:$R$251,2)</f>
        <v>Big Micks Finns XI</v>
      </c>
      <c r="E38" s="1" t="s">
        <v>253</v>
      </c>
      <c r="F38" s="1">
        <f t="shared" si="22"/>
        <v>291</v>
      </c>
      <c r="G38" t="str">
        <f>VLOOKUP(H38,'Team Listing'!$A$1:$R$251,3)</f>
        <v>B2</v>
      </c>
      <c r="H38" s="7">
        <v>138</v>
      </c>
      <c r="I38" t="str">
        <f>VLOOKUP(H38,'Team Listing'!$A$1:$R$251,2)</f>
        <v>The Dirty Rats</v>
      </c>
      <c r="J38" s="8">
        <v>43</v>
      </c>
      <c r="K38" t="s">
        <v>2338</v>
      </c>
      <c r="L38" t="str">
        <f>VLOOKUP(J38,'Field List'!$A$2:$D$90,2,0)</f>
        <v>Charters Towers Airport Reserve</v>
      </c>
      <c r="M38">
        <f>VLOOKUP(J38,'Field List'!$A$2:$D$90,4,0)</f>
        <v>0</v>
      </c>
      <c r="N38" t="str">
        <f t="shared" si="23"/>
        <v>45138</v>
      </c>
      <c r="O38" t="str">
        <f t="shared" si="24"/>
        <v>13845</v>
      </c>
      <c r="P38" t="str">
        <f t="shared" si="25"/>
        <v>45Field43</v>
      </c>
      <c r="Q38" s="1" t="str">
        <f t="shared" si="26"/>
        <v>138Field43</v>
      </c>
      <c r="R38" s="10" t="e">
        <f>VLOOKUP(N38,'Day 1&amp;2 Combinations'!$A$1:$B$2000,2,FALSE)</f>
        <v>#N/A</v>
      </c>
      <c r="S38" s="10" t="e">
        <f>VLOOKUP(O38,'Day 1&amp;2 Combinations'!$A$1:$B$2000,2,FALSE)</f>
        <v>#N/A</v>
      </c>
      <c r="T38" s="10" t="e">
        <f>VLOOKUP(P38,'Day 1&amp;2 Combinations'!$A$1:$B$2000,2,FALSE)</f>
        <v>#N/A</v>
      </c>
      <c r="U38" s="10" t="e">
        <f>VLOOKUP(Q38,'Day 1&amp;2 Combinations'!$A$1:$B$2000,2,FALSE)</f>
        <v>#N/A</v>
      </c>
      <c r="V38" t="str">
        <f>VLOOKUP(C38,'Team Listing'!$A$1:$R$251,17)</f>
        <v>Day1AMChads;Day3AM</v>
      </c>
      <c r="W38" t="str">
        <f>VLOOKUP(H38,'Team Listing'!$A$1:$R$251,17)</f>
        <v>Amgames;PlayBarbwire</v>
      </c>
      <c r="X38" s="1" t="str">
        <f t="shared" si="27"/>
        <v>B2</v>
      </c>
      <c r="Y38" s="3">
        <f t="shared" si="28"/>
        <v>45</v>
      </c>
      <c r="Z38" t="str">
        <f t="shared" si="29"/>
        <v>Big Micks Finns XI</v>
      </c>
      <c r="AA38" s="3">
        <f t="shared" si="30"/>
        <v>138</v>
      </c>
      <c r="AB38" s="3">
        <f t="shared" si="31"/>
        <v>291</v>
      </c>
      <c r="AC38" t="str">
        <f t="shared" si="32"/>
        <v>The Dirty Rats</v>
      </c>
    </row>
    <row r="39" spans="1:29" x14ac:dyDescent="0.2">
      <c r="A39" s="10">
        <v>292</v>
      </c>
      <c r="B39" t="str">
        <f>VLOOKUP(C39,'Team Listing'!$A$1:$R$251,3)</f>
        <v>B2</v>
      </c>
      <c r="C39" s="7">
        <v>121</v>
      </c>
      <c r="D39" t="str">
        <f>VLOOKUP(C39,'Team Listing'!$A$1:$R$251,2)</f>
        <v>Poked United</v>
      </c>
      <c r="E39" s="1" t="s">
        <v>253</v>
      </c>
      <c r="F39" s="1">
        <f t="shared" si="22"/>
        <v>292</v>
      </c>
      <c r="G39" t="str">
        <f>VLOOKUP(H39,'Team Listing'!$A$1:$R$251,3)</f>
        <v>B2</v>
      </c>
      <c r="H39" s="7">
        <v>155</v>
      </c>
      <c r="I39" t="str">
        <f>VLOOKUP(H39,'Team Listing'!$A$1:$R$251,2)</f>
        <v>Walker's Wides</v>
      </c>
      <c r="J39" s="8">
        <v>29</v>
      </c>
      <c r="K39" t="s">
        <v>2338</v>
      </c>
      <c r="L39" t="str">
        <f>VLOOKUP(J39,'Field List'!$A$2:$D$90,2,0)</f>
        <v>Charters Towers Airport Reserve</v>
      </c>
      <c r="M39" t="str">
        <f>VLOOKUP(J39,'Field List'!$A$2:$D$90,4,0)</f>
        <v>Opposite Depot</v>
      </c>
      <c r="N39" t="str">
        <f t="shared" si="23"/>
        <v>121155</v>
      </c>
      <c r="O39" t="str">
        <f t="shared" si="24"/>
        <v>155121</v>
      </c>
      <c r="P39" t="str">
        <f t="shared" si="25"/>
        <v>121Field29</v>
      </c>
      <c r="Q39" s="1" t="str">
        <f t="shared" si="26"/>
        <v>155Field29</v>
      </c>
      <c r="R39" s="10" t="e">
        <f>VLOOKUP(N39,'Day 1&amp;2 Combinations'!$A$1:$B$2000,2,FALSE)</f>
        <v>#N/A</v>
      </c>
      <c r="S39" s="10" t="e">
        <f>VLOOKUP(O39,'Day 1&amp;2 Combinations'!$A$1:$B$2000,2,FALSE)</f>
        <v>#N/A</v>
      </c>
      <c r="T39" s="10" t="e">
        <f>VLOOKUP(P39,'Day 1&amp;2 Combinations'!$A$1:$B$2000,2,FALSE)</f>
        <v>#N/A</v>
      </c>
      <c r="U39" s="10" t="e">
        <f>VLOOKUP(Q39,'Day 1&amp;2 Combinations'!$A$1:$B$2000,2,FALSE)</f>
        <v>#N/A</v>
      </c>
      <c r="V39" t="str">
        <f>VLOOKUP(C39,'Team Listing'!$A$1:$R$251,17)</f>
        <v>Day3-AM at Airport</v>
      </c>
      <c r="W39" t="e">
        <f>VLOOKUP(H39,'Team Listing'!$A$1:$R$251,17)</f>
        <v>#N/A</v>
      </c>
      <c r="X39" s="1" t="str">
        <f t="shared" si="27"/>
        <v>B2</v>
      </c>
      <c r="Y39" s="3">
        <f t="shared" si="28"/>
        <v>121</v>
      </c>
      <c r="Z39" t="str">
        <f t="shared" si="29"/>
        <v>Poked United</v>
      </c>
      <c r="AA39" s="3">
        <f t="shared" si="30"/>
        <v>155</v>
      </c>
      <c r="AB39" s="3">
        <f t="shared" si="31"/>
        <v>292</v>
      </c>
      <c r="AC39" t="str">
        <f t="shared" si="32"/>
        <v>Walker's Wides</v>
      </c>
    </row>
    <row r="40" spans="1:29" x14ac:dyDescent="0.2">
      <c r="A40" s="10">
        <v>293</v>
      </c>
      <c r="B40" t="str">
        <f>VLOOKUP(C40,'Team Listing'!$A$1:$R$251,3)</f>
        <v>B2</v>
      </c>
      <c r="C40" s="7">
        <v>134</v>
      </c>
      <c r="D40" t="str">
        <f>VLOOKUP(C40,'Team Listing'!$A$1:$R$251,2)</f>
        <v>Stiff Members</v>
      </c>
      <c r="E40" s="1" t="s">
        <v>253</v>
      </c>
      <c r="F40" s="1">
        <f t="shared" ref="F40" si="33">A40</f>
        <v>293</v>
      </c>
      <c r="G40" t="str">
        <f>VLOOKUP(H40,'Team Listing'!$A$1:$R$251,3)</f>
        <v>B2</v>
      </c>
      <c r="H40" s="7">
        <v>139</v>
      </c>
      <c r="I40" t="str">
        <f>VLOOKUP(H40,'Team Listing'!$A$1:$R$251,2)</f>
        <v>The Herd XI</v>
      </c>
      <c r="J40" s="8">
        <v>71</v>
      </c>
      <c r="K40" t="s">
        <v>2338</v>
      </c>
      <c r="L40" t="str">
        <f>VLOOKUP(J40,'Field List'!$A$2:$D$90,2,0)</f>
        <v>Lords</v>
      </c>
      <c r="M40" t="str">
        <f>VLOOKUP(J40,'Field List'!$A$2:$D$90,4,0)</f>
        <v>Off Phillipson Road near Distance Edd</v>
      </c>
      <c r="N40" t="str">
        <f t="shared" ref="N40" si="34">CONCATENATE(C40,H40)</f>
        <v>134139</v>
      </c>
      <c r="O40" t="str">
        <f t="shared" ref="O40" si="35">CONCATENATE(H40,C40)</f>
        <v>139134</v>
      </c>
      <c r="P40" t="str">
        <f t="shared" ref="P40" si="36">CONCATENATE(C40,"Field",J40)</f>
        <v>134Field71</v>
      </c>
      <c r="Q40" s="1" t="str">
        <f t="shared" ref="Q40" si="37">CONCATENATE(H40,"Field",J40)</f>
        <v>139Field71</v>
      </c>
      <c r="R40" s="10" t="e">
        <f>VLOOKUP(N40,'Day 1&amp;2 Combinations'!$A$1:$B$2000,2,FALSE)</f>
        <v>#N/A</v>
      </c>
      <c r="S40" s="10" t="e">
        <f>VLOOKUP(O40,'Day 1&amp;2 Combinations'!$A$1:$B$2000,2,FALSE)</f>
        <v>#N/A</v>
      </c>
      <c r="T40" s="10" t="e">
        <f>VLOOKUP(P40,'Day 1&amp;2 Combinations'!$A$1:$B$2000,2,FALSE)</f>
        <v>#N/A</v>
      </c>
      <c r="U40" s="10" t="e">
        <f>VLOOKUP(Q40,'Day 1&amp;2 Combinations'!$A$1:$B$2000,2,FALSE)</f>
        <v>#N/A</v>
      </c>
      <c r="V40" t="str">
        <f>VLOOKUP(C40,'Team Listing'!$A$1:$R$251,17)</f>
        <v>Day 3 - AM; Mosman Park if possible</v>
      </c>
      <c r="W40">
        <f>VLOOKUP(H40,'Team Listing'!$A$1:$R$251,17)</f>
        <v>0</v>
      </c>
      <c r="X40" s="1" t="str">
        <f t="shared" ref="X40" si="38">B40</f>
        <v>B2</v>
      </c>
      <c r="Y40" s="3">
        <f t="shared" ref="Y40" si="39">C40</f>
        <v>134</v>
      </c>
      <c r="Z40" t="str">
        <f t="shared" ref="Z40" si="40">D40</f>
        <v>Stiff Members</v>
      </c>
      <c r="AA40" s="3">
        <f t="shared" ref="AA40" si="41">H40</f>
        <v>139</v>
      </c>
      <c r="AB40" s="3">
        <f t="shared" ref="AB40" si="42">F40</f>
        <v>293</v>
      </c>
      <c r="AC40" t="str">
        <f t="shared" ref="AC40" si="43">I40</f>
        <v>The Herd XI</v>
      </c>
    </row>
    <row r="41" spans="1:29" x14ac:dyDescent="0.2">
      <c r="A41" s="10">
        <v>294</v>
      </c>
      <c r="B41" t="str">
        <f>VLOOKUP(C41,'Team Listing'!$A$1:$R$251,3)</f>
        <v>B2</v>
      </c>
      <c r="C41" s="7">
        <v>111</v>
      </c>
      <c r="D41" t="str">
        <f>VLOOKUP(C41,'Team Listing'!$A$1:$R$251,2)</f>
        <v>Mt Coolon</v>
      </c>
      <c r="E41" s="1" t="s">
        <v>253</v>
      </c>
      <c r="F41" s="1">
        <f t="shared" si="22"/>
        <v>294</v>
      </c>
      <c r="G41" t="str">
        <f>VLOOKUP(H41,'Team Listing'!$A$1:$R$251,3)</f>
        <v>B2</v>
      </c>
      <c r="H41" s="7">
        <v>144</v>
      </c>
      <c r="I41" t="str">
        <f>VLOOKUP(H41,'Team Listing'!$A$1:$R$251,2)</f>
        <v>Thirsty Rhinos</v>
      </c>
      <c r="J41" s="8">
        <v>62</v>
      </c>
      <c r="K41" t="s">
        <v>2338</v>
      </c>
      <c r="L41" t="str">
        <f>VLOOKUP(J41,'Field List'!$A$2:$D$90,2,0)</f>
        <v>The FCG                   1GAME</v>
      </c>
      <c r="M41" t="str">
        <f>VLOOKUP(J41,'Field List'!$A$2:$D$90,4,0)</f>
        <v>Bus Road - Fordyce's Property</v>
      </c>
      <c r="N41" t="str">
        <f t="shared" si="23"/>
        <v>111144</v>
      </c>
      <c r="O41" t="str">
        <f t="shared" si="24"/>
        <v>144111</v>
      </c>
      <c r="P41" t="str">
        <f t="shared" si="25"/>
        <v>111Field62</v>
      </c>
      <c r="Q41" s="1" t="str">
        <f t="shared" si="26"/>
        <v>144Field62</v>
      </c>
      <c r="R41" s="10" t="e">
        <f>VLOOKUP(N41,'Day 1&amp;2 Combinations'!$A$1:$B$2000,2,FALSE)</f>
        <v>#N/A</v>
      </c>
      <c r="S41" s="10" t="e">
        <f>VLOOKUP(O41,'Day 1&amp;2 Combinations'!$A$1:$B$2000,2,FALSE)</f>
        <v>#N/A</v>
      </c>
      <c r="T41" s="10" t="str">
        <f>VLOOKUP(P41,'Day 1&amp;2 Combinations'!$A$1:$B$2000,2,FALSE)</f>
        <v>*</v>
      </c>
      <c r="U41" s="10" t="e">
        <f>VLOOKUP(Q41,'Day 1&amp;2 Combinations'!$A$1:$B$2000,2,FALSE)</f>
        <v>#N/A</v>
      </c>
      <c r="V41" t="str">
        <f>VLOOKUP(C41,'Team Listing'!$A$1:$R$251,17)</f>
        <v>Home Field - FCG (Geoff Fordyce)</v>
      </c>
      <c r="W41">
        <f>VLOOKUP(H41,'Team Listing'!$A$1:$R$251,17)</f>
        <v>0</v>
      </c>
      <c r="X41" s="1" t="str">
        <f t="shared" si="27"/>
        <v>B2</v>
      </c>
      <c r="Y41" s="3">
        <f t="shared" si="28"/>
        <v>111</v>
      </c>
      <c r="Z41" t="str">
        <f t="shared" si="29"/>
        <v>Mt Coolon</v>
      </c>
      <c r="AA41" s="3">
        <f t="shared" si="30"/>
        <v>144</v>
      </c>
      <c r="AB41" s="3">
        <f t="shared" si="31"/>
        <v>294</v>
      </c>
      <c r="AC41" t="str">
        <f t="shared" si="32"/>
        <v>Thirsty Rhinos</v>
      </c>
    </row>
    <row r="42" spans="1:29" x14ac:dyDescent="0.2">
      <c r="A42" s="10">
        <v>295</v>
      </c>
      <c r="B42" t="str">
        <f>VLOOKUP(C42,'Team Listing'!$A$1:$R$251,3)</f>
        <v>B2</v>
      </c>
      <c r="C42" s="7">
        <v>124</v>
      </c>
      <c r="D42" t="str">
        <f>VLOOKUP(C42,'Team Listing'!$A$1:$R$251,2)</f>
        <v>Popatop XI</v>
      </c>
      <c r="E42" s="1" t="s">
        <v>253</v>
      </c>
      <c r="F42" s="1">
        <f t="shared" ref="F42" si="44">A42</f>
        <v>295</v>
      </c>
      <c r="G42" t="str">
        <f>VLOOKUP(H42,'Team Listing'!$A$1:$R$251,3)</f>
        <v>B2</v>
      </c>
      <c r="H42" s="7">
        <v>69</v>
      </c>
      <c r="I42" t="str">
        <f>VLOOKUP(H42,'Team Listing'!$A$1:$R$251,2)</f>
        <v>Custards</v>
      </c>
      <c r="J42" s="8">
        <v>70</v>
      </c>
      <c r="K42" t="s">
        <v>2338</v>
      </c>
      <c r="L42" t="str">
        <f>VLOOKUP(J42,'Field List'!$A$2:$D$90,2,0)</f>
        <v>Popatop Plains</v>
      </c>
      <c r="M42" t="str">
        <f>VLOOKUP(J42,'Field List'!$A$2:$D$90,4,0)</f>
        <v xml:space="preserve"> 3 km  on Woodchopper Road</v>
      </c>
      <c r="N42" t="str">
        <f t="shared" ref="N42" si="45">CONCATENATE(C42,H42)</f>
        <v>12469</v>
      </c>
      <c r="O42" t="str">
        <f t="shared" ref="O42" si="46">CONCATENATE(H42,C42)</f>
        <v>69124</v>
      </c>
      <c r="P42" t="str">
        <f t="shared" ref="P42" si="47">CONCATENATE(C42,"Field",J42)</f>
        <v>124Field70</v>
      </c>
      <c r="Q42" s="1" t="str">
        <f t="shared" ref="Q42" si="48">CONCATENATE(H42,"Field",J42)</f>
        <v>69Field70</v>
      </c>
      <c r="R42" s="10" t="e">
        <f>VLOOKUP(N42,'Day 1&amp;2 Combinations'!$A$1:$B$2000,2,FALSE)</f>
        <v>#N/A</v>
      </c>
      <c r="S42" s="10" t="e">
        <f>VLOOKUP(O42,'Day 1&amp;2 Combinations'!$A$1:$B$2000,2,FALSE)</f>
        <v>#N/A</v>
      </c>
      <c r="T42" s="10" t="str">
        <f>VLOOKUP(P42,'Day 1&amp;2 Combinations'!$A$1:$B$2000,2,FALSE)</f>
        <v>*</v>
      </c>
      <c r="U42" s="10" t="e">
        <f>VLOOKUP(Q42,'Day 1&amp;2 Combinations'!$A$1:$B$2000,2,FALSE)</f>
        <v>#N/A</v>
      </c>
      <c r="V42" t="str">
        <f>VLOOKUP(C42,'Team Listing'!$A$1:$R$251,17)</f>
        <v>Home Field</v>
      </c>
      <c r="W42" t="e">
        <f>VLOOKUP(H42,'Team Listing'!$A$1:$R$251,17)</f>
        <v>#N/A</v>
      </c>
      <c r="X42" s="1" t="str">
        <f t="shared" ref="X42" si="49">B42</f>
        <v>B2</v>
      </c>
      <c r="Y42" s="3">
        <f t="shared" ref="Y42" si="50">C42</f>
        <v>124</v>
      </c>
      <c r="Z42" t="str">
        <f t="shared" ref="Z42" si="51">D42</f>
        <v>Popatop XI</v>
      </c>
      <c r="AA42" s="3">
        <f t="shared" ref="AA42" si="52">H42</f>
        <v>69</v>
      </c>
      <c r="AB42" s="3">
        <f t="shared" ref="AB42" si="53">F42</f>
        <v>295</v>
      </c>
      <c r="AC42" t="str">
        <f t="shared" ref="AC42" si="54">I42</f>
        <v>Custards</v>
      </c>
    </row>
    <row r="43" spans="1:29" x14ac:dyDescent="0.2">
      <c r="A43" s="10">
        <v>296</v>
      </c>
      <c r="B43" t="str">
        <f>VLOOKUP(C43,'Team Listing'!$A$1:$R$251,3)</f>
        <v>B2</v>
      </c>
      <c r="C43" s="7">
        <v>38</v>
      </c>
      <c r="D43" t="str">
        <f>VLOOKUP(C43,'Team Listing'!$A$1:$R$251,2)</f>
        <v>Ballz Hangin</v>
      </c>
      <c r="E43" s="1" t="s">
        <v>253</v>
      </c>
      <c r="F43" s="1">
        <f t="shared" si="22"/>
        <v>296</v>
      </c>
      <c r="G43" t="str">
        <f>VLOOKUP(H43,'Team Listing'!$A$1:$R$251,3)</f>
        <v>B2</v>
      </c>
      <c r="H43" s="7">
        <v>152</v>
      </c>
      <c r="I43" t="str">
        <f>VLOOKUP(H43,'Team Listing'!$A$1:$R$251,2)</f>
        <v>U12's PCYC</v>
      </c>
      <c r="J43" s="8">
        <v>77</v>
      </c>
      <c r="K43" t="s">
        <v>2338</v>
      </c>
      <c r="L43" t="str">
        <f>VLOOKUP(J43,'Field List'!$A$2:$D$90,2,0)</f>
        <v>A Leonardi    1 GAME ONLY</v>
      </c>
      <c r="M43" t="str">
        <f>VLOOKUP(J43,'Field List'!$A$2:$D$90,4,0)</f>
        <v>30 Torsview Road of Woodchopper Road</v>
      </c>
      <c r="N43" t="str">
        <f t="shared" si="23"/>
        <v>38152</v>
      </c>
      <c r="O43" t="str">
        <f t="shared" si="24"/>
        <v>15238</v>
      </c>
      <c r="P43" t="str">
        <f t="shared" si="25"/>
        <v>38Field77</v>
      </c>
      <c r="Q43" s="1" t="str">
        <f t="shared" si="26"/>
        <v>152Field77</v>
      </c>
      <c r="R43" s="10" t="e">
        <f>VLOOKUP(N43,'Day 1&amp;2 Combinations'!$A$1:$B$2000,2,FALSE)</f>
        <v>#N/A</v>
      </c>
      <c r="S43" s="10" t="e">
        <f>VLOOKUP(O43,'Day 1&amp;2 Combinations'!$A$1:$B$2000,2,FALSE)</f>
        <v>#N/A</v>
      </c>
      <c r="T43" s="10" t="str">
        <f>VLOOKUP(P43,'Day 1&amp;2 Combinations'!$A$1:$B$2000,2,FALSE)</f>
        <v>*</v>
      </c>
      <c r="U43" s="10" t="e">
        <f>VLOOKUP(Q43,'Day 1&amp;2 Combinations'!$A$1:$B$2000,2,FALSE)</f>
        <v>#N/A</v>
      </c>
      <c r="V43" t="str">
        <f>VLOOKUP(C43,'Team Listing'!$A$1:$R$251,17)</f>
        <v>Home Field 77</v>
      </c>
      <c r="W43">
        <f>VLOOKUP(H43,'Team Listing'!$A$1:$R$251,17)</f>
        <v>0</v>
      </c>
      <c r="X43" s="1" t="str">
        <f t="shared" si="27"/>
        <v>B2</v>
      </c>
      <c r="Y43" s="3">
        <f t="shared" si="28"/>
        <v>38</v>
      </c>
      <c r="Z43" t="str">
        <f t="shared" si="29"/>
        <v>Ballz Hangin</v>
      </c>
      <c r="AA43" s="3">
        <f t="shared" si="30"/>
        <v>152</v>
      </c>
      <c r="AB43" s="3">
        <f t="shared" si="31"/>
        <v>296</v>
      </c>
      <c r="AC43" t="str">
        <f t="shared" si="32"/>
        <v>U12's PCYC</v>
      </c>
    </row>
    <row r="44" spans="1:29" x14ac:dyDescent="0.2">
      <c r="A44" s="10">
        <v>297</v>
      </c>
      <c r="B44" t="str">
        <f>VLOOKUP(C44,'Team Listing'!$A$1:$R$251,3)</f>
        <v>B2</v>
      </c>
      <c r="C44" s="7">
        <v>62</v>
      </c>
      <c r="D44" t="str">
        <f>VLOOKUP(C44,'Team Listing'!$A$1:$R$251,2)</f>
        <v>Casualties</v>
      </c>
      <c r="E44" s="1" t="s">
        <v>253</v>
      </c>
      <c r="F44" s="1">
        <f t="shared" si="22"/>
        <v>297</v>
      </c>
      <c r="G44" t="str">
        <f>VLOOKUP(H44,'Team Listing'!$A$1:$R$251,3)</f>
        <v>B2</v>
      </c>
      <c r="H44" s="7">
        <v>49</v>
      </c>
      <c r="I44" t="str">
        <f>VLOOKUP(H44,'Team Listing'!$A$1:$R$251,2)</f>
        <v>Blind Mullets</v>
      </c>
      <c r="J44" s="8">
        <v>74</v>
      </c>
      <c r="K44" t="s">
        <v>2338</v>
      </c>
      <c r="L44" t="str">
        <f>VLOOKUP(J44,'Field List'!$A$2:$D$90,2,0)</f>
        <v>Urdera  Road</v>
      </c>
      <c r="M44" t="str">
        <f>VLOOKUP(J44,'Field List'!$A$2:$D$90,4,0)</f>
        <v>3.2 km Urdera  Road on Lynd H/Way 5km</v>
      </c>
      <c r="N44" t="str">
        <f t="shared" si="23"/>
        <v>6249</v>
      </c>
      <c r="O44" t="str">
        <f t="shared" si="24"/>
        <v>4962</v>
      </c>
      <c r="P44" t="str">
        <f t="shared" si="25"/>
        <v>62Field74</v>
      </c>
      <c r="Q44" s="1" t="str">
        <f t="shared" si="26"/>
        <v>49Field74</v>
      </c>
      <c r="R44" s="10" t="e">
        <f>VLOOKUP(N44,'Day 1&amp;2 Combinations'!$A$1:$B$2000,2,FALSE)</f>
        <v>#N/A</v>
      </c>
      <c r="S44" s="10" t="e">
        <f>VLOOKUP(O44,'Day 1&amp;2 Combinations'!$A$1:$B$2000,2,FALSE)</f>
        <v>#N/A</v>
      </c>
      <c r="T44" s="10" t="str">
        <f>VLOOKUP(P44,'Day 1&amp;2 Combinations'!$A$1:$B$2000,2,FALSE)</f>
        <v>*</v>
      </c>
      <c r="U44" s="10" t="e">
        <f>VLOOKUP(Q44,'Day 1&amp;2 Combinations'!$A$1:$B$2000,2,FALSE)</f>
        <v>#N/A</v>
      </c>
      <c r="V44" t="str">
        <f>VLOOKUP(C44,'Team Listing'!$A$1:$R$251,17)</f>
        <v>Home field</v>
      </c>
      <c r="W44">
        <f>VLOOKUP(H44,'Team Listing'!$A$1:$R$251,17)</f>
        <v>0</v>
      </c>
      <c r="X44" s="1" t="str">
        <f t="shared" si="27"/>
        <v>B2</v>
      </c>
      <c r="Y44" s="3">
        <f t="shared" si="28"/>
        <v>62</v>
      </c>
      <c r="Z44" t="str">
        <f t="shared" si="29"/>
        <v>Casualties</v>
      </c>
      <c r="AA44" s="3">
        <f t="shared" si="30"/>
        <v>49</v>
      </c>
      <c r="AB44" s="3">
        <f t="shared" si="31"/>
        <v>297</v>
      </c>
      <c r="AC44" t="str">
        <f t="shared" si="32"/>
        <v>Blind Mullets</v>
      </c>
    </row>
    <row r="45" spans="1:29" x14ac:dyDescent="0.2">
      <c r="A45" s="10">
        <v>298</v>
      </c>
      <c r="B45" t="str">
        <f>VLOOKUP(C45,'Team Listing'!$A$1:$R$251,3)</f>
        <v>B2</v>
      </c>
      <c r="C45" s="7">
        <v>56</v>
      </c>
      <c r="D45" t="str">
        <f>VLOOKUP(C45,'Team Listing'!$A$1:$R$251,2)</f>
        <v>Broughton River Brewers II</v>
      </c>
      <c r="E45" s="1" t="s">
        <v>253</v>
      </c>
      <c r="F45" s="1">
        <f t="shared" si="22"/>
        <v>298</v>
      </c>
      <c r="G45" t="str">
        <f>VLOOKUP(H45,'Team Listing'!$A$1:$R$251,3)</f>
        <v>B2</v>
      </c>
      <c r="H45" s="7">
        <v>46</v>
      </c>
      <c r="I45" t="str">
        <f>VLOOKUP(H45,'Team Listing'!$A$1:$R$251,2)</f>
        <v>Billbies 11</v>
      </c>
      <c r="J45" s="8">
        <v>57</v>
      </c>
      <c r="K45" t="s">
        <v>2338</v>
      </c>
      <c r="L45" t="str">
        <f>VLOOKUP(J45,'Field List'!$A$2:$D$90,2,0)</f>
        <v>133 Diamond Road</v>
      </c>
      <c r="M45" t="str">
        <f>VLOOKUP(J45,'Field List'!$A$2:$D$90,4,0)</f>
        <v>4 km Bus Road</v>
      </c>
      <c r="N45" t="str">
        <f t="shared" si="23"/>
        <v>5646</v>
      </c>
      <c r="O45" t="str">
        <f t="shared" si="24"/>
        <v>4656</v>
      </c>
      <c r="P45" t="str">
        <f t="shared" si="25"/>
        <v>56Field57</v>
      </c>
      <c r="Q45" s="1" t="str">
        <f t="shared" si="26"/>
        <v>46Field57</v>
      </c>
      <c r="R45" s="10" t="e">
        <f>VLOOKUP(N45,'Day 1&amp;2 Combinations'!$A$1:$B$2000,2,FALSE)</f>
        <v>#N/A</v>
      </c>
      <c r="S45" s="10" t="e">
        <f>VLOOKUP(O45,'Day 1&amp;2 Combinations'!$A$1:$B$2000,2,FALSE)</f>
        <v>#N/A</v>
      </c>
      <c r="T45" s="10" t="str">
        <f>VLOOKUP(P45,'Day 1&amp;2 Combinations'!$A$1:$B$2000,2,FALSE)</f>
        <v>*</v>
      </c>
      <c r="U45" s="10" t="e">
        <f>VLOOKUP(Q45,'Day 1&amp;2 Combinations'!$A$1:$B$2000,2,FALSE)</f>
        <v>#N/A</v>
      </c>
      <c r="V45" t="str">
        <f>VLOOKUP(C45,'Team Listing'!$A$1:$R$251,17)</f>
        <v>Homefield;Play Big Mick's XI</v>
      </c>
      <c r="W45" t="e">
        <f>VLOOKUP(H45,'Team Listing'!$A$1:$R$251,17)</f>
        <v>#N/A</v>
      </c>
      <c r="X45" s="1" t="str">
        <f t="shared" si="27"/>
        <v>B2</v>
      </c>
      <c r="Y45" s="3">
        <f t="shared" si="28"/>
        <v>56</v>
      </c>
      <c r="Z45" t="str">
        <f t="shared" si="29"/>
        <v>Broughton River Brewers II</v>
      </c>
      <c r="AA45" s="3">
        <f t="shared" si="30"/>
        <v>46</v>
      </c>
      <c r="AB45" s="3">
        <f t="shared" si="31"/>
        <v>298</v>
      </c>
      <c r="AC45" t="str">
        <f t="shared" si="32"/>
        <v>Billbies 11</v>
      </c>
    </row>
    <row r="46" spans="1:29" x14ac:dyDescent="0.2">
      <c r="A46" s="10">
        <v>299</v>
      </c>
      <c r="B46" t="str">
        <f>VLOOKUP(C46,'Team Listing'!$A$1:$R$251,3)</f>
        <v>B2</v>
      </c>
      <c r="C46" s="7">
        <v>163</v>
      </c>
      <c r="D46" t="str">
        <f>VLOOKUP(C46,'Team Listing'!$A$1:$R$251,2)</f>
        <v>Western Star Pickets 1</v>
      </c>
      <c r="E46" s="1" t="s">
        <v>253</v>
      </c>
      <c r="F46" s="1">
        <f t="shared" si="22"/>
        <v>299</v>
      </c>
      <c r="G46" t="str">
        <f>VLOOKUP(H46,'Team Listing'!$A$1:$R$251,3)</f>
        <v>B2</v>
      </c>
      <c r="H46" s="7">
        <v>91</v>
      </c>
      <c r="I46" t="str">
        <f>VLOOKUP(H46,'Team Listing'!$A$1:$R$251,2)</f>
        <v>Grog Boggers</v>
      </c>
      <c r="J46" s="8">
        <v>19</v>
      </c>
      <c r="K46" t="s">
        <v>2338</v>
      </c>
      <c r="L46" t="str">
        <f>VLOOKUP(J46,'Field List'!$A$2:$D$90,2,0)</f>
        <v>Blackheath &amp; Thornburgh College</v>
      </c>
      <c r="M46" t="str">
        <f>VLOOKUP(J46,'Field List'!$A$2:$D$90,4,0)</f>
        <v>Waverley Field</v>
      </c>
      <c r="N46" t="str">
        <f t="shared" si="23"/>
        <v>16391</v>
      </c>
      <c r="O46" t="str">
        <f t="shared" si="24"/>
        <v>91163</v>
      </c>
      <c r="P46" t="str">
        <f t="shared" si="25"/>
        <v>163Field19</v>
      </c>
      <c r="Q46" s="1" t="str">
        <f t="shared" si="26"/>
        <v>91Field19</v>
      </c>
      <c r="R46" s="10" t="e">
        <f>VLOOKUP(N46,'Day 1&amp;2 Combinations'!$A$1:$B$2000,2,FALSE)</f>
        <v>#N/A</v>
      </c>
      <c r="S46" s="10" t="e">
        <f>VLOOKUP(O46,'Day 1&amp;2 Combinations'!$A$1:$B$2000,2,FALSE)</f>
        <v>#N/A</v>
      </c>
      <c r="T46" s="10" t="str">
        <f>VLOOKUP(P46,'Day 1&amp;2 Combinations'!$A$1:$B$2000,2,FALSE)</f>
        <v>*</v>
      </c>
      <c r="U46" s="10" t="e">
        <f>VLOOKUP(Q46,'Day 1&amp;2 Combinations'!$A$1:$B$2000,2,FALSE)</f>
        <v>#N/A</v>
      </c>
      <c r="V46" t="str">
        <f>VLOOKUP(C46,'Team Listing'!$A$1:$R$251,17)</f>
        <v>Homefield-BTC</v>
      </c>
      <c r="W46">
        <f>VLOOKUP(H46,'Team Listing'!$A$1:$R$251,17)</f>
        <v>0</v>
      </c>
      <c r="X46" s="1" t="str">
        <f t="shared" si="27"/>
        <v>B2</v>
      </c>
      <c r="Y46" s="3">
        <f t="shared" si="28"/>
        <v>163</v>
      </c>
      <c r="Z46" t="str">
        <f t="shared" si="29"/>
        <v>Western Star Pickets 1</v>
      </c>
      <c r="AA46" s="3">
        <f t="shared" si="30"/>
        <v>91</v>
      </c>
      <c r="AB46" s="3">
        <f t="shared" si="31"/>
        <v>299</v>
      </c>
      <c r="AC46" t="str">
        <f t="shared" si="32"/>
        <v>Grog Boggers</v>
      </c>
    </row>
    <row r="47" spans="1:29" x14ac:dyDescent="0.2">
      <c r="A47" s="10">
        <v>300</v>
      </c>
      <c r="B47" t="str">
        <f>VLOOKUP(C47,'Team Listing'!$A$1:$R$251,3)</f>
        <v>B2</v>
      </c>
      <c r="C47" s="7">
        <v>93</v>
      </c>
      <c r="D47" t="str">
        <f>VLOOKUP(C47,'Team Listing'!$A$1:$R$251,2)</f>
        <v>HazBeanz</v>
      </c>
      <c r="E47" s="1" t="s">
        <v>253</v>
      </c>
      <c r="F47" s="1">
        <f t="shared" si="22"/>
        <v>300</v>
      </c>
      <c r="G47" t="str">
        <f>VLOOKUP(H47,'Team Listing'!$A$1:$R$251,3)</f>
        <v>B2</v>
      </c>
      <c r="H47" s="7">
        <v>125</v>
      </c>
      <c r="I47" t="str">
        <f>VLOOKUP(H47,'Team Listing'!$A$1:$R$251,2)</f>
        <v>Ravenswood Gold Nuggets</v>
      </c>
      <c r="J47" s="8">
        <v>69</v>
      </c>
      <c r="K47" t="s">
        <v>2338</v>
      </c>
      <c r="L47" t="str">
        <f>VLOOKUP(J47,'Field List'!$A$2:$D$90,2,0)</f>
        <v xml:space="preserve">Alcheringa     </v>
      </c>
      <c r="M47" t="str">
        <f>VLOOKUP(J47,'Field List'!$A$2:$D$90,4,0)</f>
        <v>4.2 km on Old Dalrymple Road.</v>
      </c>
      <c r="N47" t="str">
        <f t="shared" si="23"/>
        <v>93125</v>
      </c>
      <c r="O47" t="str">
        <f t="shared" si="24"/>
        <v>12593</v>
      </c>
      <c r="P47" t="str">
        <f t="shared" si="25"/>
        <v>93Field69</v>
      </c>
      <c r="Q47" s="1" t="str">
        <f t="shared" si="26"/>
        <v>125Field69</v>
      </c>
      <c r="R47" s="10" t="e">
        <f>VLOOKUP(N47,'Day 1&amp;2 Combinations'!$A$1:$B$2000,2,FALSE)</f>
        <v>#N/A</v>
      </c>
      <c r="S47" s="10" t="e">
        <f>VLOOKUP(O47,'Day 1&amp;2 Combinations'!$A$1:$B$2000,2,FALSE)</f>
        <v>#N/A</v>
      </c>
      <c r="T47" s="10" t="str">
        <f>VLOOKUP(P47,'Day 1&amp;2 Combinations'!$A$1:$B$2000,2,FALSE)</f>
        <v>*</v>
      </c>
      <c r="U47" s="10" t="e">
        <f>VLOOKUP(Q47,'Day 1&amp;2 Combinations'!$A$1:$B$2000,2,FALSE)</f>
        <v>#N/A</v>
      </c>
      <c r="V47" t="str">
        <f>VLOOKUP(C47,'Team Listing'!$A$1:$R$251,17)</f>
        <v>Home Field-Alcheringa</v>
      </c>
      <c r="W47" t="e">
        <f>VLOOKUP(H47,'Team Listing'!$A$1:$R$251,17)</f>
        <v>#N/A</v>
      </c>
      <c r="X47" s="1" t="str">
        <f t="shared" si="27"/>
        <v>B2</v>
      </c>
      <c r="Y47" s="3">
        <f t="shared" si="28"/>
        <v>93</v>
      </c>
      <c r="Z47" t="str">
        <f t="shared" si="29"/>
        <v>HazBeanz</v>
      </c>
      <c r="AA47" s="3">
        <f t="shared" si="30"/>
        <v>125</v>
      </c>
      <c r="AB47" s="3">
        <f t="shared" si="31"/>
        <v>300</v>
      </c>
      <c r="AC47" t="str">
        <f t="shared" si="32"/>
        <v>Ravenswood Gold Nuggets</v>
      </c>
    </row>
    <row r="48" spans="1:29" x14ac:dyDescent="0.2">
      <c r="A48" s="10">
        <v>301</v>
      </c>
      <c r="B48" t="str">
        <f>VLOOKUP(C48,'Team Listing'!$A$1:$R$251,3)</f>
        <v>B2</v>
      </c>
      <c r="C48" s="7">
        <v>70</v>
      </c>
      <c r="D48" t="str">
        <f>VLOOKUP(C48,'Team Listing'!$A$1:$R$251,2)</f>
        <v>Dads and Lads</v>
      </c>
      <c r="E48" s="1" t="s">
        <v>253</v>
      </c>
      <c r="F48" s="1">
        <f t="shared" si="22"/>
        <v>301</v>
      </c>
      <c r="G48" t="str">
        <f>VLOOKUP(H48,'Team Listing'!$A$1:$R$251,3)</f>
        <v>B2</v>
      </c>
      <c r="H48" s="7">
        <v>87</v>
      </c>
      <c r="I48" t="str">
        <f>VLOOKUP(H48,'Team Listing'!$A$1:$R$251,2)</f>
        <v>Gone Fishin</v>
      </c>
      <c r="J48" s="8">
        <v>18</v>
      </c>
      <c r="K48" t="s">
        <v>2338</v>
      </c>
      <c r="L48" t="str">
        <f>VLOOKUP(J48,'Field List'!$A$2:$D$90,2,0)</f>
        <v>Mafeking Road</v>
      </c>
      <c r="M48" t="str">
        <f>VLOOKUP(J48,'Field List'!$A$2:$D$90,4,0)</f>
        <v>4 km Milchester Road</v>
      </c>
      <c r="N48" t="str">
        <f t="shared" si="23"/>
        <v>7087</v>
      </c>
      <c r="O48" t="str">
        <f t="shared" si="24"/>
        <v>8770</v>
      </c>
      <c r="P48" t="str">
        <f t="shared" si="25"/>
        <v>70Field18</v>
      </c>
      <c r="Q48" s="1" t="str">
        <f t="shared" si="26"/>
        <v>87Field18</v>
      </c>
      <c r="R48" s="10" t="e">
        <f>VLOOKUP(N48,'Day 1&amp;2 Combinations'!$A$1:$B$2000,2,FALSE)</f>
        <v>#N/A</v>
      </c>
      <c r="S48" s="10" t="e">
        <f>VLOOKUP(O48,'Day 1&amp;2 Combinations'!$A$1:$B$2000,2,FALSE)</f>
        <v>#N/A</v>
      </c>
      <c r="T48" s="10" t="e">
        <f>VLOOKUP(P48,'Day 1&amp;2 Combinations'!$A$1:$B$2000,2,FALSE)</f>
        <v>#N/A</v>
      </c>
      <c r="U48" s="10" t="str">
        <f>VLOOKUP(Q48,'Day 1&amp;2 Combinations'!$A$1:$B$2000,2,FALSE)</f>
        <v>*</v>
      </c>
      <c r="V48" t="str">
        <f>VLOOKUP(C48,'Team Listing'!$A$1:$R$251,17)</f>
        <v>Amgames;D1-Grandstanders</v>
      </c>
      <c r="W48" t="str">
        <f>VLOOKUP(H48,'Team Listing'!$A$1:$R$251,17)</f>
        <v>Home field</v>
      </c>
      <c r="X48" s="1" t="str">
        <f t="shared" si="27"/>
        <v>B2</v>
      </c>
      <c r="Y48" s="3">
        <f t="shared" si="28"/>
        <v>70</v>
      </c>
      <c r="Z48" t="str">
        <f t="shared" si="29"/>
        <v>Dads and Lads</v>
      </c>
      <c r="AA48" s="3">
        <f t="shared" si="30"/>
        <v>87</v>
      </c>
      <c r="AB48" s="3">
        <f t="shared" si="31"/>
        <v>301</v>
      </c>
      <c r="AC48" t="str">
        <f t="shared" si="32"/>
        <v>Gone Fishin</v>
      </c>
    </row>
    <row r="49" spans="1:29" x14ac:dyDescent="0.2">
      <c r="A49" s="10">
        <v>302</v>
      </c>
      <c r="B49" t="str">
        <f>VLOOKUP(C49,'Team Listing'!$A$1:$R$251,3)</f>
        <v>B2</v>
      </c>
      <c r="C49" s="7">
        <v>102</v>
      </c>
      <c r="D49" t="str">
        <f>VLOOKUP(C49,'Team Listing'!$A$1:$R$251,2)</f>
        <v>Laidback 11</v>
      </c>
      <c r="E49" s="1" t="s">
        <v>253</v>
      </c>
      <c r="F49" s="1">
        <f t="shared" si="22"/>
        <v>302</v>
      </c>
      <c r="G49" t="str">
        <f>VLOOKUP(H49,'Team Listing'!$A$1:$R$251,3)</f>
        <v>B2</v>
      </c>
      <c r="H49" s="7">
        <v>114</v>
      </c>
      <c r="I49" t="str">
        <f>VLOOKUP(H49,'Team Listing'!$A$1:$R$251,2)</f>
        <v>Nick 'N' Balls</v>
      </c>
      <c r="J49" s="8">
        <v>60</v>
      </c>
      <c r="K49" t="s">
        <v>2338</v>
      </c>
      <c r="L49" t="str">
        <f>VLOOKUP(J49,'Field List'!$A$2:$D$90,2,0)</f>
        <v xml:space="preserve">Laid Back XI                </v>
      </c>
      <c r="M49" t="str">
        <f>VLOOKUP(J49,'Field List'!$A$2:$D$90,4,0)</f>
        <v>Bus Road - Ramsay's Property</v>
      </c>
      <c r="N49" t="str">
        <f t="shared" si="23"/>
        <v>102114</v>
      </c>
      <c r="O49" t="str">
        <f t="shared" si="24"/>
        <v>114102</v>
      </c>
      <c r="P49" t="str">
        <f t="shared" si="25"/>
        <v>102Field60</v>
      </c>
      <c r="Q49" s="1" t="str">
        <f t="shared" si="26"/>
        <v>114Field60</v>
      </c>
      <c r="R49" s="10" t="e">
        <f>VLOOKUP(N49,'Day 1&amp;2 Combinations'!$A$1:$B$2000,2,FALSE)</f>
        <v>#N/A</v>
      </c>
      <c r="S49" s="10" t="e">
        <f>VLOOKUP(O49,'Day 1&amp;2 Combinations'!$A$1:$B$2000,2,FALSE)</f>
        <v>#N/A</v>
      </c>
      <c r="T49" s="10" t="str">
        <f>VLOOKUP(P49,'Day 1&amp;2 Combinations'!$A$1:$B$2000,2,FALSE)</f>
        <v>*</v>
      </c>
      <c r="U49" s="10" t="e">
        <f>VLOOKUP(Q49,'Day 1&amp;2 Combinations'!$A$1:$B$2000,2,FALSE)</f>
        <v>#N/A</v>
      </c>
      <c r="V49" t="str">
        <f>VLOOKUP(C49,'Team Listing'!$A$1:$R$251,17)</f>
        <v>Home Field</v>
      </c>
      <c r="W49" t="e">
        <f>VLOOKUP(H49,'Team Listing'!$A$1:$R$251,17)</f>
        <v>#N/A</v>
      </c>
      <c r="X49" s="1" t="str">
        <f t="shared" si="27"/>
        <v>B2</v>
      </c>
      <c r="Y49" s="3">
        <f t="shared" si="28"/>
        <v>102</v>
      </c>
      <c r="Z49" t="str">
        <f t="shared" si="29"/>
        <v>Laidback 11</v>
      </c>
      <c r="AA49" s="3">
        <f t="shared" si="30"/>
        <v>114</v>
      </c>
      <c r="AB49" s="3">
        <f t="shared" si="31"/>
        <v>302</v>
      </c>
      <c r="AC49" t="str">
        <f t="shared" si="32"/>
        <v>Nick 'N' Balls</v>
      </c>
    </row>
    <row r="50" spans="1:29" x14ac:dyDescent="0.2">
      <c r="A50" s="10">
        <v>303</v>
      </c>
      <c r="B50" t="str">
        <f>VLOOKUP(C50,'Team Listing'!$A$1:$R$251,3)</f>
        <v>B2</v>
      </c>
      <c r="C50" s="7">
        <v>126</v>
      </c>
      <c r="D50" t="str">
        <f>VLOOKUP(C50,'Team Listing'!$A$1:$R$251,2)</f>
        <v>Retirees</v>
      </c>
      <c r="E50" s="1" t="s">
        <v>253</v>
      </c>
      <c r="F50" s="1">
        <f t="shared" si="22"/>
        <v>303</v>
      </c>
      <c r="G50" t="str">
        <f>VLOOKUP(H50,'Team Listing'!$A$1:$R$251,3)</f>
        <v>B2</v>
      </c>
      <c r="H50" s="7">
        <v>107</v>
      </c>
      <c r="I50" t="str">
        <f>VLOOKUP(H50,'Team Listing'!$A$1:$R$251,2)</f>
        <v>Mick Downey's XI</v>
      </c>
      <c r="J50" s="8">
        <v>61</v>
      </c>
      <c r="K50" t="s">
        <v>2338</v>
      </c>
      <c r="L50" t="str">
        <f>VLOOKUP(J50,'Field List'!$A$2:$D$90,2,0)</f>
        <v>Towers Taipans Soccer Field</v>
      </c>
      <c r="M50" t="str">
        <f>VLOOKUP(J50,'Field List'!$A$2:$D$90,4,0)</f>
        <v>Kerswell Oval</v>
      </c>
      <c r="N50" t="str">
        <f t="shared" si="23"/>
        <v>126107</v>
      </c>
      <c r="O50" t="str">
        <f t="shared" si="24"/>
        <v>107126</v>
      </c>
      <c r="P50" t="str">
        <f t="shared" si="25"/>
        <v>126Field61</v>
      </c>
      <c r="Q50" s="1" t="str">
        <f t="shared" si="26"/>
        <v>107Field61</v>
      </c>
      <c r="R50" s="10" t="e">
        <f>VLOOKUP(N50,'Day 1&amp;2 Combinations'!$A$1:$B$2000,2,FALSE)</f>
        <v>#N/A</v>
      </c>
      <c r="S50" s="10" t="e">
        <f>VLOOKUP(O50,'Day 1&amp;2 Combinations'!$A$1:$B$2000,2,FALSE)</f>
        <v>#N/A</v>
      </c>
      <c r="T50" s="10" t="str">
        <f>VLOOKUP(P50,'Day 1&amp;2 Combinations'!$A$1:$B$2000,2,FALSE)</f>
        <v>*</v>
      </c>
      <c r="U50" s="10" t="e">
        <f>VLOOKUP(Q50,'Day 1&amp;2 Combinations'!$A$1:$B$2000,2,FALSE)</f>
        <v>#N/A</v>
      </c>
      <c r="V50" t="str">
        <f>VLOOKUP(C50,'Team Listing'!$A$1:$R$251,17)</f>
        <v>Home Field-Kerswell Oval</v>
      </c>
      <c r="W50">
        <f>VLOOKUP(H50,'Team Listing'!$A$1:$R$251,17)</f>
        <v>0</v>
      </c>
      <c r="X50" s="1" t="str">
        <f t="shared" si="27"/>
        <v>B2</v>
      </c>
      <c r="Y50" s="3">
        <f t="shared" si="28"/>
        <v>126</v>
      </c>
      <c r="Z50" t="str">
        <f t="shared" si="29"/>
        <v>Retirees</v>
      </c>
      <c r="AA50" s="3">
        <f t="shared" si="30"/>
        <v>107</v>
      </c>
      <c r="AB50" s="3">
        <f t="shared" si="31"/>
        <v>303</v>
      </c>
      <c r="AC50" t="str">
        <f t="shared" si="32"/>
        <v>Mick Downey's XI</v>
      </c>
    </row>
    <row r="51" spans="1:29" x14ac:dyDescent="0.2">
      <c r="A51" s="10">
        <v>304</v>
      </c>
      <c r="B51" t="str">
        <f>VLOOKUP(C51,'Team Listing'!$A$1:$R$251,3)</f>
        <v>B2</v>
      </c>
      <c r="C51" s="7">
        <v>81</v>
      </c>
      <c r="D51" t="str">
        <f>VLOOKUP(C51,'Team Listing'!$A$1:$R$251,2)</f>
        <v>Farmer's XI</v>
      </c>
      <c r="E51" s="1" t="s">
        <v>253</v>
      </c>
      <c r="F51" s="1">
        <f t="shared" si="22"/>
        <v>304</v>
      </c>
      <c r="G51" t="str">
        <f>VLOOKUP(H51,'Team Listing'!$A$1:$R$251,3)</f>
        <v>B2</v>
      </c>
      <c r="H51" s="7">
        <v>59</v>
      </c>
      <c r="I51" t="str">
        <f>VLOOKUP(H51,'Team Listing'!$A$1:$R$251,2)</f>
        <v>Bumbo's XI</v>
      </c>
      <c r="J51" s="8">
        <v>66</v>
      </c>
      <c r="K51" t="s">
        <v>2339</v>
      </c>
      <c r="L51" t="str">
        <f>VLOOKUP(J51,'Field List'!$A$2:$D$90,2,0)</f>
        <v>Six Pack Downs</v>
      </c>
      <c r="M51" t="str">
        <f>VLOOKUP(J51,'Field List'!$A$2:$D$90,4,0)</f>
        <v>3.6 km on Lynd Highway</v>
      </c>
      <c r="N51" t="str">
        <f t="shared" si="23"/>
        <v>8159</v>
      </c>
      <c r="O51" t="str">
        <f t="shared" si="24"/>
        <v>5981</v>
      </c>
      <c r="P51" t="str">
        <f t="shared" si="25"/>
        <v>81Field66</v>
      </c>
      <c r="Q51" s="1" t="str">
        <f t="shared" si="26"/>
        <v>59Field66</v>
      </c>
      <c r="R51" s="10" t="e">
        <f>VLOOKUP(N51,'Day 1&amp;2 Combinations'!$A$1:$B$2000,2,FALSE)</f>
        <v>#N/A</v>
      </c>
      <c r="S51" s="10" t="e">
        <f>VLOOKUP(O51,'Day 1&amp;2 Combinations'!$A$1:$B$2000,2,FALSE)</f>
        <v>#N/A</v>
      </c>
      <c r="T51" s="10" t="str">
        <f>VLOOKUP(P51,'Day 1&amp;2 Combinations'!$A$1:$B$2000,2,FALSE)</f>
        <v>*</v>
      </c>
      <c r="U51" s="10" t="e">
        <f>VLOOKUP(Q51,'Day 1&amp;2 Combinations'!$A$1:$B$2000,2,FALSE)</f>
        <v>#N/A</v>
      </c>
      <c r="V51" t="str">
        <f>VLOOKUP(C51,'Team Listing'!$A$1:$R$251,17)</f>
        <v>Home Field -  Six Pack Downs</v>
      </c>
      <c r="W51">
        <f>VLOOKUP(H51,'Team Listing'!$A$1:$R$251,17)</f>
        <v>0</v>
      </c>
      <c r="X51" s="1" t="str">
        <f t="shared" si="27"/>
        <v>B2</v>
      </c>
      <c r="Y51" s="3">
        <f t="shared" si="28"/>
        <v>81</v>
      </c>
      <c r="Z51" t="str">
        <f t="shared" si="29"/>
        <v>Farmer's XI</v>
      </c>
      <c r="AA51" s="3">
        <f t="shared" si="30"/>
        <v>59</v>
      </c>
      <c r="AB51" s="3">
        <f t="shared" si="31"/>
        <v>304</v>
      </c>
      <c r="AC51" t="str">
        <f t="shared" si="32"/>
        <v>Bumbo's XI</v>
      </c>
    </row>
    <row r="52" spans="1:29" x14ac:dyDescent="0.2">
      <c r="A52" s="10">
        <v>305</v>
      </c>
      <c r="B52" t="str">
        <f>VLOOKUP(C52,'Team Listing'!$A$1:$R$251,3)</f>
        <v>B2</v>
      </c>
      <c r="C52" s="7">
        <v>89</v>
      </c>
      <c r="D52" t="str">
        <f>VLOOKUP(C52,'Team Listing'!$A$1:$R$251,2)</f>
        <v>Grandstanders II</v>
      </c>
      <c r="E52" s="1" t="s">
        <v>253</v>
      </c>
      <c r="F52" s="1">
        <f t="shared" ref="F52:F83" si="55">A52</f>
        <v>305</v>
      </c>
      <c r="G52" t="str">
        <f>VLOOKUP(H52,'Team Listing'!$A$1:$R$251,3)</f>
        <v>B2</v>
      </c>
      <c r="H52" s="7">
        <v>65</v>
      </c>
      <c r="I52" t="str">
        <f>VLOOKUP(H52,'Team Listing'!$A$1:$R$251,2)</f>
        <v>Chuckers &amp; Sloggers</v>
      </c>
      <c r="J52" s="8">
        <v>50</v>
      </c>
      <c r="K52" t="s">
        <v>2338</v>
      </c>
      <c r="L52" t="str">
        <f>VLOOKUP(J52,'Field List'!$A$2:$D$90,2,0)</f>
        <v>Goldfield Sporting Complex</v>
      </c>
      <c r="M52" t="str">
        <f>VLOOKUP(J52,'Field List'!$A$2:$D$90,4,0)</f>
        <v>2nd away from Athletic Club</v>
      </c>
      <c r="N52" t="str">
        <f t="shared" ref="N52:N83" si="56">CONCATENATE(C52,H52)</f>
        <v>8965</v>
      </c>
      <c r="O52" t="str">
        <f t="shared" ref="O52:O83" si="57">CONCATENATE(H52,C52)</f>
        <v>6589</v>
      </c>
      <c r="P52" t="str">
        <f t="shared" ref="P52:P83" si="58">CONCATENATE(C52,"Field",J52)</f>
        <v>89Field50</v>
      </c>
      <c r="Q52" s="1" t="str">
        <f t="shared" ref="Q52:Q83" si="59">CONCATENATE(H52,"Field",J52)</f>
        <v>65Field50</v>
      </c>
      <c r="R52" s="10" t="e">
        <f>VLOOKUP(N52,'Day 1&amp;2 Combinations'!$A$1:$B$2000,2,FALSE)</f>
        <v>#N/A</v>
      </c>
      <c r="S52" s="10" t="e">
        <f>VLOOKUP(O52,'Day 1&amp;2 Combinations'!$A$1:$B$2000,2,FALSE)</f>
        <v>#N/A</v>
      </c>
      <c r="T52" s="10" t="str">
        <f>VLOOKUP(P52,'Day 1&amp;2 Combinations'!$A$1:$B$2000,2,FALSE)</f>
        <v>*</v>
      </c>
      <c r="U52" s="10" t="e">
        <f>VLOOKUP(Q52,'Day 1&amp;2 Combinations'!$A$1:$B$2000,2,FALSE)</f>
        <v>#N/A</v>
      </c>
      <c r="V52" t="str">
        <f>VLOOKUP(C52,'Team Listing'!$A$1:$R$251,17)</f>
        <v>Home field</v>
      </c>
      <c r="W52">
        <f>VLOOKUP(H52,'Team Listing'!$A$1:$R$251,17)</f>
        <v>0</v>
      </c>
      <c r="X52" s="1" t="str">
        <f t="shared" si="27"/>
        <v>B2</v>
      </c>
      <c r="Y52" s="3">
        <f t="shared" si="28"/>
        <v>89</v>
      </c>
      <c r="Z52" t="str">
        <f t="shared" si="29"/>
        <v>Grandstanders II</v>
      </c>
      <c r="AA52" s="3">
        <f t="shared" si="30"/>
        <v>65</v>
      </c>
      <c r="AB52" s="3">
        <f t="shared" si="31"/>
        <v>305</v>
      </c>
      <c r="AC52" t="str">
        <f t="shared" si="32"/>
        <v>Chuckers &amp; Sloggers</v>
      </c>
    </row>
    <row r="53" spans="1:29" x14ac:dyDescent="0.2">
      <c r="A53" s="10">
        <v>306</v>
      </c>
      <c r="B53" t="str">
        <f>VLOOKUP(C53,'Team Listing'!$A$1:$R$251,3)</f>
        <v>B2</v>
      </c>
      <c r="C53" s="7">
        <v>88</v>
      </c>
      <c r="D53" t="str">
        <f>VLOOKUP(C53,'Team Listing'!$A$1:$R$251,2)</f>
        <v>Grandstanders</v>
      </c>
      <c r="E53" s="1" t="s">
        <v>253</v>
      </c>
      <c r="F53" s="1">
        <f t="shared" si="55"/>
        <v>306</v>
      </c>
      <c r="G53" t="str">
        <f>VLOOKUP(H53,'Team Listing'!$A$1:$R$251,3)</f>
        <v>B2</v>
      </c>
      <c r="H53" s="7">
        <v>143</v>
      </c>
      <c r="I53" t="str">
        <f>VLOOKUP(H53,'Team Listing'!$A$1:$R$251,2)</f>
        <v>The Wilderbeasts</v>
      </c>
      <c r="J53" s="8">
        <v>8</v>
      </c>
      <c r="K53" t="s">
        <v>2338</v>
      </c>
      <c r="L53" t="str">
        <f>VLOOKUP(J53,'Field List'!$A$2:$D$90,2,0)</f>
        <v>All Souls &amp; St Gabriels School</v>
      </c>
      <c r="M53" t="str">
        <f>VLOOKUP(J53,'Field List'!$A$2:$D$90,4,0)</f>
        <v>Burry  Oval</v>
      </c>
      <c r="N53" t="str">
        <f t="shared" si="56"/>
        <v>88143</v>
      </c>
      <c r="O53" t="str">
        <f t="shared" si="57"/>
        <v>14388</v>
      </c>
      <c r="P53" t="str">
        <f t="shared" si="58"/>
        <v>88Field8</v>
      </c>
      <c r="Q53" s="1" t="str">
        <f t="shared" si="59"/>
        <v>143Field8</v>
      </c>
      <c r="R53" s="10" t="e">
        <f>VLOOKUP(N53,'Day 1&amp;2 Combinations'!$A$1:$B$2000,2,FALSE)</f>
        <v>#N/A</v>
      </c>
      <c r="S53" s="10" t="e">
        <f>VLOOKUP(O53,'Day 1&amp;2 Combinations'!$A$1:$B$2000,2,FALSE)</f>
        <v>#N/A</v>
      </c>
      <c r="T53" s="10" t="str">
        <f>VLOOKUP(P53,'Day 1&amp;2 Combinations'!$A$1:$B$2000,2,FALSE)</f>
        <v>*</v>
      </c>
      <c r="U53" s="10" t="e">
        <f>VLOOKUP(Q53,'Day 1&amp;2 Combinations'!$A$1:$B$2000,2,FALSE)</f>
        <v>#N/A</v>
      </c>
      <c r="V53" t="str">
        <f>VLOOKUP(C53,'Team Listing'!$A$1:$R$251,17)</f>
        <v>D1-Dads&amp;Lads; D2-AllBlacks;Home</v>
      </c>
      <c r="W53" t="e">
        <f>VLOOKUP(H53,'Team Listing'!$A$1:$R$251,17)</f>
        <v>#N/A</v>
      </c>
      <c r="X53" s="1" t="str">
        <f t="shared" si="27"/>
        <v>B2</v>
      </c>
      <c r="Y53" s="3">
        <f t="shared" si="28"/>
        <v>88</v>
      </c>
      <c r="Z53" t="str">
        <f t="shared" si="29"/>
        <v>Grandstanders</v>
      </c>
      <c r="AA53" s="3">
        <f t="shared" si="30"/>
        <v>143</v>
      </c>
      <c r="AB53" s="3">
        <f t="shared" si="31"/>
        <v>306</v>
      </c>
      <c r="AC53" t="str">
        <f t="shared" si="32"/>
        <v>The Wilderbeasts</v>
      </c>
    </row>
    <row r="54" spans="1:29" x14ac:dyDescent="0.2">
      <c r="A54" s="10">
        <v>307</v>
      </c>
      <c r="B54" t="str">
        <f>VLOOKUP(C54,'Team Listing'!$A$1:$R$251,3)</f>
        <v>B2</v>
      </c>
      <c r="C54" s="7">
        <v>142</v>
      </c>
      <c r="D54" t="str">
        <f>VLOOKUP(C54,'Team Listing'!$A$1:$R$251,2)</f>
        <v>The Smashed Crabs</v>
      </c>
      <c r="E54" s="1" t="s">
        <v>253</v>
      </c>
      <c r="F54" s="1">
        <f t="shared" si="55"/>
        <v>307</v>
      </c>
      <c r="G54" t="str">
        <f>VLOOKUP(H54,'Team Listing'!$A$1:$R$251,3)</f>
        <v>B2</v>
      </c>
      <c r="H54" s="7">
        <v>106</v>
      </c>
      <c r="I54" t="str">
        <f>VLOOKUP(H54,'Team Listing'!$A$1:$R$251,2)</f>
        <v>Mendi's Mob</v>
      </c>
      <c r="J54" s="8">
        <v>73</v>
      </c>
      <c r="K54" t="s">
        <v>2338</v>
      </c>
      <c r="L54" t="str">
        <f>VLOOKUP(J54,'Field List'!$A$2:$D$90,2,0)</f>
        <v>51 Corral Road</v>
      </c>
      <c r="M54" t="str">
        <f>VLOOKUP(J54,'Field List'!$A$2:$D$90,4,0)</f>
        <v>3.1 km Jesmond Road on Mt Isa  H/Way  10 km</v>
      </c>
      <c r="N54" t="str">
        <f t="shared" si="56"/>
        <v>142106</v>
      </c>
      <c r="O54" t="str">
        <f t="shared" si="57"/>
        <v>106142</v>
      </c>
      <c r="P54" t="str">
        <f t="shared" si="58"/>
        <v>142Field73</v>
      </c>
      <c r="Q54" s="1" t="str">
        <f t="shared" si="59"/>
        <v>106Field73</v>
      </c>
      <c r="R54" s="10" t="e">
        <f>VLOOKUP(N54,'Day 1&amp;2 Combinations'!$A$1:$B$2000,2,FALSE)</f>
        <v>#N/A</v>
      </c>
      <c r="S54" s="10" t="e">
        <f>VLOOKUP(O54,'Day 1&amp;2 Combinations'!$A$1:$B$2000,2,FALSE)</f>
        <v>#N/A</v>
      </c>
      <c r="T54" s="10" t="str">
        <f>VLOOKUP(P54,'Day 1&amp;2 Combinations'!$A$1:$B$2000,2,FALSE)</f>
        <v>*</v>
      </c>
      <c r="U54" s="10" t="e">
        <f>VLOOKUP(Q54,'Day 1&amp;2 Combinations'!$A$1:$B$2000,2,FALSE)</f>
        <v>#N/A</v>
      </c>
      <c r="V54" t="str">
        <f>VLOOKUP(C54,'Team Listing'!$A$1:$R$251,17)</f>
        <v>Home Field 73</v>
      </c>
      <c r="W54" t="str">
        <f>VLOOKUP(H54,'Team Listing'!$A$1:$R$251,17)</f>
        <v>Play Dufflebags</v>
      </c>
      <c r="X54" s="1" t="str">
        <f t="shared" si="27"/>
        <v>B2</v>
      </c>
      <c r="Y54" s="3">
        <f t="shared" si="28"/>
        <v>142</v>
      </c>
      <c r="Z54" t="str">
        <f t="shared" si="29"/>
        <v>The Smashed Crabs</v>
      </c>
      <c r="AA54" s="3">
        <f t="shared" si="30"/>
        <v>106</v>
      </c>
      <c r="AB54" s="3">
        <f t="shared" si="31"/>
        <v>307</v>
      </c>
      <c r="AC54" t="str">
        <f t="shared" si="32"/>
        <v>Mendi's Mob</v>
      </c>
    </row>
    <row r="55" spans="1:29" x14ac:dyDescent="0.2">
      <c r="A55" s="10">
        <v>308</v>
      </c>
      <c r="B55" t="str">
        <f>VLOOKUP(C55,'Team Listing'!$A$1:$R$251,3)</f>
        <v>B2</v>
      </c>
      <c r="C55" s="7">
        <v>40</v>
      </c>
      <c r="D55" t="str">
        <f>VLOOKUP(C55,'Team Listing'!$A$1:$R$251,2)</f>
        <v>Barbwire</v>
      </c>
      <c r="E55" s="1" t="s">
        <v>253</v>
      </c>
      <c r="F55" s="1">
        <f t="shared" si="55"/>
        <v>308</v>
      </c>
      <c r="G55" t="str">
        <f>VLOOKUP(H55,'Team Listing'!$A$1:$R$251,3)</f>
        <v>B2</v>
      </c>
      <c r="H55" s="7">
        <v>37</v>
      </c>
      <c r="I55" t="str">
        <f>VLOOKUP(H55,'Team Listing'!$A$1:$R$251,2)</f>
        <v>Balls, Beers and Bowl 5417</v>
      </c>
      <c r="J55" s="8">
        <v>54</v>
      </c>
      <c r="K55" t="s">
        <v>2338</v>
      </c>
      <c r="L55" t="str">
        <f>VLOOKUP(J55,'Field List'!$A$2:$D$90,2,0)</f>
        <v>Drink-A-Stubbie Downs</v>
      </c>
      <c r="M55" t="str">
        <f>VLOOKUP(J55,'Field List'!$A$2:$D$90,4,0)</f>
        <v>7.5km on Weir Road</v>
      </c>
      <c r="N55" t="str">
        <f t="shared" si="56"/>
        <v>4037</v>
      </c>
      <c r="O55" t="str">
        <f t="shared" si="57"/>
        <v>3740</v>
      </c>
      <c r="P55" t="str">
        <f t="shared" si="58"/>
        <v>40Field54</v>
      </c>
      <c r="Q55" s="1" t="str">
        <f t="shared" si="59"/>
        <v>37Field54</v>
      </c>
      <c r="R55" s="10" t="e">
        <f>VLOOKUP(N55,'Day 1&amp;2 Combinations'!$A$1:$B$2000,2,FALSE)</f>
        <v>#N/A</v>
      </c>
      <c r="S55" s="10" t="e">
        <f>VLOOKUP(O55,'Day 1&amp;2 Combinations'!$A$1:$B$2000,2,FALSE)</f>
        <v>#N/A</v>
      </c>
      <c r="T55" s="10" t="e">
        <f>VLOOKUP(P55,'Day 1&amp;2 Combinations'!$A$1:$B$2000,2,FALSE)</f>
        <v>#N/A</v>
      </c>
      <c r="U55" s="10" t="e">
        <f>VLOOKUP(Q55,'Day 1&amp;2 Combinations'!$A$1:$B$2000,2,FALSE)</f>
        <v>#N/A</v>
      </c>
      <c r="V55" t="str">
        <f>VLOOKUP(C55,'Team Listing'!$A$1:$R$251,17)</f>
        <v>Amgames; DirtyRats Day 1</v>
      </c>
      <c r="W55" t="e">
        <f>VLOOKUP(H55,'Team Listing'!$A$1:$R$251,17)</f>
        <v>#N/A</v>
      </c>
      <c r="X55" s="1" t="str">
        <f t="shared" si="27"/>
        <v>B2</v>
      </c>
      <c r="Y55" s="3">
        <f t="shared" si="28"/>
        <v>40</v>
      </c>
      <c r="Z55" t="str">
        <f t="shared" si="29"/>
        <v>Barbwire</v>
      </c>
      <c r="AA55" s="3">
        <f t="shared" si="30"/>
        <v>37</v>
      </c>
      <c r="AB55" s="3">
        <f t="shared" si="31"/>
        <v>308</v>
      </c>
      <c r="AC55" t="str">
        <f t="shared" si="32"/>
        <v>Balls, Beers and Bowl 5417</v>
      </c>
    </row>
    <row r="56" spans="1:29" x14ac:dyDescent="0.2">
      <c r="A56" s="10">
        <v>309</v>
      </c>
      <c r="B56" t="str">
        <f>VLOOKUP(C56,'Team Listing'!$A$1:$R$251,3)</f>
        <v>B2</v>
      </c>
      <c r="C56" s="7">
        <v>58</v>
      </c>
      <c r="D56" t="str">
        <f>VLOOKUP(C56,'Team Listing'!$A$1:$R$251,2)</f>
        <v>Bum Grubs</v>
      </c>
      <c r="E56" s="1" t="s">
        <v>253</v>
      </c>
      <c r="F56" s="1">
        <f t="shared" si="55"/>
        <v>309</v>
      </c>
      <c r="G56" t="str">
        <f>VLOOKUP(H56,'Team Listing'!$A$1:$R$251,3)</f>
        <v>B2</v>
      </c>
      <c r="H56" s="7">
        <v>117</v>
      </c>
      <c r="I56" t="str">
        <f>VLOOKUP(H56,'Team Listing'!$A$1:$R$251,2)</f>
        <v>Parmy Army</v>
      </c>
      <c r="J56" s="8">
        <v>45</v>
      </c>
      <c r="K56" t="s">
        <v>2338</v>
      </c>
      <c r="L56" t="str">
        <f>VLOOKUP(J56,'Field List'!$A$2:$D$90,2,0)</f>
        <v>Charters Towers Airport Reserve</v>
      </c>
      <c r="M56" t="str">
        <f>VLOOKUP(J56,'Field List'!$A$2:$D$90,4,0)</f>
        <v>Closest field to Trade Centre</v>
      </c>
      <c r="N56" t="str">
        <f t="shared" si="56"/>
        <v>58117</v>
      </c>
      <c r="O56" t="str">
        <f t="shared" si="57"/>
        <v>11758</v>
      </c>
      <c r="P56" t="str">
        <f t="shared" si="58"/>
        <v>58Field45</v>
      </c>
      <c r="Q56" s="1" t="str">
        <f t="shared" si="59"/>
        <v>117Field45</v>
      </c>
      <c r="R56" s="10" t="e">
        <f>VLOOKUP(N56,'Day 1&amp;2 Combinations'!$A$1:$B$2000,2,FALSE)</f>
        <v>#N/A</v>
      </c>
      <c r="S56" s="10" t="e">
        <f>VLOOKUP(O56,'Day 1&amp;2 Combinations'!$A$1:$B$2000,2,FALSE)</f>
        <v>#N/A</v>
      </c>
      <c r="T56" s="10" t="e">
        <f>VLOOKUP(P56,'Day 1&amp;2 Combinations'!$A$1:$B$2000,2,FALSE)</f>
        <v>#N/A</v>
      </c>
      <c r="U56" s="10" t="e">
        <f>VLOOKUP(Q56,'Day 1&amp;2 Combinations'!$A$1:$B$2000,2,FALSE)</f>
        <v>#N/A</v>
      </c>
      <c r="V56">
        <f>VLOOKUP(C56,'Team Listing'!$A$1:$R$251,17)</f>
        <v>0</v>
      </c>
      <c r="W56">
        <f>VLOOKUP(H56,'Team Listing'!$A$1:$R$251,17)</f>
        <v>0</v>
      </c>
      <c r="X56" s="1" t="str">
        <f t="shared" si="27"/>
        <v>B2</v>
      </c>
      <c r="Y56" s="3">
        <f t="shared" si="28"/>
        <v>58</v>
      </c>
      <c r="Z56" t="str">
        <f t="shared" si="29"/>
        <v>Bum Grubs</v>
      </c>
      <c r="AA56" s="3">
        <f t="shared" si="30"/>
        <v>117</v>
      </c>
      <c r="AB56" s="3">
        <f t="shared" si="31"/>
        <v>309</v>
      </c>
      <c r="AC56" t="str">
        <f t="shared" si="32"/>
        <v>Parmy Army</v>
      </c>
    </row>
    <row r="57" spans="1:29" x14ac:dyDescent="0.2">
      <c r="A57" s="10">
        <v>310</v>
      </c>
      <c r="B57" t="str">
        <f>VLOOKUP(C57,'Team Listing'!$A$1:$R$251,3)</f>
        <v>B2</v>
      </c>
      <c r="C57" s="7">
        <v>162</v>
      </c>
      <c r="D57" t="str">
        <f>VLOOKUP(C57,'Team Listing'!$A$1:$R$251,2)</f>
        <v>West Indigies</v>
      </c>
      <c r="E57" s="1" t="s">
        <v>253</v>
      </c>
      <c r="F57" s="1">
        <f t="shared" si="55"/>
        <v>310</v>
      </c>
      <c r="G57" t="str">
        <f>VLOOKUP(H57,'Team Listing'!$A$1:$R$251,3)</f>
        <v>B2</v>
      </c>
      <c r="H57" s="7">
        <v>129</v>
      </c>
      <c r="I57" t="str">
        <f>VLOOKUP(H57,'Team Listing'!$A$1:$R$251,2)</f>
        <v>Scuds 11</v>
      </c>
      <c r="J57" s="8">
        <v>32</v>
      </c>
      <c r="K57" t="s">
        <v>2338</v>
      </c>
      <c r="L57" t="str">
        <f>VLOOKUP(J57,'Field List'!$A$2:$D$90,2,0)</f>
        <v>Charters Towers Airport Reserve</v>
      </c>
      <c r="M57">
        <f>VLOOKUP(J57,'Field List'!$A$2:$D$90,4,0)</f>
        <v>0</v>
      </c>
      <c r="N57" t="str">
        <f t="shared" si="56"/>
        <v>162129</v>
      </c>
      <c r="O57" t="str">
        <f t="shared" si="57"/>
        <v>129162</v>
      </c>
      <c r="P57" t="str">
        <f t="shared" si="58"/>
        <v>162Field32</v>
      </c>
      <c r="Q57" s="1" t="str">
        <f t="shared" si="59"/>
        <v>129Field32</v>
      </c>
      <c r="R57" s="10" t="e">
        <f>VLOOKUP(N57,'Day 1&amp;2 Combinations'!$A$1:$B$2000,2,FALSE)</f>
        <v>#N/A</v>
      </c>
      <c r="S57" s="10" t="e">
        <f>VLOOKUP(O57,'Day 1&amp;2 Combinations'!$A$1:$B$2000,2,FALSE)</f>
        <v>#N/A</v>
      </c>
      <c r="T57" s="10" t="e">
        <f>VLOOKUP(P57,'Day 1&amp;2 Combinations'!$A$1:$B$2000,2,FALSE)</f>
        <v>#N/A</v>
      </c>
      <c r="U57" s="10" t="e">
        <f>VLOOKUP(Q57,'Day 1&amp;2 Combinations'!$A$1:$B$2000,2,FALSE)</f>
        <v>#N/A</v>
      </c>
      <c r="V57">
        <f>VLOOKUP(C57,'Team Listing'!$A$1:$R$251,17)</f>
        <v>0</v>
      </c>
      <c r="W57" t="str">
        <f>VLOOKUP(H57,'Team Listing'!$A$1:$R$251,17)</f>
        <v>PlayMosmanMangoes;FarmersXI</v>
      </c>
      <c r="X57" s="1" t="str">
        <f t="shared" si="27"/>
        <v>B2</v>
      </c>
      <c r="Y57" s="3">
        <f t="shared" si="28"/>
        <v>162</v>
      </c>
      <c r="Z57" t="str">
        <f t="shared" si="29"/>
        <v>West Indigies</v>
      </c>
      <c r="AA57" s="3">
        <f t="shared" si="30"/>
        <v>129</v>
      </c>
      <c r="AB57" s="3">
        <f t="shared" si="31"/>
        <v>310</v>
      </c>
      <c r="AC57" t="str">
        <f t="shared" si="32"/>
        <v>Scuds 11</v>
      </c>
    </row>
    <row r="58" spans="1:29" x14ac:dyDescent="0.2">
      <c r="A58" s="10">
        <v>311</v>
      </c>
      <c r="B58" t="str">
        <f>VLOOKUP(C58,'Team Listing'!$A$1:$R$251,3)</f>
        <v>B2</v>
      </c>
      <c r="C58" s="7">
        <v>96</v>
      </c>
      <c r="D58" t="str">
        <f>VLOOKUP(C58,'Team Listing'!$A$1:$R$251,2)</f>
        <v>Hit 'N' Split</v>
      </c>
      <c r="E58" s="1" t="s">
        <v>253</v>
      </c>
      <c r="F58" s="1">
        <f t="shared" si="55"/>
        <v>311</v>
      </c>
      <c r="G58" t="str">
        <f>VLOOKUP(H58,'Team Listing'!$A$1:$R$251,3)</f>
        <v>B2</v>
      </c>
      <c r="H58" s="7">
        <v>77</v>
      </c>
      <c r="I58" t="str">
        <f>VLOOKUP(H58,'Team Listing'!$A$1:$R$251,2)</f>
        <v>Erratic 11</v>
      </c>
      <c r="J58" s="8">
        <v>35</v>
      </c>
      <c r="K58" t="s">
        <v>2338</v>
      </c>
      <c r="L58" t="str">
        <f>VLOOKUP(J58,'Field List'!$A$2:$D$90,2,0)</f>
        <v>Charters Towers Airport Reserve</v>
      </c>
      <c r="M58">
        <f>VLOOKUP(J58,'Field List'!$A$2:$D$90,4,0)</f>
        <v>0</v>
      </c>
      <c r="N58" t="str">
        <f t="shared" si="56"/>
        <v>9677</v>
      </c>
      <c r="O58" t="str">
        <f t="shared" si="57"/>
        <v>7796</v>
      </c>
      <c r="P58" t="str">
        <f t="shared" si="58"/>
        <v>96Field35</v>
      </c>
      <c r="Q58" s="1" t="str">
        <f t="shared" si="59"/>
        <v>77Field35</v>
      </c>
      <c r="R58" s="10" t="e">
        <f>VLOOKUP(N58,'Day 1&amp;2 Combinations'!$A$1:$B$2000,2,FALSE)</f>
        <v>#N/A</v>
      </c>
      <c r="S58" s="10" t="e">
        <f>VLOOKUP(O58,'Day 1&amp;2 Combinations'!$A$1:$B$2000,2,FALSE)</f>
        <v>#N/A</v>
      </c>
      <c r="T58" s="10" t="e">
        <f>VLOOKUP(P58,'Day 1&amp;2 Combinations'!$A$1:$B$2000,2,FALSE)</f>
        <v>#N/A</v>
      </c>
      <c r="U58" s="10" t="e">
        <f>VLOOKUP(Q58,'Day 1&amp;2 Combinations'!$A$1:$B$2000,2,FALSE)</f>
        <v>#N/A</v>
      </c>
      <c r="V58">
        <f>VLOOKUP(C58,'Team Listing'!$A$1:$R$251,17)</f>
        <v>0</v>
      </c>
      <c r="W58">
        <f>VLOOKUP(H58,'Team Listing'!$A$1:$R$251,17)</f>
        <v>0</v>
      </c>
      <c r="X58" s="1" t="str">
        <f t="shared" si="27"/>
        <v>B2</v>
      </c>
      <c r="Y58" s="3">
        <f t="shared" si="28"/>
        <v>96</v>
      </c>
      <c r="Z58" t="str">
        <f t="shared" si="29"/>
        <v>Hit 'N' Split</v>
      </c>
      <c r="AA58" s="3">
        <f t="shared" si="30"/>
        <v>77</v>
      </c>
      <c r="AB58" s="3">
        <f t="shared" si="31"/>
        <v>311</v>
      </c>
      <c r="AC58" t="str">
        <f t="shared" si="32"/>
        <v>Erratic 11</v>
      </c>
    </row>
    <row r="59" spans="1:29" x14ac:dyDescent="0.2">
      <c r="A59" s="10">
        <v>312</v>
      </c>
      <c r="B59" t="str">
        <f>VLOOKUP(C59,'Team Listing'!$A$1:$R$251,3)</f>
        <v>B2</v>
      </c>
      <c r="C59" s="7">
        <v>115</v>
      </c>
      <c r="D59" t="str">
        <f>VLOOKUP(C59,'Team Listing'!$A$1:$R$251,2)</f>
        <v>Normanton Rogues</v>
      </c>
      <c r="E59" s="1" t="s">
        <v>253</v>
      </c>
      <c r="F59" s="1">
        <f t="shared" si="55"/>
        <v>312</v>
      </c>
      <c r="G59" t="str">
        <f>VLOOKUP(H59,'Team Listing'!$A$1:$R$251,3)</f>
        <v>B2</v>
      </c>
      <c r="H59" s="7">
        <v>105</v>
      </c>
      <c r="I59" t="str">
        <f>VLOOKUP(H59,'Team Listing'!$A$1:$R$251,2)</f>
        <v>Master Batters</v>
      </c>
      <c r="J59" s="8">
        <v>41</v>
      </c>
      <c r="K59" t="s">
        <v>2338</v>
      </c>
      <c r="L59" t="str">
        <f>VLOOKUP(J59,'Field List'!$A$2:$D$90,2,0)</f>
        <v>Charters Towers Airport Reserve</v>
      </c>
      <c r="M59">
        <f>VLOOKUP(J59,'Field List'!$A$2:$D$90,4,0)</f>
        <v>0</v>
      </c>
      <c r="N59" t="str">
        <f t="shared" si="56"/>
        <v>115105</v>
      </c>
      <c r="O59" t="str">
        <f t="shared" si="57"/>
        <v>105115</v>
      </c>
      <c r="P59" t="str">
        <f t="shared" si="58"/>
        <v>115Field41</v>
      </c>
      <c r="Q59" s="1" t="str">
        <f t="shared" si="59"/>
        <v>105Field41</v>
      </c>
      <c r="R59" s="10" t="e">
        <f>VLOOKUP(N59,'Day 1&amp;2 Combinations'!$A$1:$B$2000,2,FALSE)</f>
        <v>#N/A</v>
      </c>
      <c r="S59" s="10" t="e">
        <f>VLOOKUP(O59,'Day 1&amp;2 Combinations'!$A$1:$B$2000,2,FALSE)</f>
        <v>#N/A</v>
      </c>
      <c r="T59" s="10" t="e">
        <f>VLOOKUP(P59,'Day 1&amp;2 Combinations'!$A$1:$B$2000,2,FALSE)</f>
        <v>#N/A</v>
      </c>
      <c r="U59" s="10" t="e">
        <f>VLOOKUP(Q59,'Day 1&amp;2 Combinations'!$A$1:$B$2000,2,FALSE)</f>
        <v>#N/A</v>
      </c>
      <c r="V59" t="e">
        <f>VLOOKUP(C59,'Team Listing'!$A$1:$R$251,17)</f>
        <v>#N/A</v>
      </c>
      <c r="W59">
        <f>VLOOKUP(H59,'Team Listing'!$A$1:$R$251,17)</f>
        <v>0</v>
      </c>
      <c r="X59" s="1" t="str">
        <f t="shared" si="27"/>
        <v>B2</v>
      </c>
      <c r="Y59" s="3">
        <f t="shared" si="28"/>
        <v>115</v>
      </c>
      <c r="Z59" t="str">
        <f t="shared" si="29"/>
        <v>Normanton Rogues</v>
      </c>
      <c r="AA59" s="3">
        <f t="shared" si="30"/>
        <v>105</v>
      </c>
      <c r="AB59" s="3">
        <f t="shared" si="31"/>
        <v>312</v>
      </c>
      <c r="AC59" t="str">
        <f t="shared" si="32"/>
        <v>Master Batters</v>
      </c>
    </row>
    <row r="60" spans="1:29" x14ac:dyDescent="0.2">
      <c r="A60" s="10">
        <v>313</v>
      </c>
      <c r="B60" t="str">
        <f>VLOOKUP(C60,'Team Listing'!$A$1:$R$251,3)</f>
        <v>B2</v>
      </c>
      <c r="C60" s="7">
        <v>60</v>
      </c>
      <c r="D60" t="str">
        <f>VLOOKUP(C60,'Team Listing'!$A$1:$R$251,2)</f>
        <v>Bunch of Carn'ts</v>
      </c>
      <c r="E60" s="1" t="s">
        <v>253</v>
      </c>
      <c r="F60" s="1">
        <f t="shared" si="55"/>
        <v>313</v>
      </c>
      <c r="G60" t="str">
        <f>VLOOKUP(H60,'Team Listing'!$A$1:$R$251,3)</f>
        <v>B2</v>
      </c>
      <c r="H60" s="7">
        <v>154</v>
      </c>
      <c r="I60" t="str">
        <f>VLOOKUP(H60,'Team Listing'!$A$1:$R$251,2)</f>
        <v>Victoria Mill</v>
      </c>
      <c r="J60" s="8">
        <v>28</v>
      </c>
      <c r="K60" t="s">
        <v>2338</v>
      </c>
      <c r="L60" t="str">
        <f>VLOOKUP(J60,'Field List'!$A$2:$D$90,2,0)</f>
        <v>Charters Towers Airport Reserve</v>
      </c>
      <c r="M60" t="str">
        <f>VLOOKUP(J60,'Field List'!$A$2:$D$90,4,0)</f>
        <v>Lou Laneyrie Oval</v>
      </c>
      <c r="N60" t="str">
        <f t="shared" si="56"/>
        <v>60154</v>
      </c>
      <c r="O60" t="str">
        <f t="shared" si="57"/>
        <v>15460</v>
      </c>
      <c r="P60" t="str">
        <f t="shared" si="58"/>
        <v>60Field28</v>
      </c>
      <c r="Q60" s="1" t="str">
        <f t="shared" si="59"/>
        <v>154Field28</v>
      </c>
      <c r="R60" s="10" t="e">
        <f>VLOOKUP(N60,'Day 1&amp;2 Combinations'!$A$1:$B$2000,2,FALSE)</f>
        <v>#N/A</v>
      </c>
      <c r="S60" s="10" t="e">
        <f>VLOOKUP(O60,'Day 1&amp;2 Combinations'!$A$1:$B$2000,2,FALSE)</f>
        <v>#N/A</v>
      </c>
      <c r="T60" s="10" t="e">
        <f>VLOOKUP(P60,'Day 1&amp;2 Combinations'!$A$1:$B$2000,2,FALSE)</f>
        <v>#N/A</v>
      </c>
      <c r="U60" s="10" t="e">
        <f>VLOOKUP(Q60,'Day 1&amp;2 Combinations'!$A$1:$B$2000,2,FALSE)</f>
        <v>#N/A</v>
      </c>
      <c r="V60" t="e">
        <f>VLOOKUP(C60,'Team Listing'!$A$1:$R$251,17)</f>
        <v>#N/A</v>
      </c>
      <c r="W60">
        <f>VLOOKUP(H60,'Team Listing'!$A$1:$R$251,17)</f>
        <v>0</v>
      </c>
      <c r="X60" s="1" t="str">
        <f t="shared" si="27"/>
        <v>B2</v>
      </c>
      <c r="Y60" s="3">
        <f t="shared" si="28"/>
        <v>60</v>
      </c>
      <c r="Z60" t="str">
        <f t="shared" si="29"/>
        <v>Bunch of Carn'ts</v>
      </c>
      <c r="AA60" s="3">
        <f t="shared" si="30"/>
        <v>154</v>
      </c>
      <c r="AB60" s="3">
        <f t="shared" si="31"/>
        <v>313</v>
      </c>
      <c r="AC60" t="str">
        <f t="shared" si="32"/>
        <v>Victoria Mill</v>
      </c>
    </row>
    <row r="61" spans="1:29" x14ac:dyDescent="0.2">
      <c r="A61" s="10">
        <v>314</v>
      </c>
      <c r="B61" t="str">
        <f>VLOOKUP(C61,'Team Listing'!$A$1:$R$251,3)</f>
        <v>B2</v>
      </c>
      <c r="C61" s="7">
        <v>122</v>
      </c>
      <c r="D61" t="str">
        <f>VLOOKUP(C61,'Team Listing'!$A$1:$R$251,2)</f>
        <v>Politically Incorrect</v>
      </c>
      <c r="E61" s="1" t="s">
        <v>253</v>
      </c>
      <c r="F61" s="1">
        <f t="shared" si="55"/>
        <v>314</v>
      </c>
      <c r="G61" t="str">
        <f>VLOOKUP(H61,'Team Listing'!$A$1:$R$251,3)</f>
        <v>B2</v>
      </c>
      <c r="H61" s="7">
        <v>151</v>
      </c>
      <c r="I61" t="str">
        <f>VLOOKUP(H61,'Team Listing'!$A$1:$R$251,2)</f>
        <v>Tropix</v>
      </c>
      <c r="J61" s="8">
        <v>42</v>
      </c>
      <c r="K61" t="s">
        <v>2338</v>
      </c>
      <c r="L61" t="str">
        <f>VLOOKUP(J61,'Field List'!$A$2:$D$90,2,0)</f>
        <v>Charters Towers Airport Reserve</v>
      </c>
      <c r="M61">
        <f>VLOOKUP(J61,'Field List'!$A$2:$D$90,4,0)</f>
        <v>0</v>
      </c>
      <c r="N61" t="str">
        <f t="shared" si="56"/>
        <v>122151</v>
      </c>
      <c r="O61" t="str">
        <f t="shared" si="57"/>
        <v>151122</v>
      </c>
      <c r="P61" t="str">
        <f t="shared" si="58"/>
        <v>122Field42</v>
      </c>
      <c r="Q61" s="1" t="str">
        <f t="shared" si="59"/>
        <v>151Field42</v>
      </c>
      <c r="R61" s="10" t="e">
        <f>VLOOKUP(N61,'Day 1&amp;2 Combinations'!$A$1:$B$2000,2,FALSE)</f>
        <v>#N/A</v>
      </c>
      <c r="S61" s="10" t="e">
        <f>VLOOKUP(O61,'Day 1&amp;2 Combinations'!$A$1:$B$2000,2,FALSE)</f>
        <v>#N/A</v>
      </c>
      <c r="T61" s="10" t="str">
        <f>VLOOKUP(P61,'Day 1&amp;2 Combinations'!$A$1:$B$2000,2,FALSE)</f>
        <v>*</v>
      </c>
      <c r="U61" s="10" t="e">
        <f>VLOOKUP(Q61,'Day 1&amp;2 Combinations'!$A$1:$B$2000,2,FALSE)</f>
        <v>#N/A</v>
      </c>
      <c r="V61" t="e">
        <f>VLOOKUP(C61,'Team Listing'!$A$1:$R$251,17)</f>
        <v>#N/A</v>
      </c>
      <c r="W61">
        <f>VLOOKUP(H61,'Team Listing'!$A$1:$R$251,17)</f>
        <v>0</v>
      </c>
      <c r="X61" s="1" t="str">
        <f t="shared" si="27"/>
        <v>B2</v>
      </c>
      <c r="Y61" s="3">
        <f t="shared" si="28"/>
        <v>122</v>
      </c>
      <c r="Z61" t="str">
        <f t="shared" si="29"/>
        <v>Politically Incorrect</v>
      </c>
      <c r="AA61" s="3">
        <f t="shared" si="30"/>
        <v>151</v>
      </c>
      <c r="AB61" s="3">
        <f t="shared" si="31"/>
        <v>314</v>
      </c>
      <c r="AC61" t="str">
        <f t="shared" si="32"/>
        <v>Tropix</v>
      </c>
    </row>
    <row r="62" spans="1:29" x14ac:dyDescent="0.2">
      <c r="A62" s="10">
        <v>315</v>
      </c>
      <c r="B62" t="str">
        <f>VLOOKUP(C62,'Team Listing'!$A$1:$R$251,3)</f>
        <v>B2</v>
      </c>
      <c r="C62" s="7">
        <v>79</v>
      </c>
      <c r="D62" t="str">
        <f>VLOOKUP(C62,'Team Listing'!$A$1:$R$251,2)</f>
        <v>Far Canals</v>
      </c>
      <c r="E62" s="1" t="s">
        <v>253</v>
      </c>
      <c r="F62" s="1">
        <f t="shared" si="55"/>
        <v>315</v>
      </c>
      <c r="G62" t="str">
        <f>VLOOKUP(H62,'Team Listing'!$A$1:$R$251,3)</f>
        <v>B2</v>
      </c>
      <c r="H62" s="7">
        <v>153</v>
      </c>
      <c r="I62" t="str">
        <f>VLOOKUP(H62,'Team Listing'!$A$1:$R$251,2)</f>
        <v>Urkel's XI</v>
      </c>
      <c r="J62" s="8">
        <v>22</v>
      </c>
      <c r="K62" t="s">
        <v>2338</v>
      </c>
      <c r="L62" t="str">
        <f>VLOOKUP(J62,'Field List'!$A$2:$D$90,2,0)</f>
        <v>Charters Towers Golf Club</v>
      </c>
      <c r="M62" t="str">
        <f>VLOOKUP(J62,'Field List'!$A$2:$D$90,4,0)</f>
        <v xml:space="preserve">2nd from Clubhouse                      </v>
      </c>
      <c r="N62" t="str">
        <f t="shared" si="56"/>
        <v>79153</v>
      </c>
      <c r="O62" t="str">
        <f t="shared" si="57"/>
        <v>15379</v>
      </c>
      <c r="P62" t="str">
        <f t="shared" si="58"/>
        <v>79Field22</v>
      </c>
      <c r="Q62" s="1" t="str">
        <f t="shared" si="59"/>
        <v>153Field22</v>
      </c>
      <c r="R62" s="10" t="e">
        <f>VLOOKUP(N62,'Day 1&amp;2 Combinations'!$A$1:$B$2000,2,FALSE)</f>
        <v>#N/A</v>
      </c>
      <c r="S62" s="10" t="e">
        <f>VLOOKUP(O62,'Day 1&amp;2 Combinations'!$A$1:$B$2000,2,FALSE)</f>
        <v>#N/A</v>
      </c>
      <c r="T62" s="10" t="str">
        <f>VLOOKUP(P62,'Day 1&amp;2 Combinations'!$A$1:$B$2000,2,FALSE)</f>
        <v>*</v>
      </c>
      <c r="U62" s="10" t="e">
        <f>VLOOKUP(Q62,'Day 1&amp;2 Combinations'!$A$1:$B$2000,2,FALSE)</f>
        <v>#N/A</v>
      </c>
      <c r="V62" t="str">
        <f>VLOOKUP(C62,'Team Listing'!$A$1:$R$251,17)</f>
        <v>Play all games at either Golf Club or Gun Club</v>
      </c>
      <c r="W62">
        <f>VLOOKUP(H62,'Team Listing'!$A$1:$R$251,17)</f>
        <v>0</v>
      </c>
      <c r="X62" s="1" t="str">
        <f t="shared" si="27"/>
        <v>B2</v>
      </c>
      <c r="Y62" s="3">
        <f t="shared" si="28"/>
        <v>79</v>
      </c>
      <c r="Z62" t="str">
        <f t="shared" si="29"/>
        <v>Far Canals</v>
      </c>
      <c r="AA62" s="3">
        <f t="shared" si="30"/>
        <v>153</v>
      </c>
      <c r="AB62" s="3">
        <f t="shared" si="31"/>
        <v>315</v>
      </c>
      <c r="AC62" t="str">
        <f t="shared" si="32"/>
        <v>Urkel's XI</v>
      </c>
    </row>
    <row r="63" spans="1:29" x14ac:dyDescent="0.2">
      <c r="A63" s="10">
        <v>316</v>
      </c>
      <c r="B63" t="str">
        <f>VLOOKUP(C63,'Team Listing'!$A$1:$R$251,3)</f>
        <v>B2</v>
      </c>
      <c r="C63" s="7">
        <v>150</v>
      </c>
      <c r="D63" t="str">
        <f>VLOOKUP(C63,'Team Listing'!$A$1:$R$251,2)</f>
        <v>Trev's XI</v>
      </c>
      <c r="E63" s="1" t="s">
        <v>253</v>
      </c>
      <c r="F63" s="1">
        <f t="shared" si="55"/>
        <v>316</v>
      </c>
      <c r="G63" t="str">
        <f>VLOOKUP(H63,'Team Listing'!$A$1:$R$251,3)</f>
        <v>B2</v>
      </c>
      <c r="H63" s="7">
        <v>113</v>
      </c>
      <c r="I63" t="str">
        <f>VLOOKUP(H63,'Team Listing'!$A$1:$R$251,2)</f>
        <v>Neville's Nomads</v>
      </c>
      <c r="J63" s="8">
        <v>20</v>
      </c>
      <c r="K63" t="s">
        <v>2339</v>
      </c>
      <c r="L63" t="str">
        <f>VLOOKUP(J63,'Field List'!$A$2:$D$90,2,0)</f>
        <v>Richmond Hill State School</v>
      </c>
      <c r="M63" t="str">
        <f>VLOOKUP(J63,'Field List'!$A$2:$D$90,4,0)</f>
        <v>Richmond Hill School</v>
      </c>
      <c r="N63" t="str">
        <f t="shared" si="56"/>
        <v>150113</v>
      </c>
      <c r="O63" t="str">
        <f t="shared" si="57"/>
        <v>113150</v>
      </c>
      <c r="P63" t="str">
        <f t="shared" si="58"/>
        <v>150Field20</v>
      </c>
      <c r="Q63" s="1" t="str">
        <f t="shared" si="59"/>
        <v>113Field20</v>
      </c>
      <c r="R63" s="10" t="e">
        <f>VLOOKUP(N63,'Day 1&amp;2 Combinations'!$A$1:$B$2000,2,FALSE)</f>
        <v>#N/A</v>
      </c>
      <c r="S63" s="10" t="e">
        <f>VLOOKUP(O63,'Day 1&amp;2 Combinations'!$A$1:$B$2000,2,FALSE)</f>
        <v>#N/A</v>
      </c>
      <c r="T63" s="10" t="str">
        <f>VLOOKUP(P63,'Day 1&amp;2 Combinations'!$A$1:$B$2000,2,FALSE)</f>
        <v>*</v>
      </c>
      <c r="U63" s="10" t="e">
        <f>VLOOKUP(Q63,'Day 1&amp;2 Combinations'!$A$1:$B$2000,2,FALSE)</f>
        <v>#N/A</v>
      </c>
      <c r="V63" t="str">
        <f>VLOOKUP(C63,'Team Listing'!$A$1:$R$251,17)</f>
        <v>Home field RHSS</v>
      </c>
      <c r="W63">
        <f>VLOOKUP(H63,'Team Listing'!$A$1:$R$251,17)</f>
        <v>0</v>
      </c>
      <c r="X63" s="1" t="str">
        <f t="shared" si="27"/>
        <v>B2</v>
      </c>
      <c r="Y63" s="3">
        <f t="shared" si="28"/>
        <v>150</v>
      </c>
      <c r="Z63" t="str">
        <f t="shared" si="29"/>
        <v>Trev's XI</v>
      </c>
      <c r="AA63" s="3">
        <f t="shared" si="30"/>
        <v>113</v>
      </c>
      <c r="AB63" s="3">
        <f t="shared" si="31"/>
        <v>316</v>
      </c>
      <c r="AC63" t="str">
        <f t="shared" si="32"/>
        <v>Neville's Nomads</v>
      </c>
    </row>
    <row r="64" spans="1:29" x14ac:dyDescent="0.2">
      <c r="A64" s="10">
        <v>317</v>
      </c>
      <c r="B64" t="str">
        <f>VLOOKUP(C64,'Team Listing'!$A$1:$R$251,3)</f>
        <v>B2</v>
      </c>
      <c r="C64" s="7">
        <v>75</v>
      </c>
      <c r="D64" t="str">
        <f>VLOOKUP(C64,'Team Listing'!$A$1:$R$251,2)</f>
        <v>Dufflebags</v>
      </c>
      <c r="E64" s="1" t="s">
        <v>253</v>
      </c>
      <c r="F64" s="1">
        <f t="shared" ref="F64" si="60">A64</f>
        <v>317</v>
      </c>
      <c r="G64" t="str">
        <f>VLOOKUP(H64,'Team Listing'!$A$1:$R$251,3)</f>
        <v>B2</v>
      </c>
      <c r="H64" s="7">
        <v>146</v>
      </c>
      <c r="I64" t="str">
        <f>VLOOKUP(H64,'Team Listing'!$A$1:$R$251,2)</f>
        <v>Thuringowa Bulldogs</v>
      </c>
      <c r="J64" s="8">
        <v>24</v>
      </c>
      <c r="K64" t="s">
        <v>2339</v>
      </c>
      <c r="L64" t="str">
        <f>VLOOKUP(J64,'Field List'!$A$2:$D$90,2,0)</f>
        <v>Charters Towers Gun Club</v>
      </c>
      <c r="M64" t="str">
        <f>VLOOKUP(J64,'Field List'!$A$2:$D$90,4,0)</f>
        <v>Closest to Clubhouse</v>
      </c>
      <c r="N64" t="str">
        <f t="shared" ref="N64" si="61">CONCATENATE(C64,H64)</f>
        <v>75146</v>
      </c>
      <c r="O64" t="str">
        <f t="shared" ref="O64" si="62">CONCATENATE(H64,C64)</f>
        <v>14675</v>
      </c>
      <c r="P64" t="str">
        <f t="shared" ref="P64" si="63">CONCATENATE(C64,"Field",J64)</f>
        <v>75Field24</v>
      </c>
      <c r="Q64" s="1" t="str">
        <f t="shared" ref="Q64" si="64">CONCATENATE(H64,"Field",J64)</f>
        <v>146Field24</v>
      </c>
      <c r="R64" s="10" t="e">
        <f>VLOOKUP(N64,'Day 1&amp;2 Combinations'!$A$1:$B$2000,2,FALSE)</f>
        <v>#N/A</v>
      </c>
      <c r="S64" s="10" t="e">
        <f>VLOOKUP(O64,'Day 1&amp;2 Combinations'!$A$1:$B$2000,2,FALSE)</f>
        <v>#N/A</v>
      </c>
      <c r="T64" s="10" t="e">
        <f>VLOOKUP(P64,'Day 1&amp;2 Combinations'!$A$1:$B$2000,2,FALSE)</f>
        <v>#N/A</v>
      </c>
      <c r="U64" s="10" t="e">
        <f>VLOOKUP(Q64,'Day 1&amp;2 Combinations'!$A$1:$B$2000,2,FALSE)</f>
        <v>#N/A</v>
      </c>
      <c r="V64">
        <f>VLOOKUP(C64,'Team Listing'!$A$1:$R$251,17)</f>
        <v>0</v>
      </c>
      <c r="W64">
        <f>VLOOKUP(H64,'Team Listing'!$A$1:$R$251,17)</f>
        <v>0</v>
      </c>
      <c r="X64" s="1" t="str">
        <f t="shared" ref="X64" si="65">B64</f>
        <v>B2</v>
      </c>
      <c r="Y64" s="3">
        <f t="shared" ref="Y64" si="66">C64</f>
        <v>75</v>
      </c>
      <c r="Z64" t="str">
        <f t="shared" ref="Z64" si="67">D64</f>
        <v>Dufflebags</v>
      </c>
      <c r="AA64" s="3">
        <f t="shared" ref="AA64" si="68">H64</f>
        <v>146</v>
      </c>
      <c r="AB64" s="3">
        <f t="shared" ref="AB64" si="69">F64</f>
        <v>317</v>
      </c>
      <c r="AC64" t="str">
        <f t="shared" ref="AC64" si="70">I64</f>
        <v>Thuringowa Bulldogs</v>
      </c>
    </row>
    <row r="65" spans="1:29" x14ac:dyDescent="0.2">
      <c r="A65" s="10">
        <v>318</v>
      </c>
      <c r="B65" t="str">
        <f>VLOOKUP(C65,'Team Listing'!$A$1:$R$251,3)</f>
        <v>B2</v>
      </c>
      <c r="C65" s="7">
        <v>164</v>
      </c>
      <c r="D65" t="str">
        <f>VLOOKUP(C65,'Team Listing'!$A$1:$R$251,2)</f>
        <v>Western Star Pickets 2</v>
      </c>
      <c r="E65" s="1" t="s">
        <v>253</v>
      </c>
      <c r="F65" s="1">
        <f t="shared" si="55"/>
        <v>318</v>
      </c>
      <c r="G65" t="str">
        <f>VLOOKUP(H65,'Team Listing'!$A$1:$R$251,3)</f>
        <v>B2</v>
      </c>
      <c r="H65" s="7">
        <v>35</v>
      </c>
      <c r="I65" t="str">
        <f>VLOOKUP(H65,'Team Listing'!$A$1:$R$251,2)</f>
        <v>Allan's XI</v>
      </c>
      <c r="J65" s="8">
        <v>19</v>
      </c>
      <c r="K65" t="s">
        <v>2339</v>
      </c>
      <c r="L65" t="str">
        <f>VLOOKUP(J65,'Field List'!$A$2:$D$90,2,0)</f>
        <v>Blackheath &amp; Thornburgh College</v>
      </c>
      <c r="M65" t="str">
        <f>VLOOKUP(J65,'Field List'!$A$2:$D$90,4,0)</f>
        <v>Waverley Field</v>
      </c>
      <c r="N65" t="str">
        <f t="shared" si="56"/>
        <v>16435</v>
      </c>
      <c r="O65" t="str">
        <f t="shared" si="57"/>
        <v>35164</v>
      </c>
      <c r="P65" t="str">
        <f t="shared" si="58"/>
        <v>164Field19</v>
      </c>
      <c r="Q65" s="1" t="str">
        <f t="shared" si="59"/>
        <v>35Field19</v>
      </c>
      <c r="R65" s="10" t="e">
        <f>VLOOKUP(N65,'Day 1&amp;2 Combinations'!$A$1:$B$2000,2,FALSE)</f>
        <v>#N/A</v>
      </c>
      <c r="S65" s="10" t="e">
        <f>VLOOKUP(O65,'Day 1&amp;2 Combinations'!$A$1:$B$2000,2,FALSE)</f>
        <v>#N/A</v>
      </c>
      <c r="T65" s="10" t="str">
        <f>VLOOKUP(P65,'Day 1&amp;2 Combinations'!$A$1:$B$2000,2,FALSE)</f>
        <v>*</v>
      </c>
      <c r="U65" s="10" t="e">
        <f>VLOOKUP(Q65,'Day 1&amp;2 Combinations'!$A$1:$B$2000,2,FALSE)</f>
        <v>#N/A</v>
      </c>
      <c r="V65" t="str">
        <f>VLOOKUP(C65,'Team Listing'!$A$1:$R$251,17)</f>
        <v>Homefield-BTC</v>
      </c>
      <c r="W65">
        <f>VLOOKUP(H65,'Team Listing'!$A$1:$R$251,17)</f>
        <v>0</v>
      </c>
      <c r="X65" s="1" t="str">
        <f t="shared" si="27"/>
        <v>B2</v>
      </c>
      <c r="Y65" s="3">
        <f t="shared" si="28"/>
        <v>164</v>
      </c>
      <c r="Z65" t="str">
        <f t="shared" si="29"/>
        <v>Western Star Pickets 2</v>
      </c>
      <c r="AA65" s="3">
        <f t="shared" si="30"/>
        <v>35</v>
      </c>
      <c r="AB65" s="3">
        <f t="shared" si="31"/>
        <v>318</v>
      </c>
      <c r="AC65" t="str">
        <f t="shared" si="32"/>
        <v>Allan's XI</v>
      </c>
    </row>
    <row r="66" spans="1:29" x14ac:dyDescent="0.2">
      <c r="A66" s="10">
        <v>319</v>
      </c>
      <c r="B66" t="str">
        <f>VLOOKUP(C66,'Team Listing'!$A$1:$R$251,3)</f>
        <v>B2</v>
      </c>
      <c r="C66" s="7">
        <v>112</v>
      </c>
      <c r="D66" t="str">
        <f>VLOOKUP(C66,'Team Listing'!$A$1:$R$251,2)</f>
        <v>Nanna Meryl's XI</v>
      </c>
      <c r="E66" s="1" t="s">
        <v>253</v>
      </c>
      <c r="F66" s="1">
        <f t="shared" si="55"/>
        <v>319</v>
      </c>
      <c r="G66" t="str">
        <f>VLOOKUP(H66,'Team Listing'!$A$1:$R$251,3)</f>
        <v>B2</v>
      </c>
      <c r="H66" s="7">
        <v>157</v>
      </c>
      <c r="I66" t="str">
        <f>VLOOKUP(H66,'Team Listing'!$A$1:$R$251,2)</f>
        <v>Wanderers</v>
      </c>
      <c r="J66" s="8">
        <v>74</v>
      </c>
      <c r="K66" t="s">
        <v>2339</v>
      </c>
      <c r="L66" t="str">
        <f>VLOOKUP(J66,'Field List'!$A$2:$D$90,2,0)</f>
        <v>Urdera  Road</v>
      </c>
      <c r="M66" t="str">
        <f>VLOOKUP(J66,'Field List'!$A$2:$D$90,4,0)</f>
        <v>3.2 km Urdera  Road on Lynd H/Way 5km</v>
      </c>
      <c r="N66" t="str">
        <f t="shared" si="56"/>
        <v>112157</v>
      </c>
      <c r="O66" t="str">
        <f t="shared" si="57"/>
        <v>157112</v>
      </c>
      <c r="P66" t="str">
        <f t="shared" si="58"/>
        <v>112Field74</v>
      </c>
      <c r="Q66" s="1" t="str">
        <f t="shared" si="59"/>
        <v>157Field74</v>
      </c>
      <c r="R66" s="10" t="e">
        <f>VLOOKUP(N66,'Day 1&amp;2 Combinations'!$A$1:$B$2000,2,FALSE)</f>
        <v>#N/A</v>
      </c>
      <c r="S66" s="10" t="e">
        <f>VLOOKUP(O66,'Day 1&amp;2 Combinations'!$A$1:$B$2000,2,FALSE)</f>
        <v>#N/A</v>
      </c>
      <c r="T66" s="10" t="str">
        <f>VLOOKUP(P66,'Day 1&amp;2 Combinations'!$A$1:$B$2000,2,FALSE)</f>
        <v>*</v>
      </c>
      <c r="U66" s="10" t="e">
        <f>VLOOKUP(Q66,'Day 1&amp;2 Combinations'!$A$1:$B$2000,2,FALSE)</f>
        <v>#N/A</v>
      </c>
      <c r="V66" t="str">
        <f>VLOOKUP(C66,'Team Listing'!$A$1:$R$251,17)</f>
        <v>Home Field</v>
      </c>
      <c r="W66">
        <f>VLOOKUP(H66,'Team Listing'!$A$1:$R$251,17)</f>
        <v>0</v>
      </c>
      <c r="X66" s="1" t="str">
        <f t="shared" si="27"/>
        <v>B2</v>
      </c>
      <c r="Y66" s="3">
        <f t="shared" si="28"/>
        <v>112</v>
      </c>
      <c r="Z66" t="str">
        <f t="shared" si="29"/>
        <v>Nanna Meryl's XI</v>
      </c>
      <c r="AA66" s="3">
        <f t="shared" si="30"/>
        <v>157</v>
      </c>
      <c r="AB66" s="3">
        <f t="shared" si="31"/>
        <v>319</v>
      </c>
      <c r="AC66" t="str">
        <f t="shared" si="32"/>
        <v>Wanderers</v>
      </c>
    </row>
    <row r="67" spans="1:29" x14ac:dyDescent="0.2">
      <c r="A67" s="10">
        <v>320</v>
      </c>
      <c r="B67" t="str">
        <f>VLOOKUP(C67,'Team Listing'!$A$1:$R$251,3)</f>
        <v>B2</v>
      </c>
      <c r="C67" s="7">
        <v>140</v>
      </c>
      <c r="D67" t="str">
        <f>VLOOKUP(C67,'Team Listing'!$A$1:$R$251,2)</f>
        <v>The North Cleveland Steamers XI</v>
      </c>
      <c r="E67" s="1" t="s">
        <v>253</v>
      </c>
      <c r="F67" s="1">
        <f t="shared" si="55"/>
        <v>320</v>
      </c>
      <c r="G67" t="str">
        <f>VLOOKUP(H67,'Team Listing'!$A$1:$R$251,3)</f>
        <v>B2</v>
      </c>
      <c r="H67" s="7">
        <v>149</v>
      </c>
      <c r="I67" t="str">
        <f>VLOOKUP(H67,'Team Listing'!$A$1:$R$251,2)</f>
        <v>Treasury Cricket Club</v>
      </c>
      <c r="J67" s="8">
        <v>61</v>
      </c>
      <c r="K67" t="s">
        <v>2339</v>
      </c>
      <c r="L67" t="str">
        <f>VLOOKUP(J67,'Field List'!$A$2:$D$90,2,0)</f>
        <v>Towers Taipans Soccer Field</v>
      </c>
      <c r="M67" t="str">
        <f>VLOOKUP(J67,'Field List'!$A$2:$D$90,4,0)</f>
        <v>Kerswell Oval</v>
      </c>
      <c r="N67" t="str">
        <f t="shared" si="56"/>
        <v>140149</v>
      </c>
      <c r="O67" t="str">
        <f t="shared" si="57"/>
        <v>149140</v>
      </c>
      <c r="P67" t="str">
        <f t="shared" si="58"/>
        <v>140Field61</v>
      </c>
      <c r="Q67" s="1" t="str">
        <f t="shared" si="59"/>
        <v>149Field61</v>
      </c>
      <c r="R67" s="10" t="e">
        <f>VLOOKUP(N67,'Day 1&amp;2 Combinations'!$A$1:$B$2000,2,FALSE)</f>
        <v>#N/A</v>
      </c>
      <c r="S67" s="10" t="e">
        <f>VLOOKUP(O67,'Day 1&amp;2 Combinations'!$A$1:$B$2000,2,FALSE)</f>
        <v>#N/A</v>
      </c>
      <c r="T67" s="10" t="e">
        <f>VLOOKUP(P67,'Day 1&amp;2 Combinations'!$A$1:$B$2000,2,FALSE)</f>
        <v>#N/A</v>
      </c>
      <c r="U67" s="10" t="e">
        <f>VLOOKUP(Q67,'Day 1&amp;2 Combinations'!$A$1:$B$2000,2,FALSE)</f>
        <v>#N/A</v>
      </c>
      <c r="V67" t="e">
        <f>VLOOKUP(C67,'Team Listing'!$A$1:$R$251,17)</f>
        <v>#N/A</v>
      </c>
      <c r="W67">
        <f>VLOOKUP(H67,'Team Listing'!$A$1:$R$251,17)</f>
        <v>0</v>
      </c>
      <c r="X67" s="1" t="str">
        <f t="shared" si="27"/>
        <v>B2</v>
      </c>
      <c r="Y67" s="3">
        <f t="shared" si="28"/>
        <v>140</v>
      </c>
      <c r="Z67" t="str">
        <f t="shared" si="29"/>
        <v>The North Cleveland Steamers XI</v>
      </c>
      <c r="AA67" s="3">
        <f t="shared" si="30"/>
        <v>149</v>
      </c>
      <c r="AB67" s="3">
        <f t="shared" si="31"/>
        <v>320</v>
      </c>
      <c r="AC67" t="str">
        <f t="shared" si="32"/>
        <v>Treasury Cricket Club</v>
      </c>
    </row>
    <row r="68" spans="1:29" x14ac:dyDescent="0.2">
      <c r="A68" s="10">
        <v>321</v>
      </c>
      <c r="B68" t="str">
        <f>VLOOKUP(C68,'Team Listing'!$A$1:$R$251,3)</f>
        <v>B2</v>
      </c>
      <c r="C68" s="7">
        <v>64</v>
      </c>
      <c r="D68" t="str">
        <f>VLOOKUP(C68,'Team Listing'!$A$1:$R$251,2)</f>
        <v>Chasing Tail</v>
      </c>
      <c r="E68" s="1" t="s">
        <v>253</v>
      </c>
      <c r="F68" s="1">
        <f t="shared" si="55"/>
        <v>321</v>
      </c>
      <c r="G68" t="str">
        <f>VLOOKUP(H68,'Team Listing'!$A$1:$R$251,3)</f>
        <v>B2</v>
      </c>
      <c r="H68" s="7">
        <v>73</v>
      </c>
      <c r="I68" t="str">
        <f>VLOOKUP(H68,'Team Listing'!$A$1:$R$251,2)</f>
        <v>Dreaded Creeping  Bumrashes</v>
      </c>
      <c r="J68" s="8">
        <v>8</v>
      </c>
      <c r="K68" t="s">
        <v>2339</v>
      </c>
      <c r="L68" t="str">
        <f>VLOOKUP(J68,'Field List'!$A$2:$D$90,2,0)</f>
        <v>All Souls &amp; St Gabriels School</v>
      </c>
      <c r="M68" t="str">
        <f>VLOOKUP(J68,'Field List'!$A$2:$D$90,4,0)</f>
        <v>Burry  Oval</v>
      </c>
      <c r="N68" t="str">
        <f t="shared" si="56"/>
        <v>6473</v>
      </c>
      <c r="O68" t="str">
        <f t="shared" si="57"/>
        <v>7364</v>
      </c>
      <c r="P68" t="str">
        <f t="shared" si="58"/>
        <v>64Field8</v>
      </c>
      <c r="Q68" s="1" t="str">
        <f t="shared" si="59"/>
        <v>73Field8</v>
      </c>
      <c r="R68" s="10" t="e">
        <f>VLOOKUP(N68,'Day 1&amp;2 Combinations'!$A$1:$B$2000,2,FALSE)</f>
        <v>#N/A</v>
      </c>
      <c r="S68" s="10" t="e">
        <f>VLOOKUP(O68,'Day 1&amp;2 Combinations'!$A$1:$B$2000,2,FALSE)</f>
        <v>#N/A</v>
      </c>
      <c r="T68" s="10" t="str">
        <f>VLOOKUP(P68,'Day 1&amp;2 Combinations'!$A$1:$B$2000,2,FALSE)</f>
        <v>*</v>
      </c>
      <c r="U68" s="10" t="e">
        <f>VLOOKUP(Q68,'Day 1&amp;2 Combinations'!$A$1:$B$2000,2,FALSE)</f>
        <v>#N/A</v>
      </c>
      <c r="V68" t="str">
        <f>VLOOKUP(C68,'Team Listing'!$A$1:$R$251,17)</f>
        <v>All games-ASSG</v>
      </c>
      <c r="W68">
        <f>VLOOKUP(H68,'Team Listing'!$A$1:$R$251,17)</f>
        <v>0</v>
      </c>
      <c r="X68" s="1" t="str">
        <f t="shared" si="27"/>
        <v>B2</v>
      </c>
      <c r="Y68" s="3">
        <f t="shared" si="28"/>
        <v>64</v>
      </c>
      <c r="Z68" t="str">
        <f t="shared" si="29"/>
        <v>Chasing Tail</v>
      </c>
      <c r="AA68" s="3">
        <f t="shared" si="30"/>
        <v>73</v>
      </c>
      <c r="AB68" s="3">
        <f t="shared" si="31"/>
        <v>321</v>
      </c>
      <c r="AC68" t="str">
        <f t="shared" si="32"/>
        <v>Dreaded Creeping  Bumrashes</v>
      </c>
    </row>
    <row r="69" spans="1:29" x14ac:dyDescent="0.2">
      <c r="A69" s="10">
        <v>322</v>
      </c>
      <c r="B69" t="str">
        <f>VLOOKUP(C69,'Team Listing'!$A$1:$R$251,3)</f>
        <v>B2</v>
      </c>
      <c r="C69" s="7">
        <v>68</v>
      </c>
      <c r="D69" t="str">
        <f>VLOOKUP(C69,'Team Listing'!$A$1:$R$251,2)</f>
        <v>Cunning Stumpz</v>
      </c>
      <c r="E69" s="1" t="s">
        <v>253</v>
      </c>
      <c r="F69" s="1">
        <f t="shared" si="55"/>
        <v>322</v>
      </c>
      <c r="G69" t="str">
        <f>VLOOKUP(H69,'Team Listing'!$A$1:$R$251,3)</f>
        <v>B2</v>
      </c>
      <c r="H69" s="7">
        <v>55</v>
      </c>
      <c r="I69" t="str">
        <f>VLOOKUP(H69,'Team Listing'!$A$1:$R$251,2)</f>
        <v>Brothers</v>
      </c>
      <c r="J69" s="8">
        <v>50</v>
      </c>
      <c r="K69" t="s">
        <v>2339</v>
      </c>
      <c r="L69" t="str">
        <f>VLOOKUP(J69,'Field List'!$A$2:$D$90,2,0)</f>
        <v>Goldfield Sporting Complex</v>
      </c>
      <c r="M69" t="str">
        <f>VLOOKUP(J69,'Field List'!$A$2:$D$90,4,0)</f>
        <v>2nd away from Athletic Club</v>
      </c>
      <c r="N69" t="str">
        <f t="shared" si="56"/>
        <v>6855</v>
      </c>
      <c r="O69" t="str">
        <f t="shared" si="57"/>
        <v>5568</v>
      </c>
      <c r="P69" t="str">
        <f t="shared" si="58"/>
        <v>68Field50</v>
      </c>
      <c r="Q69" s="1" t="str">
        <f t="shared" si="59"/>
        <v>55Field50</v>
      </c>
      <c r="R69" s="10" t="e">
        <f>VLOOKUP(N69,'Day 1&amp;2 Combinations'!$A$1:$B$2000,2,FALSE)</f>
        <v>#N/A</v>
      </c>
      <c r="S69" s="10" t="e">
        <f>VLOOKUP(O69,'Day 1&amp;2 Combinations'!$A$1:$B$2000,2,FALSE)</f>
        <v>#N/A</v>
      </c>
      <c r="T69" s="10" t="str">
        <f>VLOOKUP(P69,'Day 1&amp;2 Combinations'!$A$1:$B$2000,2,FALSE)</f>
        <v>*</v>
      </c>
      <c r="U69" s="10" t="e">
        <f>VLOOKUP(Q69,'Day 1&amp;2 Combinations'!$A$1:$B$2000,2,FALSE)</f>
        <v>#N/A</v>
      </c>
      <c r="V69" t="str">
        <f>VLOOKUP(C69,'Team Listing'!$A$1:$R$251,17)</f>
        <v>Home field</v>
      </c>
      <c r="W69" t="str">
        <f>VLOOKUP(H69,'Team Listing'!$A$1:$R$251,17)</f>
        <v>Play Black Bream</v>
      </c>
      <c r="X69" s="1" t="str">
        <f t="shared" si="27"/>
        <v>B2</v>
      </c>
      <c r="Y69" s="3">
        <f t="shared" si="28"/>
        <v>68</v>
      </c>
      <c r="Z69" t="str">
        <f t="shared" si="29"/>
        <v>Cunning Stumpz</v>
      </c>
      <c r="AA69" s="3">
        <f t="shared" si="30"/>
        <v>55</v>
      </c>
      <c r="AB69" s="3">
        <f t="shared" si="31"/>
        <v>322</v>
      </c>
      <c r="AC69" t="str">
        <f t="shared" si="32"/>
        <v>Brothers</v>
      </c>
    </row>
    <row r="70" spans="1:29" x14ac:dyDescent="0.2">
      <c r="A70" s="10">
        <v>323</v>
      </c>
      <c r="B70" t="str">
        <f>VLOOKUP(C70,'Team Listing'!$A$1:$R$251,3)</f>
        <v>B2</v>
      </c>
      <c r="C70" s="7">
        <v>109</v>
      </c>
      <c r="D70" t="str">
        <f>VLOOKUP(C70,'Team Listing'!$A$1:$R$251,2)</f>
        <v>Mongrels Mob</v>
      </c>
      <c r="E70" s="1" t="s">
        <v>253</v>
      </c>
      <c r="F70" s="1">
        <f t="shared" si="55"/>
        <v>323</v>
      </c>
      <c r="G70" t="str">
        <f>VLOOKUP(H70,'Team Listing'!$A$1:$R$251,3)</f>
        <v>B2</v>
      </c>
      <c r="H70" s="7">
        <v>119</v>
      </c>
      <c r="I70" t="str">
        <f>VLOOKUP(H70,'Team Listing'!$A$1:$R$251,2)</f>
        <v>Pilz &amp; Bills</v>
      </c>
      <c r="J70" s="8">
        <v>73</v>
      </c>
      <c r="K70" t="s">
        <v>2339</v>
      </c>
      <c r="L70" t="str">
        <f>VLOOKUP(J70,'Field List'!$A$2:$D$90,2,0)</f>
        <v>51 Corral Road</v>
      </c>
      <c r="M70" t="str">
        <f>VLOOKUP(J70,'Field List'!$A$2:$D$90,4,0)</f>
        <v>3.1 km Jesmond Road on Mt Isa  H/Way  10 km</v>
      </c>
      <c r="N70" t="str">
        <f t="shared" si="56"/>
        <v>109119</v>
      </c>
      <c r="O70" t="str">
        <f t="shared" si="57"/>
        <v>119109</v>
      </c>
      <c r="P70" t="str">
        <f t="shared" si="58"/>
        <v>109Field73</v>
      </c>
      <c r="Q70" s="1" t="str">
        <f t="shared" si="59"/>
        <v>119Field73</v>
      </c>
      <c r="R70" s="10" t="e">
        <f>VLOOKUP(N70,'Day 1&amp;2 Combinations'!$A$1:$B$2000,2,FALSE)</f>
        <v>#N/A</v>
      </c>
      <c r="S70" s="10" t="e">
        <f>VLOOKUP(O70,'Day 1&amp;2 Combinations'!$A$1:$B$2000,2,FALSE)</f>
        <v>#N/A</v>
      </c>
      <c r="T70" s="10" t="str">
        <f>VLOOKUP(P70,'Day 1&amp;2 Combinations'!$A$1:$B$2000,2,FALSE)</f>
        <v>*</v>
      </c>
      <c r="U70" s="10" t="e">
        <f>VLOOKUP(Q70,'Day 1&amp;2 Combinations'!$A$1:$B$2000,2,FALSE)</f>
        <v>#N/A</v>
      </c>
      <c r="V70">
        <f>VLOOKUP(C70,'Team Listing'!$A$1:$R$251,17)</f>
        <v>0</v>
      </c>
      <c r="W70">
        <f>VLOOKUP(H70,'Team Listing'!$A$1:$R$251,17)</f>
        <v>0</v>
      </c>
      <c r="X70" s="1" t="str">
        <f t="shared" si="27"/>
        <v>B2</v>
      </c>
      <c r="Y70" s="3">
        <f t="shared" si="28"/>
        <v>109</v>
      </c>
      <c r="Z70" t="str">
        <f t="shared" si="29"/>
        <v>Mongrels Mob</v>
      </c>
      <c r="AA70" s="3">
        <f t="shared" si="30"/>
        <v>119</v>
      </c>
      <c r="AB70" s="3">
        <f t="shared" si="31"/>
        <v>323</v>
      </c>
      <c r="AC70" t="str">
        <f t="shared" si="32"/>
        <v>Pilz &amp; Bills</v>
      </c>
    </row>
    <row r="71" spans="1:29" x14ac:dyDescent="0.2">
      <c r="A71" s="10">
        <v>324</v>
      </c>
      <c r="B71" t="str">
        <f>VLOOKUP(C71,'Team Listing'!$A$1:$R$251,3)</f>
        <v>B2</v>
      </c>
      <c r="C71" s="7">
        <v>165</v>
      </c>
      <c r="D71" t="str">
        <f>VLOOKUP(C71,'Team Listing'!$A$1:$R$251,2)</f>
        <v>Wreck Em XI</v>
      </c>
      <c r="E71" s="1" t="s">
        <v>253</v>
      </c>
      <c r="F71" s="1">
        <f t="shared" ref="F71" si="71">A71</f>
        <v>324</v>
      </c>
      <c r="G71" t="str">
        <f>VLOOKUP(H71,'Team Listing'!$A$1:$R$251,3)</f>
        <v>B2</v>
      </c>
      <c r="H71" s="7">
        <v>34</v>
      </c>
      <c r="I71" t="str">
        <f>VLOOKUP(H71,'Team Listing'!$A$1:$R$251,2)</f>
        <v>All Blacks</v>
      </c>
      <c r="J71" s="8">
        <v>63</v>
      </c>
      <c r="K71" t="s">
        <v>2339</v>
      </c>
      <c r="L71" t="str">
        <f>VLOOKUP(J71,'Field List'!$A$2:$D$90,2,0)</f>
        <v>Wreck Em XI Home Field 1 GAME</v>
      </c>
      <c r="M71" t="str">
        <f>VLOOKUP(J71,'Field List'!$A$2:$D$90,4,0)</f>
        <v>Coffison's Block</v>
      </c>
      <c r="N71" t="str">
        <f t="shared" ref="N71" si="72">CONCATENATE(C71,H71)</f>
        <v>16534</v>
      </c>
      <c r="O71" t="str">
        <f t="shared" ref="O71" si="73">CONCATENATE(H71,C71)</f>
        <v>34165</v>
      </c>
      <c r="P71" t="str">
        <f t="shared" ref="P71" si="74">CONCATENATE(C71,"Field",J71)</f>
        <v>165Field63</v>
      </c>
      <c r="Q71" s="1" t="str">
        <f t="shared" ref="Q71" si="75">CONCATENATE(H71,"Field",J71)</f>
        <v>34Field63</v>
      </c>
      <c r="R71" s="10" t="e">
        <f>VLOOKUP(N71,'Day 1&amp;2 Combinations'!$A$1:$B$2000,2,FALSE)</f>
        <v>#N/A</v>
      </c>
      <c r="S71" s="10" t="e">
        <f>VLOOKUP(O71,'Day 1&amp;2 Combinations'!$A$1:$B$2000,2,FALSE)</f>
        <v>#N/A</v>
      </c>
      <c r="T71" s="10" t="str">
        <f>VLOOKUP(P71,'Day 1&amp;2 Combinations'!$A$1:$B$2000,2,FALSE)</f>
        <v>*</v>
      </c>
      <c r="U71" s="10" t="e">
        <f>VLOOKUP(Q71,'Day 1&amp;2 Combinations'!$A$1:$B$2000,2,FALSE)</f>
        <v>#N/A</v>
      </c>
      <c r="V71" t="str">
        <f>VLOOKUP(C71,'Team Listing'!$A$1:$R$251,17)</f>
        <v>Coffison's block; All PM games</v>
      </c>
      <c r="W71">
        <f>VLOOKUP(H71,'Team Listing'!$A$1:$R$251,17)</f>
        <v>0</v>
      </c>
      <c r="X71" s="1" t="str">
        <f t="shared" ref="X71" si="76">B71</f>
        <v>B2</v>
      </c>
      <c r="Y71" s="3">
        <f t="shared" ref="Y71" si="77">C71</f>
        <v>165</v>
      </c>
      <c r="Z71" t="str">
        <f t="shared" ref="Z71" si="78">D71</f>
        <v>Wreck Em XI</v>
      </c>
      <c r="AA71" s="3">
        <f t="shared" ref="AA71" si="79">H71</f>
        <v>34</v>
      </c>
      <c r="AB71" s="3">
        <f t="shared" ref="AB71" si="80">F71</f>
        <v>324</v>
      </c>
      <c r="AC71" t="str">
        <f t="shared" ref="AC71" si="81">I71</f>
        <v>All Blacks</v>
      </c>
    </row>
    <row r="72" spans="1:29" x14ac:dyDescent="0.2">
      <c r="A72" s="10">
        <v>325</v>
      </c>
      <c r="B72" t="str">
        <f>VLOOKUP(C72,'Team Listing'!$A$1:$R$251,3)</f>
        <v>B2</v>
      </c>
      <c r="C72" s="7">
        <v>94</v>
      </c>
      <c r="D72" t="str">
        <f>VLOOKUP(C72,'Team Listing'!$A$1:$R$251,2)</f>
        <v>Health Hazards</v>
      </c>
      <c r="E72" s="1" t="s">
        <v>253</v>
      </c>
      <c r="F72" s="1">
        <f t="shared" si="55"/>
        <v>325</v>
      </c>
      <c r="G72" t="str">
        <f>VLOOKUP(H72,'Team Listing'!$A$1:$R$251,3)</f>
        <v>B2</v>
      </c>
      <c r="H72" s="7">
        <v>36</v>
      </c>
      <c r="I72" t="str">
        <f>VLOOKUP(H72,'Team Listing'!$A$1:$R$251,2)</f>
        <v>Balfes Creek Boozers</v>
      </c>
      <c r="J72" s="8">
        <v>56</v>
      </c>
      <c r="K72" t="s">
        <v>2339</v>
      </c>
      <c r="L72" t="str">
        <f>VLOOKUP(J72,'Field List'!$A$2:$D$90,2,0)</f>
        <v>Eventide</v>
      </c>
      <c r="M72" t="str">
        <f>VLOOKUP(J72,'Field List'!$A$2:$D$90,4,0)</f>
        <v>Eventide</v>
      </c>
      <c r="N72" t="str">
        <f t="shared" si="56"/>
        <v>9436</v>
      </c>
      <c r="O72" t="str">
        <f t="shared" si="57"/>
        <v>3694</v>
      </c>
      <c r="P72" t="str">
        <f t="shared" si="58"/>
        <v>94Field56</v>
      </c>
      <c r="Q72" s="1" t="str">
        <f t="shared" si="59"/>
        <v>36Field56</v>
      </c>
      <c r="R72" s="10" t="e">
        <f>VLOOKUP(N72,'Day 1&amp;2 Combinations'!$A$1:$B$2000,2,FALSE)</f>
        <v>#N/A</v>
      </c>
      <c r="S72" s="10" t="e">
        <f>VLOOKUP(O72,'Day 1&amp;2 Combinations'!$A$1:$B$2000,2,FALSE)</f>
        <v>#N/A</v>
      </c>
      <c r="T72" s="10" t="str">
        <f>VLOOKUP(P72,'Day 1&amp;2 Combinations'!$A$1:$B$2000,2,FALSE)</f>
        <v>*</v>
      </c>
      <c r="U72" s="10" t="e">
        <f>VLOOKUP(Q72,'Day 1&amp;2 Combinations'!$A$1:$B$2000,2,FALSE)</f>
        <v>#N/A</v>
      </c>
      <c r="V72" t="str">
        <f>VLOOKUP(C72,'Team Listing'!$A$1:$R$251,17)</f>
        <v>All games PM at Eventide Field</v>
      </c>
      <c r="W72">
        <f>VLOOKUP(H72,'Team Listing'!$A$1:$R$251,17)</f>
        <v>0</v>
      </c>
      <c r="X72" s="1" t="str">
        <f t="shared" ref="X72:X101" si="82">B72</f>
        <v>B2</v>
      </c>
      <c r="Y72" s="3">
        <f t="shared" ref="Y72:Y101" si="83">C72</f>
        <v>94</v>
      </c>
      <c r="Z72" t="str">
        <f t="shared" ref="Z72:Z99" si="84">D72</f>
        <v>Health Hazards</v>
      </c>
      <c r="AA72" s="3">
        <f t="shared" ref="AA72:AA101" si="85">H72</f>
        <v>36</v>
      </c>
      <c r="AB72" s="3">
        <f t="shared" ref="AB72:AB101" si="86">F72</f>
        <v>325</v>
      </c>
      <c r="AC72" t="str">
        <f t="shared" ref="AC72:AC100" si="87">I72</f>
        <v>Balfes Creek Boozers</v>
      </c>
    </row>
    <row r="73" spans="1:29" x14ac:dyDescent="0.2">
      <c r="A73" s="10">
        <v>326</v>
      </c>
      <c r="B73" t="str">
        <f>VLOOKUP(C73,'Team Listing'!$A$1:$R$251,3)</f>
        <v>B2</v>
      </c>
      <c r="C73" s="7">
        <v>67</v>
      </c>
      <c r="D73" t="str">
        <f>VLOOKUP(C73,'Team Listing'!$A$1:$R$251,2)</f>
        <v>Crakacan</v>
      </c>
      <c r="E73" s="1" t="s">
        <v>253</v>
      </c>
      <c r="F73" s="1">
        <f t="shared" si="55"/>
        <v>326</v>
      </c>
      <c r="G73" t="str">
        <f>VLOOKUP(H73,'Team Listing'!$A$1:$R$251,3)</f>
        <v>B2</v>
      </c>
      <c r="H73" s="7">
        <v>118</v>
      </c>
      <c r="I73" t="str">
        <f>VLOOKUP(H73,'Team Listing'!$A$1:$R$251,2)</f>
        <v>Pentland</v>
      </c>
      <c r="J73" s="8">
        <v>11</v>
      </c>
      <c r="K73" t="s">
        <v>2339</v>
      </c>
      <c r="L73" t="str">
        <f>VLOOKUP(J73,'Field List'!$A$2:$D$90,2,0)</f>
        <v>Mossman Park Junior Cricket</v>
      </c>
      <c r="M73" t="str">
        <f>VLOOKUP(J73,'Field List'!$A$2:$D$90,4,0)</f>
        <v>Field between Nets and Natal Downs Rd</v>
      </c>
      <c r="N73" t="str">
        <f t="shared" si="56"/>
        <v>67118</v>
      </c>
      <c r="O73" t="str">
        <f t="shared" si="57"/>
        <v>11867</v>
      </c>
      <c r="P73" t="str">
        <f t="shared" si="58"/>
        <v>67Field11</v>
      </c>
      <c r="Q73" s="1" t="str">
        <f t="shared" si="59"/>
        <v>118Field11</v>
      </c>
      <c r="R73" s="10" t="e">
        <f>VLOOKUP(N73,'Day 1&amp;2 Combinations'!$A$1:$B$2000,2,FALSE)</f>
        <v>#N/A</v>
      </c>
      <c r="S73" s="10" t="e">
        <f>VLOOKUP(O73,'Day 1&amp;2 Combinations'!$A$1:$B$2000,2,FALSE)</f>
        <v>#N/A</v>
      </c>
      <c r="T73" s="10" t="str">
        <f>VLOOKUP(P73,'Day 1&amp;2 Combinations'!$A$1:$B$2000,2,FALSE)</f>
        <v>*</v>
      </c>
      <c r="U73" s="10" t="e">
        <f>VLOOKUP(Q73,'Day 1&amp;2 Combinations'!$A$1:$B$2000,2,FALSE)</f>
        <v>#N/A</v>
      </c>
      <c r="V73">
        <f>VLOOKUP(C73,'Team Listing'!$A$1:$R$251,17)</f>
        <v>0</v>
      </c>
      <c r="W73">
        <f>VLOOKUP(H73,'Team Listing'!$A$1:$R$251,17)</f>
        <v>0</v>
      </c>
      <c r="X73" s="1" t="str">
        <f t="shared" si="82"/>
        <v>B2</v>
      </c>
      <c r="Y73" s="3">
        <f t="shared" si="83"/>
        <v>67</v>
      </c>
      <c r="Z73" t="str">
        <f t="shared" si="84"/>
        <v>Crakacan</v>
      </c>
      <c r="AA73" s="3">
        <f t="shared" si="85"/>
        <v>118</v>
      </c>
      <c r="AB73" s="3">
        <f t="shared" si="86"/>
        <v>326</v>
      </c>
      <c r="AC73" t="str">
        <f t="shared" si="87"/>
        <v>Pentland</v>
      </c>
    </row>
    <row r="74" spans="1:29" x14ac:dyDescent="0.2">
      <c r="A74" s="10">
        <v>327</v>
      </c>
      <c r="B74" t="str">
        <f>VLOOKUP(C74,'Team Listing'!$A$1:$R$251,3)</f>
        <v>B2</v>
      </c>
      <c r="C74" s="7">
        <v>128</v>
      </c>
      <c r="D74" t="str">
        <f>VLOOKUP(C74,'Team Listing'!$A$1:$R$251,2)</f>
        <v>Salisbury Boys XI Team 2</v>
      </c>
      <c r="E74" s="1" t="s">
        <v>253</v>
      </c>
      <c r="F74" s="1">
        <f t="shared" si="55"/>
        <v>327</v>
      </c>
      <c r="G74" t="str">
        <f>VLOOKUP(H74,'Team Listing'!$A$1:$R$251,3)</f>
        <v>B2</v>
      </c>
      <c r="H74" s="7">
        <v>160</v>
      </c>
      <c r="I74" t="str">
        <f>VLOOKUP(H74,'Team Listing'!$A$1:$R$251,2)</f>
        <v>Weekend Wariyas</v>
      </c>
      <c r="J74" s="8">
        <v>68</v>
      </c>
      <c r="K74" t="s">
        <v>2339</v>
      </c>
      <c r="L74" t="str">
        <f>VLOOKUP(J74,'Field List'!$A$2:$D$90,2,0)</f>
        <v>Sellheim</v>
      </c>
      <c r="M74" t="str">
        <f>VLOOKUP(J74,'Field List'!$A$2:$D$90,4,0)</f>
        <v xml:space="preserve">Ben Carrs  Field                      </v>
      </c>
      <c r="N74" t="str">
        <f t="shared" si="56"/>
        <v>128160</v>
      </c>
      <c r="O74" t="str">
        <f t="shared" si="57"/>
        <v>160128</v>
      </c>
      <c r="P74" t="str">
        <f t="shared" si="58"/>
        <v>128Field68</v>
      </c>
      <c r="Q74" s="1" t="str">
        <f t="shared" si="59"/>
        <v>160Field68</v>
      </c>
      <c r="R74" s="10" t="e">
        <f>VLOOKUP(N74,'Day 1&amp;2 Combinations'!$A$1:$B$2000,2,FALSE)</f>
        <v>#N/A</v>
      </c>
      <c r="S74" s="10" t="e">
        <f>VLOOKUP(O74,'Day 1&amp;2 Combinations'!$A$1:$B$2000,2,FALSE)</f>
        <v>#N/A</v>
      </c>
      <c r="T74" s="10" t="str">
        <f>VLOOKUP(P74,'Day 1&amp;2 Combinations'!$A$1:$B$2000,2,FALSE)</f>
        <v>*</v>
      </c>
      <c r="U74" s="10" t="e">
        <f>VLOOKUP(Q74,'Day 1&amp;2 Combinations'!$A$1:$B$2000,2,FALSE)</f>
        <v>#N/A</v>
      </c>
      <c r="V74" t="str">
        <f>VLOOKUP(C74,'Team Listing'!$A$1:$R$251,17)</f>
        <v>Home Field</v>
      </c>
      <c r="W74">
        <f>VLOOKUP(H74,'Team Listing'!$A$1:$R$251,17)</f>
        <v>0</v>
      </c>
      <c r="X74" s="1" t="str">
        <f t="shared" si="82"/>
        <v>B2</v>
      </c>
      <c r="Y74" s="3">
        <f t="shared" si="83"/>
        <v>128</v>
      </c>
      <c r="Z74" t="str">
        <f t="shared" si="84"/>
        <v>Salisbury Boys XI Team 2</v>
      </c>
      <c r="AA74" s="3">
        <f t="shared" si="85"/>
        <v>160</v>
      </c>
      <c r="AB74" s="3">
        <f t="shared" si="86"/>
        <v>327</v>
      </c>
      <c r="AC74" t="str">
        <f t="shared" si="87"/>
        <v>Weekend Wariyas</v>
      </c>
    </row>
    <row r="75" spans="1:29" x14ac:dyDescent="0.2">
      <c r="A75" s="10">
        <v>328</v>
      </c>
      <c r="B75" t="str">
        <f>VLOOKUP(C75,'Team Listing'!$A$1:$R$251,3)</f>
        <v>B2</v>
      </c>
      <c r="C75" s="7">
        <v>63</v>
      </c>
      <c r="D75" t="str">
        <f>VLOOKUP(C75,'Team Listing'!$A$1:$R$251,2)</f>
        <v>Chads Champs</v>
      </c>
      <c r="E75" s="1" t="s">
        <v>253</v>
      </c>
      <c r="F75" s="1">
        <f t="shared" si="55"/>
        <v>328</v>
      </c>
      <c r="G75" t="str">
        <f>VLOOKUP(H75,'Team Listing'!$A$1:$R$251,3)</f>
        <v>B2</v>
      </c>
      <c r="H75" s="7">
        <v>83</v>
      </c>
      <c r="I75" t="str">
        <f>VLOOKUP(H75,'Team Listing'!$A$1:$R$251,2)</f>
        <v>Garbutt Magpies</v>
      </c>
      <c r="J75" s="8">
        <v>54</v>
      </c>
      <c r="K75" t="s">
        <v>2339</v>
      </c>
      <c r="L75" t="str">
        <f>VLOOKUP(J75,'Field List'!$A$2:$D$90,2,0)</f>
        <v>Drink-A-Stubbie Downs</v>
      </c>
      <c r="M75" t="str">
        <f>VLOOKUP(J75,'Field List'!$A$2:$D$90,4,0)</f>
        <v>7.5km on Weir Road</v>
      </c>
      <c r="N75" t="str">
        <f t="shared" si="56"/>
        <v>6383</v>
      </c>
      <c r="O75" t="str">
        <f t="shared" si="57"/>
        <v>8363</v>
      </c>
      <c r="P75" t="str">
        <f t="shared" si="58"/>
        <v>63Field54</v>
      </c>
      <c r="Q75" s="1" t="str">
        <f t="shared" si="59"/>
        <v>83Field54</v>
      </c>
      <c r="R75" s="10" t="e">
        <f>VLOOKUP(N75,'Day 1&amp;2 Combinations'!$A$1:$B$2000,2,FALSE)</f>
        <v>#N/A</v>
      </c>
      <c r="S75" s="10" t="e">
        <f>VLOOKUP(O75,'Day 1&amp;2 Combinations'!$A$1:$B$2000,2,FALSE)</f>
        <v>#N/A</v>
      </c>
      <c r="T75" s="10" t="str">
        <f>VLOOKUP(P75,'Day 1&amp;2 Combinations'!$A$1:$B$2000,2,FALSE)</f>
        <v>*</v>
      </c>
      <c r="U75" s="10" t="e">
        <f>VLOOKUP(Q75,'Day 1&amp;2 Combinations'!$A$1:$B$2000,2,FALSE)</f>
        <v>#N/A</v>
      </c>
      <c r="V75" t="str">
        <f>VLOOKUP(C75,'Team Listing'!$A$1:$R$251,17)</f>
        <v>Homefield;Day1AMBig Mick Finns XI</v>
      </c>
      <c r="W75">
        <f>VLOOKUP(H75,'Team Listing'!$A$1:$R$251,17)</f>
        <v>0</v>
      </c>
      <c r="X75" s="1" t="str">
        <f t="shared" si="82"/>
        <v>B2</v>
      </c>
      <c r="Y75" s="3">
        <f t="shared" si="83"/>
        <v>63</v>
      </c>
      <c r="Z75" t="str">
        <f t="shared" si="84"/>
        <v>Chads Champs</v>
      </c>
      <c r="AA75" s="3">
        <f t="shared" si="85"/>
        <v>83</v>
      </c>
      <c r="AB75" s="3">
        <f t="shared" si="86"/>
        <v>328</v>
      </c>
      <c r="AC75" t="str">
        <f t="shared" si="87"/>
        <v>Garbutt Magpies</v>
      </c>
    </row>
    <row r="76" spans="1:29" x14ac:dyDescent="0.2">
      <c r="A76" s="10">
        <v>329</v>
      </c>
      <c r="B76" t="str">
        <f>VLOOKUP(C76,'Team Listing'!$A$1:$R$251,3)</f>
        <v>B2</v>
      </c>
      <c r="C76" s="7">
        <v>90</v>
      </c>
      <c r="D76" t="str">
        <f>VLOOKUP(C76,'Team Listing'!$A$1:$R$251,2)</f>
        <v>Grazed Anatomy</v>
      </c>
      <c r="E76" s="1" t="s">
        <v>253</v>
      </c>
      <c r="F76" s="1">
        <f t="shared" si="55"/>
        <v>329</v>
      </c>
      <c r="G76" t="str">
        <f>VLOOKUP(H76,'Team Listing'!$A$1:$R$251,3)</f>
        <v>B2</v>
      </c>
      <c r="H76" s="7">
        <v>47</v>
      </c>
      <c r="I76" t="str">
        <f>VLOOKUP(H76,'Team Listing'!$A$1:$R$251,2)</f>
        <v>Bintang Boys</v>
      </c>
      <c r="J76" s="8">
        <v>15</v>
      </c>
      <c r="K76" t="s">
        <v>2339</v>
      </c>
      <c r="L76" t="str">
        <f>VLOOKUP(J76,'Field List'!$A$2:$D$90,2,0)</f>
        <v>Mosman Park Junior Cricket</v>
      </c>
      <c r="M76" t="str">
        <f>VLOOKUP(J76,'Field List'!$A$2:$D$90,4,0)</f>
        <v>Top field towards Mt Leyshon Road</v>
      </c>
      <c r="N76" t="str">
        <f t="shared" si="56"/>
        <v>9047</v>
      </c>
      <c r="O76" t="str">
        <f t="shared" si="57"/>
        <v>4790</v>
      </c>
      <c r="P76" t="str">
        <f t="shared" si="58"/>
        <v>90Field15</v>
      </c>
      <c r="Q76" s="1" t="str">
        <f t="shared" si="59"/>
        <v>47Field15</v>
      </c>
      <c r="R76" s="10" t="e">
        <f>VLOOKUP(N76,'Day 1&amp;2 Combinations'!$A$1:$B$2000,2,FALSE)</f>
        <v>#N/A</v>
      </c>
      <c r="S76" s="10" t="e">
        <f>VLOOKUP(O76,'Day 1&amp;2 Combinations'!$A$1:$B$2000,2,FALSE)</f>
        <v>#N/A</v>
      </c>
      <c r="T76" s="10" t="str">
        <f>VLOOKUP(P76,'Day 1&amp;2 Combinations'!$A$1:$B$2000,2,FALSE)</f>
        <v>*</v>
      </c>
      <c r="U76" s="10" t="e">
        <f>VLOOKUP(Q76,'Day 1&amp;2 Combinations'!$A$1:$B$2000,2,FALSE)</f>
        <v>#N/A</v>
      </c>
      <c r="V76" t="str">
        <f>VLOOKUP(C76,'Team Listing'!$A$1:$R$251,17)</f>
        <v>Request Field 17 Mosman Park</v>
      </c>
      <c r="W76">
        <f>VLOOKUP(H76,'Team Listing'!$A$1:$R$251,17)</f>
        <v>0</v>
      </c>
      <c r="X76" s="1" t="str">
        <f t="shared" si="82"/>
        <v>B2</v>
      </c>
      <c r="Y76" s="3">
        <f t="shared" si="83"/>
        <v>90</v>
      </c>
      <c r="Z76" t="str">
        <f t="shared" si="84"/>
        <v>Grazed Anatomy</v>
      </c>
      <c r="AA76" s="3">
        <f t="shared" si="85"/>
        <v>47</v>
      </c>
      <c r="AB76" s="3">
        <f t="shared" si="86"/>
        <v>329</v>
      </c>
      <c r="AC76" t="str">
        <f t="shared" si="87"/>
        <v>Bintang Boys</v>
      </c>
    </row>
    <row r="77" spans="1:29" x14ac:dyDescent="0.2">
      <c r="A77" s="10">
        <v>330</v>
      </c>
      <c r="B77" t="str">
        <f>VLOOKUP(C77,'Team Listing'!$A$1:$R$251,3)</f>
        <v>B2</v>
      </c>
      <c r="C77" s="7">
        <v>123</v>
      </c>
      <c r="D77" t="str">
        <f>VLOOKUP(C77,'Team Listing'!$A$1:$R$251,2)</f>
        <v>Popatop Mixups</v>
      </c>
      <c r="E77" s="1" t="s">
        <v>253</v>
      </c>
      <c r="F77" s="1">
        <f t="shared" si="55"/>
        <v>330</v>
      </c>
      <c r="G77" t="str">
        <f>VLOOKUP(H77,'Team Listing'!$A$1:$R$251,3)</f>
        <v>B2</v>
      </c>
      <c r="H77" s="7">
        <v>145</v>
      </c>
      <c r="I77" t="str">
        <f>VLOOKUP(H77,'Team Listing'!$A$1:$R$251,2)</f>
        <v>Thorleys Troopers</v>
      </c>
      <c r="J77" s="8">
        <v>70</v>
      </c>
      <c r="K77" t="s">
        <v>2339</v>
      </c>
      <c r="L77" t="str">
        <f>VLOOKUP(J77,'Field List'!$A$2:$D$90,2,0)</f>
        <v>Popatop Plains</v>
      </c>
      <c r="M77" t="str">
        <f>VLOOKUP(J77,'Field List'!$A$2:$D$90,4,0)</f>
        <v xml:space="preserve"> 3 km  on Woodchopper Road</v>
      </c>
      <c r="N77" t="str">
        <f t="shared" si="56"/>
        <v>123145</v>
      </c>
      <c r="O77" t="str">
        <f t="shared" si="57"/>
        <v>145123</v>
      </c>
      <c r="P77" t="str">
        <f t="shared" si="58"/>
        <v>123Field70</v>
      </c>
      <c r="Q77" s="1" t="str">
        <f t="shared" si="59"/>
        <v>145Field70</v>
      </c>
      <c r="R77" s="10" t="e">
        <f>VLOOKUP(N77,'Day 1&amp;2 Combinations'!$A$1:$B$2000,2,FALSE)</f>
        <v>#N/A</v>
      </c>
      <c r="S77" s="10" t="e">
        <f>VLOOKUP(O77,'Day 1&amp;2 Combinations'!$A$1:$B$2000,2,FALSE)</f>
        <v>#N/A</v>
      </c>
      <c r="T77" s="10" t="str">
        <f>VLOOKUP(P77,'Day 1&amp;2 Combinations'!$A$1:$B$2000,2,FALSE)</f>
        <v>*</v>
      </c>
      <c r="U77" s="10" t="e">
        <f>VLOOKUP(Q77,'Day 1&amp;2 Combinations'!$A$1:$B$2000,2,FALSE)</f>
        <v>#N/A</v>
      </c>
      <c r="V77" t="str">
        <f>VLOOKUP(C77,'Team Listing'!$A$1:$R$251,17)</f>
        <v>Home Field</v>
      </c>
      <c r="W77">
        <f>VLOOKUP(H77,'Team Listing'!$A$1:$R$251,17)</f>
        <v>0</v>
      </c>
      <c r="X77" s="1" t="str">
        <f t="shared" si="82"/>
        <v>B2</v>
      </c>
      <c r="Y77" s="3">
        <f t="shared" si="83"/>
        <v>123</v>
      </c>
      <c r="Z77" t="str">
        <f t="shared" si="84"/>
        <v>Popatop Mixups</v>
      </c>
      <c r="AA77" s="3">
        <f t="shared" si="85"/>
        <v>145</v>
      </c>
      <c r="AB77" s="3">
        <f t="shared" si="86"/>
        <v>330</v>
      </c>
      <c r="AC77" t="str">
        <f t="shared" si="87"/>
        <v>Thorleys Troopers</v>
      </c>
    </row>
    <row r="78" spans="1:29" x14ac:dyDescent="0.2">
      <c r="A78" s="10">
        <v>331</v>
      </c>
      <c r="B78" t="str">
        <f>VLOOKUP(C78,'Team Listing'!$A$1:$R$251,3)</f>
        <v>B2</v>
      </c>
      <c r="C78" s="7">
        <v>76</v>
      </c>
      <c r="D78" t="str">
        <f>VLOOKUP(C78,'Team Listing'!$A$1:$R$251,2)</f>
        <v>England</v>
      </c>
      <c r="E78" s="1" t="s">
        <v>253</v>
      </c>
      <c r="F78" s="1">
        <f t="shared" si="55"/>
        <v>331</v>
      </c>
      <c r="G78" t="str">
        <f>VLOOKUP(H78,'Team Listing'!$A$1:$R$251,3)</f>
        <v>B2</v>
      </c>
      <c r="H78" s="7">
        <v>98</v>
      </c>
      <c r="I78" t="str">
        <f>VLOOKUP(H78,'Team Listing'!$A$1:$R$251,2)</f>
        <v>Inghamvale Housos</v>
      </c>
      <c r="J78" s="8">
        <v>71</v>
      </c>
      <c r="K78" t="s">
        <v>2339</v>
      </c>
      <c r="L78" t="str">
        <f>VLOOKUP(J78,'Field List'!$A$2:$D$90,2,0)</f>
        <v>Lords</v>
      </c>
      <c r="M78" t="str">
        <f>VLOOKUP(J78,'Field List'!$A$2:$D$90,4,0)</f>
        <v>Off Phillipson Road near Distance Edd</v>
      </c>
      <c r="N78" t="str">
        <f t="shared" si="56"/>
        <v>7698</v>
      </c>
      <c r="O78" t="str">
        <f t="shared" si="57"/>
        <v>9876</v>
      </c>
      <c r="P78" t="str">
        <f t="shared" si="58"/>
        <v>76Field71</v>
      </c>
      <c r="Q78" s="1" t="str">
        <f t="shared" si="59"/>
        <v>98Field71</v>
      </c>
      <c r="R78" s="10" t="e">
        <f>VLOOKUP(N78,'Day 1&amp;2 Combinations'!$A$1:$B$2000,2,FALSE)</f>
        <v>#N/A</v>
      </c>
      <c r="S78" s="10" t="e">
        <f>VLOOKUP(O78,'Day 1&amp;2 Combinations'!$A$1:$B$2000,2,FALSE)</f>
        <v>#N/A</v>
      </c>
      <c r="T78" s="10" t="str">
        <f>VLOOKUP(P78,'Day 1&amp;2 Combinations'!$A$1:$B$2000,2,FALSE)</f>
        <v>*</v>
      </c>
      <c r="U78" s="10" t="e">
        <f>VLOOKUP(Q78,'Day 1&amp;2 Combinations'!$A$1:$B$2000,2,FALSE)</f>
        <v>#N/A</v>
      </c>
      <c r="V78">
        <f>VLOOKUP(C78,'Team Listing'!$A$1:$R$251,17)</f>
        <v>0</v>
      </c>
      <c r="W78">
        <f>VLOOKUP(H78,'Team Listing'!$A$1:$R$251,17)</f>
        <v>0</v>
      </c>
      <c r="X78" s="1" t="str">
        <f t="shared" si="82"/>
        <v>B2</v>
      </c>
      <c r="Y78" s="3">
        <f t="shared" si="83"/>
        <v>76</v>
      </c>
      <c r="Z78" t="str">
        <f t="shared" si="84"/>
        <v>England</v>
      </c>
      <c r="AA78" s="3">
        <f t="shared" si="85"/>
        <v>98</v>
      </c>
      <c r="AB78" s="3">
        <f t="shared" si="86"/>
        <v>331</v>
      </c>
      <c r="AC78" t="str">
        <f t="shared" si="87"/>
        <v>Inghamvale Housos</v>
      </c>
    </row>
    <row r="79" spans="1:29" x14ac:dyDescent="0.2">
      <c r="A79" s="10">
        <v>332</v>
      </c>
      <c r="B79" t="str">
        <f>VLOOKUP(C79,'Team Listing'!$A$1:$R$251,3)</f>
        <v>B2</v>
      </c>
      <c r="C79" s="7">
        <v>48</v>
      </c>
      <c r="D79" t="str">
        <f>VLOOKUP(C79,'Team Listing'!$A$1:$R$251,2)</f>
        <v xml:space="preserve">Black Bream  </v>
      </c>
      <c r="E79" s="1" t="s">
        <v>253</v>
      </c>
      <c r="F79" s="1">
        <f t="shared" si="55"/>
        <v>332</v>
      </c>
      <c r="G79" t="str">
        <f>VLOOKUP(H79,'Team Listing'!$A$1:$R$251,3)</f>
        <v>B2</v>
      </c>
      <c r="H79" s="7">
        <v>136</v>
      </c>
      <c r="I79" t="str">
        <f>VLOOKUP(H79,'Team Listing'!$A$1:$R$251,2)</f>
        <v>Swinging Outside Ya Crease</v>
      </c>
      <c r="J79" s="8">
        <v>75</v>
      </c>
      <c r="K79" t="s">
        <v>2339</v>
      </c>
      <c r="L79" t="str">
        <f>VLOOKUP(J79,'Field List'!$A$2:$D$90,2,0)</f>
        <v xml:space="preserve">Brokevale       </v>
      </c>
      <c r="M79" t="str">
        <f>VLOOKUP(J79,'Field List'!$A$2:$D$90,4,0)</f>
        <v>3.8 km Milchester Road Queenslander Road</v>
      </c>
      <c r="N79" t="str">
        <f t="shared" si="56"/>
        <v>48136</v>
      </c>
      <c r="O79" t="str">
        <f t="shared" si="57"/>
        <v>13648</v>
      </c>
      <c r="P79" t="str">
        <f t="shared" si="58"/>
        <v>48Field75</v>
      </c>
      <c r="Q79" s="1" t="str">
        <f t="shared" si="59"/>
        <v>136Field75</v>
      </c>
      <c r="R79" s="10" t="e">
        <f>VLOOKUP(N79,'Day 1&amp;2 Combinations'!$A$1:$B$2000,2,FALSE)</f>
        <v>#N/A</v>
      </c>
      <c r="S79" s="10" t="e">
        <f>VLOOKUP(O79,'Day 1&amp;2 Combinations'!$A$1:$B$2000,2,FALSE)</f>
        <v>#N/A</v>
      </c>
      <c r="T79" s="10" t="e">
        <f>VLOOKUP(P79,'Day 1&amp;2 Combinations'!$A$1:$B$2000,2,FALSE)</f>
        <v>#N/A</v>
      </c>
      <c r="U79" s="10" t="str">
        <f>VLOOKUP(Q79,'Day 1&amp;2 Combinations'!$A$1:$B$2000,2,FALSE)</f>
        <v>*</v>
      </c>
      <c r="V79">
        <f>VLOOKUP(C79,'Team Listing'!$A$1:$R$251,17)</f>
        <v>0</v>
      </c>
      <c r="W79" t="e">
        <f>VLOOKUP(H79,'Team Listing'!$A$1:$R$251,17)</f>
        <v>#N/A</v>
      </c>
      <c r="X79" s="1" t="str">
        <f t="shared" si="82"/>
        <v>B2</v>
      </c>
      <c r="Y79" s="3">
        <f t="shared" si="83"/>
        <v>48</v>
      </c>
      <c r="Z79" t="str">
        <f t="shared" si="84"/>
        <v xml:space="preserve">Black Bream  </v>
      </c>
      <c r="AA79" s="3">
        <f t="shared" si="85"/>
        <v>136</v>
      </c>
      <c r="AB79" s="3">
        <f t="shared" si="86"/>
        <v>332</v>
      </c>
      <c r="AC79" t="str">
        <f t="shared" si="87"/>
        <v>Swinging Outside Ya Crease</v>
      </c>
    </row>
    <row r="80" spans="1:29" x14ac:dyDescent="0.2">
      <c r="A80" s="10">
        <v>333</v>
      </c>
      <c r="B80" t="str">
        <f>VLOOKUP(C80,'Team Listing'!$A$1:$R$251,3)</f>
        <v>B2</v>
      </c>
      <c r="C80" s="7">
        <v>148</v>
      </c>
      <c r="D80" t="str">
        <f>VLOOKUP(C80,'Team Listing'!$A$1:$R$251,2)</f>
        <v>Total NHS</v>
      </c>
      <c r="E80" s="1" t="s">
        <v>253</v>
      </c>
      <c r="F80" s="1">
        <f t="shared" si="55"/>
        <v>333</v>
      </c>
      <c r="G80" t="str">
        <f>VLOOKUP(H80,'Team Listing'!$A$1:$R$251,3)</f>
        <v>B2</v>
      </c>
      <c r="H80" s="7">
        <v>85</v>
      </c>
      <c r="I80" t="str">
        <f>VLOOKUP(H80,'Team Listing'!$A$1:$R$251,2)</f>
        <v>Georgetown Joe's</v>
      </c>
      <c r="J80" s="8">
        <v>34</v>
      </c>
      <c r="K80" t="s">
        <v>2339</v>
      </c>
      <c r="L80" t="str">
        <f>VLOOKUP(J80,'Field List'!$A$2:$D$90,2,0)</f>
        <v>Charters Towers Airport Reserve</v>
      </c>
      <c r="M80">
        <f>VLOOKUP(J80,'Field List'!$A$2:$D$90,4,0)</f>
        <v>0</v>
      </c>
      <c r="N80" t="str">
        <f t="shared" si="56"/>
        <v>14885</v>
      </c>
      <c r="O80" t="str">
        <f t="shared" si="57"/>
        <v>85148</v>
      </c>
      <c r="P80" t="str">
        <f t="shared" si="58"/>
        <v>148Field34</v>
      </c>
      <c r="Q80" s="1" t="str">
        <f t="shared" si="59"/>
        <v>85Field34</v>
      </c>
      <c r="R80" s="10" t="e">
        <f>VLOOKUP(N80,'Day 1&amp;2 Combinations'!$A$1:$B$2000,2,FALSE)</f>
        <v>#N/A</v>
      </c>
      <c r="S80" s="10" t="e">
        <f>VLOOKUP(O80,'Day 1&amp;2 Combinations'!$A$1:$B$2000,2,FALSE)</f>
        <v>#N/A</v>
      </c>
      <c r="T80" s="10" t="e">
        <f>VLOOKUP(P80,'Day 1&amp;2 Combinations'!$A$1:$B$2000,2,FALSE)</f>
        <v>#N/A</v>
      </c>
      <c r="U80" s="10" t="e">
        <f>VLOOKUP(Q80,'Day 1&amp;2 Combinations'!$A$1:$B$2000,2,FALSE)</f>
        <v>#N/A</v>
      </c>
      <c r="V80" t="e">
        <f>VLOOKUP(C80,'Team Listing'!$A$1:$R$251,17)</f>
        <v>#N/A</v>
      </c>
      <c r="W80">
        <f>VLOOKUP(H80,'Team Listing'!$A$1:$R$251,17)</f>
        <v>0</v>
      </c>
      <c r="X80" s="1" t="str">
        <f t="shared" si="82"/>
        <v>B2</v>
      </c>
      <c r="Y80" s="3">
        <f t="shared" si="83"/>
        <v>148</v>
      </c>
      <c r="Z80" t="str">
        <f t="shared" si="84"/>
        <v>Total NHS</v>
      </c>
      <c r="AA80" s="3">
        <f t="shared" si="85"/>
        <v>85</v>
      </c>
      <c r="AB80" s="3">
        <f t="shared" si="86"/>
        <v>333</v>
      </c>
      <c r="AC80" t="str">
        <f t="shared" si="87"/>
        <v>Georgetown Joe's</v>
      </c>
    </row>
    <row r="81" spans="1:29" x14ac:dyDescent="0.2">
      <c r="A81" s="10">
        <v>334</v>
      </c>
      <c r="B81" t="str">
        <f>VLOOKUP(C81,'Team Listing'!$A$1:$R$251,3)</f>
        <v>B2</v>
      </c>
      <c r="C81" s="7">
        <v>133</v>
      </c>
      <c r="D81" t="str">
        <f>VLOOKUP(C81,'Team Listing'!$A$1:$R$251,2)</f>
        <v>Smelly Boxes</v>
      </c>
      <c r="E81" s="1" t="s">
        <v>253</v>
      </c>
      <c r="F81" s="1">
        <f t="shared" si="55"/>
        <v>334</v>
      </c>
      <c r="G81" t="str">
        <f>VLOOKUP(H81,'Team Listing'!$A$1:$R$251,3)</f>
        <v>B2</v>
      </c>
      <c r="H81" s="7">
        <v>78</v>
      </c>
      <c r="I81" t="str">
        <f>VLOOKUP(H81,'Team Listing'!$A$1:$R$251,2)</f>
        <v>Expendaballs</v>
      </c>
      <c r="J81" s="8">
        <v>32</v>
      </c>
      <c r="K81" t="s">
        <v>2339</v>
      </c>
      <c r="L81" t="str">
        <f>VLOOKUP(J81,'Field List'!$A$2:$D$90,2,0)</f>
        <v>Charters Towers Airport Reserve</v>
      </c>
      <c r="M81">
        <f>VLOOKUP(J81,'Field List'!$A$2:$D$90,4,0)</f>
        <v>0</v>
      </c>
      <c r="N81" t="str">
        <f t="shared" si="56"/>
        <v>13378</v>
      </c>
      <c r="O81" t="str">
        <f t="shared" si="57"/>
        <v>78133</v>
      </c>
      <c r="P81" t="str">
        <f t="shared" si="58"/>
        <v>133Field32</v>
      </c>
      <c r="Q81" s="1" t="str">
        <f t="shared" si="59"/>
        <v>78Field32</v>
      </c>
      <c r="R81" s="10" t="e">
        <f>VLOOKUP(N81,'Day 1&amp;2 Combinations'!$A$1:$B$2000,2,FALSE)</f>
        <v>#N/A</v>
      </c>
      <c r="S81" s="10" t="e">
        <f>VLOOKUP(O81,'Day 1&amp;2 Combinations'!$A$1:$B$2000,2,FALSE)</f>
        <v>#N/A</v>
      </c>
      <c r="T81" s="10" t="e">
        <f>VLOOKUP(P81,'Day 1&amp;2 Combinations'!$A$1:$B$2000,2,FALSE)</f>
        <v>#N/A</v>
      </c>
      <c r="U81" s="10" t="e">
        <f>VLOOKUP(Q81,'Day 1&amp;2 Combinations'!$A$1:$B$2000,2,FALSE)</f>
        <v>#N/A</v>
      </c>
      <c r="V81">
        <f>VLOOKUP(C81,'Team Listing'!$A$1:$R$251,17)</f>
        <v>0</v>
      </c>
      <c r="W81" t="str">
        <f>VLOOKUP(H81,'Team Listing'!$A$1:$R$251,17)</f>
        <v>Play Allans XI</v>
      </c>
      <c r="X81" s="1" t="str">
        <f t="shared" si="82"/>
        <v>B2</v>
      </c>
      <c r="Y81" s="3">
        <f t="shared" si="83"/>
        <v>133</v>
      </c>
      <c r="Z81" t="str">
        <f t="shared" si="84"/>
        <v>Smelly Boxes</v>
      </c>
      <c r="AA81" s="3">
        <f t="shared" si="85"/>
        <v>78</v>
      </c>
      <c r="AB81" s="3">
        <f t="shared" si="86"/>
        <v>334</v>
      </c>
      <c r="AC81" t="str">
        <f t="shared" si="87"/>
        <v>Expendaballs</v>
      </c>
    </row>
    <row r="82" spans="1:29" x14ac:dyDescent="0.2">
      <c r="A82" s="10">
        <v>335</v>
      </c>
      <c r="B82" t="str">
        <f>VLOOKUP(C82,'Team Listing'!$A$1:$R$251,3)</f>
        <v>B2</v>
      </c>
      <c r="C82" s="7">
        <v>80</v>
      </c>
      <c r="D82" t="str">
        <f>VLOOKUP(C82,'Team Listing'!$A$1:$R$251,2)</f>
        <v>Far-Kenworth-It</v>
      </c>
      <c r="E82" s="1" t="s">
        <v>253</v>
      </c>
      <c r="F82" s="1">
        <f t="shared" si="55"/>
        <v>335</v>
      </c>
      <c r="G82" t="str">
        <f>VLOOKUP(H82,'Team Listing'!$A$1:$R$251,3)</f>
        <v>B2</v>
      </c>
      <c r="H82" s="7">
        <v>54</v>
      </c>
      <c r="I82" t="str">
        <f>VLOOKUP(H82,'Team Listing'!$A$1:$R$251,2)</f>
        <v>Brokebat Mountain</v>
      </c>
      <c r="J82" s="8">
        <v>28</v>
      </c>
      <c r="K82" t="s">
        <v>2339</v>
      </c>
      <c r="L82" t="str">
        <f>VLOOKUP(J82,'Field List'!$A$2:$D$90,2,0)</f>
        <v>Charters Towers Airport Reserve</v>
      </c>
      <c r="M82" t="str">
        <f>VLOOKUP(J82,'Field List'!$A$2:$D$90,4,0)</f>
        <v>Lou Laneyrie Oval</v>
      </c>
      <c r="N82" t="str">
        <f t="shared" si="56"/>
        <v>8054</v>
      </c>
      <c r="O82" t="str">
        <f t="shared" si="57"/>
        <v>5480</v>
      </c>
      <c r="P82" t="str">
        <f t="shared" si="58"/>
        <v>80Field28</v>
      </c>
      <c r="Q82" s="1" t="str">
        <f t="shared" si="59"/>
        <v>54Field28</v>
      </c>
      <c r="R82" s="10" t="e">
        <f>VLOOKUP(N82,'Day 1&amp;2 Combinations'!$A$1:$B$2000,2,FALSE)</f>
        <v>#N/A</v>
      </c>
      <c r="S82" s="10" t="e">
        <f>VLOOKUP(O82,'Day 1&amp;2 Combinations'!$A$1:$B$2000,2,FALSE)</f>
        <v>#N/A</v>
      </c>
      <c r="T82" s="10" t="e">
        <f>VLOOKUP(P82,'Day 1&amp;2 Combinations'!$A$1:$B$2000,2,FALSE)</f>
        <v>#N/A</v>
      </c>
      <c r="U82" s="10" t="e">
        <f>VLOOKUP(Q82,'Day 1&amp;2 Combinations'!$A$1:$B$2000,2,FALSE)</f>
        <v>#N/A</v>
      </c>
      <c r="V82">
        <f>VLOOKUP(C82,'Team Listing'!$A$1:$R$251,17)</f>
        <v>0</v>
      </c>
      <c r="W82">
        <f>VLOOKUP(H82,'Team Listing'!$A$1:$R$251,17)</f>
        <v>0</v>
      </c>
      <c r="X82" s="1" t="str">
        <f t="shared" si="82"/>
        <v>B2</v>
      </c>
      <c r="Y82" s="3">
        <f t="shared" si="83"/>
        <v>80</v>
      </c>
      <c r="Z82" t="str">
        <f t="shared" si="84"/>
        <v>Far-Kenworth-It</v>
      </c>
      <c r="AA82" s="3">
        <f t="shared" si="85"/>
        <v>54</v>
      </c>
      <c r="AB82" s="3">
        <f t="shared" si="86"/>
        <v>335</v>
      </c>
      <c r="AC82" t="str">
        <f t="shared" si="87"/>
        <v>Brokebat Mountain</v>
      </c>
    </row>
    <row r="83" spans="1:29" x14ac:dyDescent="0.2">
      <c r="A83" s="10">
        <v>336</v>
      </c>
      <c r="B83" t="str">
        <f>VLOOKUP(C83,'Team Listing'!$A$1:$R$251,3)</f>
        <v>B2</v>
      </c>
      <c r="C83" s="7">
        <v>82</v>
      </c>
      <c r="D83" t="str">
        <f>VLOOKUP(C83,'Team Listing'!$A$1:$R$251,2)</f>
        <v>Fruit Pies</v>
      </c>
      <c r="E83" s="1" t="s">
        <v>253</v>
      </c>
      <c r="F83" s="1">
        <f t="shared" si="55"/>
        <v>336</v>
      </c>
      <c r="G83" t="str">
        <f>VLOOKUP(H83,'Team Listing'!$A$1:$R$251,3)</f>
        <v>B2</v>
      </c>
      <c r="H83" s="7">
        <v>74</v>
      </c>
      <c r="I83" t="str">
        <f>VLOOKUP(H83,'Team Listing'!$A$1:$R$251,2)</f>
        <v>Ducken Useless</v>
      </c>
      <c r="J83" s="8">
        <v>45</v>
      </c>
      <c r="K83" t="s">
        <v>2339</v>
      </c>
      <c r="L83" t="str">
        <f>VLOOKUP(J83,'Field List'!$A$2:$D$90,2,0)</f>
        <v>Charters Towers Airport Reserve</v>
      </c>
      <c r="M83" t="str">
        <f>VLOOKUP(J83,'Field List'!$A$2:$D$90,4,0)</f>
        <v>Closest field to Trade Centre</v>
      </c>
      <c r="N83" t="str">
        <f t="shared" si="56"/>
        <v>8274</v>
      </c>
      <c r="O83" t="str">
        <f t="shared" si="57"/>
        <v>7482</v>
      </c>
      <c r="P83" t="str">
        <f t="shared" si="58"/>
        <v>82Field45</v>
      </c>
      <c r="Q83" s="1" t="str">
        <f t="shared" si="59"/>
        <v>74Field45</v>
      </c>
      <c r="R83" s="10" t="e">
        <f>VLOOKUP(N83,'Day 1&amp;2 Combinations'!$A$1:$B$2000,2,FALSE)</f>
        <v>#N/A</v>
      </c>
      <c r="S83" s="10" t="e">
        <f>VLOOKUP(O83,'Day 1&amp;2 Combinations'!$A$1:$B$2000,2,FALSE)</f>
        <v>#N/A</v>
      </c>
      <c r="T83" s="10" t="e">
        <f>VLOOKUP(P83,'Day 1&amp;2 Combinations'!$A$1:$B$2000,2,FALSE)</f>
        <v>#N/A</v>
      </c>
      <c r="U83" s="10" t="e">
        <f>VLOOKUP(Q83,'Day 1&amp;2 Combinations'!$A$1:$B$2000,2,FALSE)</f>
        <v>#N/A</v>
      </c>
      <c r="V83">
        <f>VLOOKUP(C83,'Team Listing'!$A$1:$R$251,17)</f>
        <v>0</v>
      </c>
      <c r="W83">
        <f>VLOOKUP(H83,'Team Listing'!$A$1:$R$251,17)</f>
        <v>0</v>
      </c>
      <c r="X83" s="1" t="str">
        <f t="shared" si="82"/>
        <v>B2</v>
      </c>
      <c r="Y83" s="3">
        <f t="shared" si="83"/>
        <v>82</v>
      </c>
      <c r="Z83" t="str">
        <f t="shared" si="84"/>
        <v>Fruit Pies</v>
      </c>
      <c r="AA83" s="3">
        <f t="shared" si="85"/>
        <v>74</v>
      </c>
      <c r="AB83" s="3">
        <f t="shared" si="86"/>
        <v>336</v>
      </c>
      <c r="AC83" t="str">
        <f t="shared" si="87"/>
        <v>Ducken Useless</v>
      </c>
    </row>
    <row r="84" spans="1:29" x14ac:dyDescent="0.2">
      <c r="A84" s="10">
        <v>337</v>
      </c>
      <c r="B84" t="str">
        <f>VLOOKUP(C84,'Team Listing'!$A$1:$R$251,3)</f>
        <v>B2</v>
      </c>
      <c r="C84" s="7">
        <v>147</v>
      </c>
      <c r="D84" t="str">
        <f>VLOOKUP(C84,'Team Listing'!$A$1:$R$251,2)</f>
        <v>Tinned Up</v>
      </c>
      <c r="E84" s="1" t="s">
        <v>253</v>
      </c>
      <c r="F84" s="1">
        <f t="shared" ref="F84:F105" si="88">A84</f>
        <v>337</v>
      </c>
      <c r="G84" t="str">
        <f>VLOOKUP(H84,'Team Listing'!$A$1:$R$251,3)</f>
        <v>B2</v>
      </c>
      <c r="H84" s="7">
        <v>95</v>
      </c>
      <c r="I84" t="str">
        <f>VLOOKUP(H84,'Team Listing'!$A$1:$R$251,2)</f>
        <v>Here for the Beer</v>
      </c>
      <c r="J84" s="8">
        <v>23</v>
      </c>
      <c r="K84" t="s">
        <v>2339</v>
      </c>
      <c r="L84" t="str">
        <f>VLOOKUP(J84,'Field List'!$A$2:$D$90,2,0)</f>
        <v>Charters Towers Gun Club</v>
      </c>
      <c r="M84" t="str">
        <f>VLOOKUP(J84,'Field List'!$A$2:$D$90,4,0)</f>
        <v>Left Hand side/2nd away from clubhouse</v>
      </c>
      <c r="N84" t="str">
        <f t="shared" ref="N84:N109" si="89">CONCATENATE(C84,H84)</f>
        <v>14795</v>
      </c>
      <c r="O84" t="str">
        <f t="shared" ref="O84:O109" si="90">CONCATENATE(H84,C84)</f>
        <v>95147</v>
      </c>
      <c r="P84" t="str">
        <f t="shared" ref="P84:P109" si="91">CONCATENATE(C84,"Field",J84)</f>
        <v>147Field23</v>
      </c>
      <c r="Q84" s="1" t="str">
        <f t="shared" ref="Q84:Q109" si="92">CONCATENATE(H84,"Field",J84)</f>
        <v>95Field23</v>
      </c>
      <c r="R84" s="10" t="e">
        <f>VLOOKUP(N84,'Day 1&amp;2 Combinations'!$A$1:$B$2000,2,FALSE)</f>
        <v>#N/A</v>
      </c>
      <c r="S84" s="10" t="e">
        <f>VLOOKUP(O84,'Day 1&amp;2 Combinations'!$A$1:$B$2000,2,FALSE)</f>
        <v>#N/A</v>
      </c>
      <c r="T84" s="10" t="e">
        <f>VLOOKUP(P84,'Day 1&amp;2 Combinations'!$A$1:$B$2000,2,FALSE)</f>
        <v>#N/A</v>
      </c>
      <c r="U84" s="10" t="e">
        <f>VLOOKUP(Q84,'Day 1&amp;2 Combinations'!$A$1:$B$2000,2,FALSE)</f>
        <v>#N/A</v>
      </c>
      <c r="V84">
        <f>VLOOKUP(C84,'Team Listing'!$A$1:$R$251,17)</f>
        <v>0</v>
      </c>
      <c r="W84">
        <f>VLOOKUP(H84,'Team Listing'!$A$1:$R$251,17)</f>
        <v>0</v>
      </c>
      <c r="X84" s="1" t="str">
        <f t="shared" si="82"/>
        <v>B2</v>
      </c>
      <c r="Y84" s="3">
        <f t="shared" si="83"/>
        <v>147</v>
      </c>
      <c r="Z84" t="str">
        <f t="shared" si="84"/>
        <v>Tinned Up</v>
      </c>
      <c r="AA84" s="3">
        <f t="shared" si="85"/>
        <v>95</v>
      </c>
      <c r="AB84" s="3">
        <f t="shared" si="86"/>
        <v>337</v>
      </c>
      <c r="AC84" t="str">
        <f t="shared" si="87"/>
        <v>Here for the Beer</v>
      </c>
    </row>
    <row r="85" spans="1:29" x14ac:dyDescent="0.2">
      <c r="A85" s="10">
        <v>338</v>
      </c>
      <c r="B85" t="str">
        <f>VLOOKUP(C85,'Team Listing'!$A$1:$R$251,3)</f>
        <v>B2</v>
      </c>
      <c r="C85" s="7">
        <v>104</v>
      </c>
      <c r="D85" t="str">
        <f>VLOOKUP(C85,'Team Listing'!$A$1:$R$251,2)</f>
        <v>Mareeba</v>
      </c>
      <c r="E85" s="1" t="s">
        <v>253</v>
      </c>
      <c r="F85" s="1">
        <f t="shared" si="88"/>
        <v>338</v>
      </c>
      <c r="G85" t="str">
        <f>VLOOKUP(H85,'Team Listing'!$A$1:$R$251,3)</f>
        <v>B2</v>
      </c>
      <c r="H85" s="7">
        <v>41</v>
      </c>
      <c r="I85" t="str">
        <f>VLOOKUP(H85,'Team Listing'!$A$1:$R$251,2)</f>
        <v>Barry's XI</v>
      </c>
      <c r="J85" s="8">
        <v>64</v>
      </c>
      <c r="K85" t="s">
        <v>2339</v>
      </c>
      <c r="L85" t="str">
        <f>VLOOKUP(J85,'Field List'!$A$2:$D$90,2,0)</f>
        <v>School of Distance Education</v>
      </c>
      <c r="M85" t="str">
        <f>VLOOKUP(J85,'Field List'!$A$2:$D$90,4,0)</f>
        <v>School of Distance Education</v>
      </c>
      <c r="N85" t="str">
        <f t="shared" si="89"/>
        <v>10441</v>
      </c>
      <c r="O85" t="str">
        <f t="shared" si="90"/>
        <v>41104</v>
      </c>
      <c r="P85" t="str">
        <f t="shared" si="91"/>
        <v>104Field64</v>
      </c>
      <c r="Q85" s="1" t="str">
        <f t="shared" si="92"/>
        <v>41Field64</v>
      </c>
      <c r="R85" s="10" t="e">
        <f>VLOOKUP(N85,'Day 1&amp;2 Combinations'!$A$1:$B$2000,2,FALSE)</f>
        <v>#N/A</v>
      </c>
      <c r="S85" s="10" t="e">
        <f>VLOOKUP(O85,'Day 1&amp;2 Combinations'!$A$1:$B$2000,2,FALSE)</f>
        <v>#N/A</v>
      </c>
      <c r="T85" s="10" t="e">
        <f>VLOOKUP(P85,'Day 1&amp;2 Combinations'!$A$1:$B$2000,2,FALSE)</f>
        <v>#N/A</v>
      </c>
      <c r="U85" s="10" t="e">
        <f>VLOOKUP(Q85,'Day 1&amp;2 Combinations'!$A$1:$B$2000,2,FALSE)</f>
        <v>#N/A</v>
      </c>
      <c r="V85">
        <f>VLOOKUP(C85,'Team Listing'!$A$1:$R$251,17)</f>
        <v>0</v>
      </c>
      <c r="W85" t="str">
        <f>VLOOKUP(H85,'Team Listing'!$A$1:$R$251,17)</f>
        <v>PlayGrandstandersII&amp;England</v>
      </c>
      <c r="X85" s="1" t="str">
        <f t="shared" si="82"/>
        <v>B2</v>
      </c>
      <c r="Y85" s="3">
        <f t="shared" si="83"/>
        <v>104</v>
      </c>
      <c r="Z85" t="str">
        <f t="shared" si="84"/>
        <v>Mareeba</v>
      </c>
      <c r="AA85" s="3">
        <f t="shared" si="85"/>
        <v>41</v>
      </c>
      <c r="AB85" s="3">
        <f t="shared" si="86"/>
        <v>338</v>
      </c>
      <c r="AC85" t="str">
        <f t="shared" si="87"/>
        <v>Barry's XI</v>
      </c>
    </row>
    <row r="86" spans="1:29" x14ac:dyDescent="0.2">
      <c r="A86" s="10">
        <v>339</v>
      </c>
      <c r="B86" t="str">
        <f>VLOOKUP(C86,'Team Listing'!$A$1:$R$251,3)</f>
        <v>B2</v>
      </c>
      <c r="C86" s="7">
        <v>84</v>
      </c>
      <c r="D86" t="str">
        <f>VLOOKUP(C86,'Team Listing'!$A$1:$R$251,2)</f>
        <v>Garry's Mob</v>
      </c>
      <c r="E86" s="1" t="s">
        <v>253</v>
      </c>
      <c r="F86" s="1">
        <f t="shared" si="88"/>
        <v>339</v>
      </c>
      <c r="G86" t="str">
        <f>VLOOKUP(H86,'Team Listing'!$A$1:$R$251,3)</f>
        <v>B2</v>
      </c>
      <c r="H86" s="7">
        <v>57</v>
      </c>
      <c r="I86" t="str">
        <f>VLOOKUP(H86,'Team Listing'!$A$1:$R$251,2)</f>
        <v>Buffalo XI</v>
      </c>
      <c r="J86" s="8">
        <v>10</v>
      </c>
      <c r="K86" t="s">
        <v>2339</v>
      </c>
      <c r="L86" t="str">
        <f>VLOOKUP(J86,'Field List'!$A$2:$D$90,2,0)</f>
        <v>All Souls &amp; St Gabriels School</v>
      </c>
      <c r="M86" t="str">
        <f>VLOOKUP(J86,'Field List'!$A$2:$D$90,4,0)</f>
        <v>Burns Oval   across- road</v>
      </c>
      <c r="N86" t="str">
        <f t="shared" si="89"/>
        <v>8457</v>
      </c>
      <c r="O86" t="str">
        <f t="shared" si="90"/>
        <v>5784</v>
      </c>
      <c r="P86" t="str">
        <f t="shared" si="91"/>
        <v>84Field10</v>
      </c>
      <c r="Q86" s="1" t="str">
        <f t="shared" si="92"/>
        <v>57Field10</v>
      </c>
      <c r="R86" s="10" t="e">
        <f>VLOOKUP(N86,'Day 1&amp;2 Combinations'!$A$1:$B$2000,2,FALSE)</f>
        <v>#N/A</v>
      </c>
      <c r="S86" s="10" t="e">
        <f>VLOOKUP(O86,'Day 1&amp;2 Combinations'!$A$1:$B$2000,2,FALSE)</f>
        <v>#N/A</v>
      </c>
      <c r="T86" s="10" t="str">
        <f>VLOOKUP(P86,'Day 1&amp;2 Combinations'!$A$1:$B$2000,2,FALSE)</f>
        <v>*</v>
      </c>
      <c r="U86" s="10" t="e">
        <f>VLOOKUP(Q86,'Day 1&amp;2 Combinations'!$A$1:$B$2000,2,FALSE)</f>
        <v>#N/A</v>
      </c>
      <c r="V86">
        <f>VLOOKUP(C86,'Team Listing'!$A$1:$R$251,17)</f>
        <v>0</v>
      </c>
      <c r="W86">
        <f>VLOOKUP(H86,'Team Listing'!$A$1:$R$251,17)</f>
        <v>0</v>
      </c>
      <c r="X86" s="1" t="str">
        <f t="shared" si="82"/>
        <v>B2</v>
      </c>
      <c r="Y86" s="3">
        <f t="shared" si="83"/>
        <v>84</v>
      </c>
      <c r="Z86" t="str">
        <f t="shared" si="84"/>
        <v>Garry's Mob</v>
      </c>
      <c r="AA86" s="3">
        <f t="shared" si="85"/>
        <v>57</v>
      </c>
      <c r="AB86" s="3">
        <f t="shared" si="86"/>
        <v>339</v>
      </c>
      <c r="AC86" t="str">
        <f t="shared" si="87"/>
        <v>Buffalo XI</v>
      </c>
    </row>
    <row r="87" spans="1:29" x14ac:dyDescent="0.2">
      <c r="A87" s="10">
        <v>340</v>
      </c>
      <c r="B87" t="str">
        <f>VLOOKUP(C87,'Team Listing'!$A$1:$R$251,3)</f>
        <v>B2</v>
      </c>
      <c r="C87" s="7">
        <v>132</v>
      </c>
      <c r="D87" t="str">
        <f>VLOOKUP(C87,'Team Listing'!$A$1:$R$251,2)</f>
        <v>Smackedaround</v>
      </c>
      <c r="E87" s="1" t="s">
        <v>253</v>
      </c>
      <c r="F87" s="1">
        <f t="shared" si="88"/>
        <v>340</v>
      </c>
      <c r="G87" t="str">
        <f>VLOOKUP(H87,'Team Listing'!$A$1:$R$251,3)</f>
        <v>B2</v>
      </c>
      <c r="H87" s="7">
        <v>169</v>
      </c>
      <c r="I87" t="str">
        <f>VLOOKUP(H87,'Team Listing'!$A$1:$R$251,2)</f>
        <v>Zarsoff</v>
      </c>
      <c r="J87" s="8">
        <v>42</v>
      </c>
      <c r="K87" t="s">
        <v>2339</v>
      </c>
      <c r="L87" t="str">
        <f>VLOOKUP(J87,'Field List'!$A$2:$D$90,2,0)</f>
        <v>Charters Towers Airport Reserve</v>
      </c>
      <c r="M87">
        <f>VLOOKUP(J87,'Field List'!$A$2:$D$90,4,0)</f>
        <v>0</v>
      </c>
      <c r="N87" t="str">
        <f t="shared" si="89"/>
        <v>132169</v>
      </c>
      <c r="O87" t="str">
        <f t="shared" si="90"/>
        <v>169132</v>
      </c>
      <c r="P87" t="str">
        <f t="shared" si="91"/>
        <v>132Field42</v>
      </c>
      <c r="Q87" s="1" t="str">
        <f t="shared" si="92"/>
        <v>169Field42</v>
      </c>
      <c r="R87" s="10" t="e">
        <f>VLOOKUP(N87,'Day 1&amp;2 Combinations'!$A$1:$B$2000,2,FALSE)</f>
        <v>#N/A</v>
      </c>
      <c r="S87" s="10" t="e">
        <f>VLOOKUP(O87,'Day 1&amp;2 Combinations'!$A$1:$B$2000,2,FALSE)</f>
        <v>#N/A</v>
      </c>
      <c r="T87" s="10" t="e">
        <f>VLOOKUP(P87,'Day 1&amp;2 Combinations'!$A$1:$B$2000,2,FALSE)</f>
        <v>#N/A</v>
      </c>
      <c r="U87" s="10" t="e">
        <f>VLOOKUP(Q87,'Day 1&amp;2 Combinations'!$A$1:$B$2000,2,FALSE)</f>
        <v>#N/A</v>
      </c>
      <c r="V87">
        <f>VLOOKUP(C87,'Team Listing'!$A$1:$R$251,17)</f>
        <v>0</v>
      </c>
      <c r="W87" t="e">
        <f>VLOOKUP(H87,'Team Listing'!$A$1:$R$251,17)</f>
        <v>#N/A</v>
      </c>
      <c r="X87" s="1" t="str">
        <f t="shared" si="82"/>
        <v>B2</v>
      </c>
      <c r="Y87" s="3">
        <f t="shared" si="83"/>
        <v>132</v>
      </c>
      <c r="Z87" t="str">
        <f t="shared" si="84"/>
        <v>Smackedaround</v>
      </c>
      <c r="AA87" s="3">
        <f t="shared" si="85"/>
        <v>169</v>
      </c>
      <c r="AB87" s="3">
        <f t="shared" si="86"/>
        <v>340</v>
      </c>
      <c r="AC87" t="str">
        <f t="shared" si="87"/>
        <v>Zarsoff</v>
      </c>
    </row>
    <row r="88" spans="1:29" x14ac:dyDescent="0.2">
      <c r="A88" s="10">
        <v>341</v>
      </c>
      <c r="B88" t="str">
        <f>VLOOKUP(C88,'Team Listing'!$A$1:$R$251,3)</f>
        <v>B2</v>
      </c>
      <c r="C88" s="7">
        <v>159</v>
      </c>
      <c r="D88" t="str">
        <f>VLOOKUP(C88,'Team Listing'!$A$1:$R$251,2)</f>
        <v>Wattle Boys</v>
      </c>
      <c r="E88" s="1" t="s">
        <v>253</v>
      </c>
      <c r="F88" s="1">
        <f t="shared" si="88"/>
        <v>341</v>
      </c>
      <c r="G88" t="str">
        <f>VLOOKUP(H88,'Team Listing'!$A$1:$R$251,3)</f>
        <v>B2</v>
      </c>
      <c r="H88" s="7">
        <v>71</v>
      </c>
      <c r="I88" t="str">
        <f>VLOOKUP(H88,'Team Listing'!$A$1:$R$251,2)</f>
        <v>Dimbulah Rugby Club</v>
      </c>
      <c r="J88" s="8">
        <v>41</v>
      </c>
      <c r="K88" t="s">
        <v>2339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89"/>
        <v>15971</v>
      </c>
      <c r="O88" t="str">
        <f t="shared" si="90"/>
        <v>71159</v>
      </c>
      <c r="P88" t="str">
        <f t="shared" si="91"/>
        <v>159Field41</v>
      </c>
      <c r="Q88" s="1" t="str">
        <f t="shared" si="92"/>
        <v>71Field41</v>
      </c>
      <c r="R88" s="10" t="e">
        <f>VLOOKUP(N88,'Day 1&amp;2 Combinations'!$A$1:$B$2000,2,FALSE)</f>
        <v>#N/A</v>
      </c>
      <c r="S88" s="10" t="e">
        <f>VLOOKUP(O88,'Day 1&amp;2 Combinations'!$A$1:$B$2000,2,FALSE)</f>
        <v>#N/A</v>
      </c>
      <c r="T88" s="10" t="e">
        <f>VLOOKUP(P88,'Day 1&amp;2 Combinations'!$A$1:$B$2000,2,FALSE)</f>
        <v>#N/A</v>
      </c>
      <c r="U88" s="10" t="e">
        <f>VLOOKUP(Q88,'Day 1&amp;2 Combinations'!$A$1:$B$2000,2,FALSE)</f>
        <v>#N/A</v>
      </c>
      <c r="V88">
        <f>VLOOKUP(C88,'Team Listing'!$A$1:$R$251,17)</f>
        <v>0</v>
      </c>
      <c r="W88">
        <f>VLOOKUP(H88,'Team Listing'!$A$1:$R$251,17)</f>
        <v>0</v>
      </c>
      <c r="X88" s="1" t="str">
        <f t="shared" si="82"/>
        <v>B2</v>
      </c>
      <c r="Y88" s="3">
        <f t="shared" si="83"/>
        <v>159</v>
      </c>
      <c r="Z88" t="str">
        <f t="shared" si="84"/>
        <v>Wattle Boys</v>
      </c>
      <c r="AA88" s="3">
        <f t="shared" si="85"/>
        <v>71</v>
      </c>
      <c r="AB88" s="3">
        <f t="shared" si="86"/>
        <v>341</v>
      </c>
      <c r="AC88" t="str">
        <f t="shared" si="87"/>
        <v>Dimbulah Rugby Club</v>
      </c>
    </row>
    <row r="89" spans="1:29" x14ac:dyDescent="0.2">
      <c r="A89" s="10">
        <v>342</v>
      </c>
      <c r="B89" t="str">
        <f>VLOOKUP(C89,'Team Listing'!$A$1:$R$251,3)</f>
        <v>B2</v>
      </c>
      <c r="C89" s="7">
        <v>86</v>
      </c>
      <c r="D89" t="str">
        <f>VLOOKUP(C89,'Team Listing'!$A$1:$R$251,2)</f>
        <v>Gibby's Greenants</v>
      </c>
      <c r="E89" s="1" t="s">
        <v>253</v>
      </c>
      <c r="F89" s="1">
        <f t="shared" si="88"/>
        <v>342</v>
      </c>
      <c r="G89" t="str">
        <f>VLOOKUP(H89,'Team Listing'!$A$1:$R$251,3)</f>
        <v>B2</v>
      </c>
      <c r="H89" s="7">
        <v>53</v>
      </c>
      <c r="I89" t="str">
        <f>VLOOKUP(H89,'Team Listing'!$A$1:$R$251,2)</f>
        <v>Boonies Disciples</v>
      </c>
      <c r="J89" s="8">
        <v>35</v>
      </c>
      <c r="K89" t="s">
        <v>2339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89"/>
        <v>8653</v>
      </c>
      <c r="O89" t="str">
        <f t="shared" si="90"/>
        <v>5386</v>
      </c>
      <c r="P89" t="str">
        <f t="shared" si="91"/>
        <v>86Field35</v>
      </c>
      <c r="Q89" s="1" t="str">
        <f t="shared" si="92"/>
        <v>53Field35</v>
      </c>
      <c r="R89" s="10" t="e">
        <f>VLOOKUP(N89,'Day 1&amp;2 Combinations'!$A$1:$B$2000,2,FALSE)</f>
        <v>#N/A</v>
      </c>
      <c r="S89" s="10" t="e">
        <f>VLOOKUP(O89,'Day 1&amp;2 Combinations'!$A$1:$B$2000,2,FALSE)</f>
        <v>#N/A</v>
      </c>
      <c r="T89" s="10" t="e">
        <f>VLOOKUP(P89,'Day 1&amp;2 Combinations'!$A$1:$B$2000,2,FALSE)</f>
        <v>#N/A</v>
      </c>
      <c r="U89" s="10" t="e">
        <f>VLOOKUP(Q89,'Day 1&amp;2 Combinations'!$A$1:$B$2000,2,FALSE)</f>
        <v>#N/A</v>
      </c>
      <c r="V89">
        <f>VLOOKUP(C89,'Team Listing'!$A$1:$R$251,17)</f>
        <v>0</v>
      </c>
      <c r="W89">
        <f>VLOOKUP(H89,'Team Listing'!$A$1:$R$251,17)</f>
        <v>0</v>
      </c>
      <c r="X89" s="1" t="str">
        <f t="shared" si="82"/>
        <v>B2</v>
      </c>
      <c r="Y89" s="3">
        <f t="shared" si="83"/>
        <v>86</v>
      </c>
      <c r="Z89" t="str">
        <f t="shared" si="84"/>
        <v>Gibby's Greenants</v>
      </c>
      <c r="AA89" s="3">
        <f t="shared" si="85"/>
        <v>53</v>
      </c>
      <c r="AB89" s="3">
        <f t="shared" si="86"/>
        <v>342</v>
      </c>
      <c r="AC89" t="str">
        <f t="shared" si="87"/>
        <v>Boonies Disciples</v>
      </c>
    </row>
    <row r="90" spans="1:29" x14ac:dyDescent="0.2">
      <c r="A90" s="10">
        <v>343</v>
      </c>
      <c r="B90" t="str">
        <f>VLOOKUP(C90,'Team Listing'!$A$1:$R$251,3)</f>
        <v>B2</v>
      </c>
      <c r="C90" s="7">
        <v>101</v>
      </c>
      <c r="D90" t="str">
        <f>VLOOKUP(C90,'Team Listing'!$A$1:$R$251,2)</f>
        <v>Lager Louts</v>
      </c>
      <c r="E90" s="1" t="s">
        <v>253</v>
      </c>
      <c r="F90" s="1">
        <f t="shared" si="88"/>
        <v>343</v>
      </c>
      <c r="G90" t="str">
        <f>VLOOKUP(H90,'Team Listing'!$A$1:$R$251,3)</f>
        <v>B2</v>
      </c>
      <c r="H90" s="7">
        <v>141</v>
      </c>
      <c r="I90" t="str">
        <f>VLOOKUP(H90,'Team Listing'!$A$1:$R$251,2)</f>
        <v>The Silver Chickens</v>
      </c>
      <c r="J90" s="8">
        <v>43</v>
      </c>
      <c r="K90" t="s">
        <v>2339</v>
      </c>
      <c r="L90" t="str">
        <f>VLOOKUP(J90,'Field List'!$A$2:$D$90,2,0)</f>
        <v>Charters Towers Airport Reserve</v>
      </c>
      <c r="M90">
        <f>VLOOKUP(J90,'Field List'!$A$2:$D$90,4,0)</f>
        <v>0</v>
      </c>
      <c r="N90" t="str">
        <f t="shared" si="89"/>
        <v>101141</v>
      </c>
      <c r="O90" t="str">
        <f t="shared" si="90"/>
        <v>141101</v>
      </c>
      <c r="P90" t="str">
        <f t="shared" si="91"/>
        <v>101Field43</v>
      </c>
      <c r="Q90" s="1" t="str">
        <f t="shared" si="92"/>
        <v>141Field43</v>
      </c>
      <c r="R90" s="10" t="e">
        <f>VLOOKUP(N90,'Day 1&amp;2 Combinations'!$A$1:$B$2000,2,FALSE)</f>
        <v>#N/A</v>
      </c>
      <c r="S90" s="10" t="e">
        <f>VLOOKUP(O90,'Day 1&amp;2 Combinations'!$A$1:$B$2000,2,FALSE)</f>
        <v>#N/A</v>
      </c>
      <c r="T90" s="10" t="e">
        <f>VLOOKUP(P90,'Day 1&amp;2 Combinations'!$A$1:$B$2000,2,FALSE)</f>
        <v>#N/A</v>
      </c>
      <c r="U90" s="10" t="e">
        <f>VLOOKUP(Q90,'Day 1&amp;2 Combinations'!$A$1:$B$2000,2,FALSE)</f>
        <v>#N/A</v>
      </c>
      <c r="V90">
        <f>VLOOKUP(C90,'Team Listing'!$A$1:$R$251,17)</f>
        <v>0</v>
      </c>
      <c r="W90">
        <f>VLOOKUP(H90,'Team Listing'!$A$1:$R$251,17)</f>
        <v>0</v>
      </c>
      <c r="X90" s="1" t="str">
        <f t="shared" si="82"/>
        <v>B2</v>
      </c>
      <c r="Y90" s="3">
        <f t="shared" si="83"/>
        <v>101</v>
      </c>
      <c r="Z90" t="str">
        <f t="shared" si="84"/>
        <v>Lager Louts</v>
      </c>
      <c r="AA90" s="3">
        <f t="shared" si="85"/>
        <v>141</v>
      </c>
      <c r="AB90" s="3">
        <f t="shared" si="86"/>
        <v>343</v>
      </c>
      <c r="AC90" t="str">
        <f t="shared" si="87"/>
        <v>The Silver Chickens</v>
      </c>
    </row>
    <row r="91" spans="1:29" x14ac:dyDescent="0.2">
      <c r="A91" s="10">
        <v>344</v>
      </c>
      <c r="B91" t="str">
        <f>VLOOKUP(C91,'Team Listing'!$A$1:$R$251,3)</f>
        <v>B2</v>
      </c>
      <c r="C91" s="7">
        <v>92</v>
      </c>
      <c r="D91" t="str">
        <f>VLOOKUP(C91,'Team Listing'!$A$1:$R$251,2)</f>
        <v>Grog Monsters</v>
      </c>
      <c r="E91" s="1" t="s">
        <v>253</v>
      </c>
      <c r="F91" s="1">
        <f t="shared" si="88"/>
        <v>344</v>
      </c>
      <c r="G91" t="str">
        <f>VLOOKUP(H91,'Team Listing'!$A$1:$R$251,3)</f>
        <v>B2</v>
      </c>
      <c r="H91" s="7">
        <v>137</v>
      </c>
      <c r="I91" t="str">
        <f>VLOOKUP(H91,'Team Listing'!$A$1:$R$251,2)</f>
        <v>Team Ramrod</v>
      </c>
      <c r="J91" s="8">
        <v>29</v>
      </c>
      <c r="K91" t="s">
        <v>2339</v>
      </c>
      <c r="L91" t="str">
        <f>VLOOKUP(J91,'Field List'!$A$2:$D$90,2,0)</f>
        <v>Charters Towers Airport Reserve</v>
      </c>
      <c r="M91" t="str">
        <f>VLOOKUP(J91,'Field List'!$A$2:$D$90,4,0)</f>
        <v>Opposite Depot</v>
      </c>
      <c r="N91" t="str">
        <f t="shared" si="89"/>
        <v>92137</v>
      </c>
      <c r="O91" t="str">
        <f t="shared" si="90"/>
        <v>13792</v>
      </c>
      <c r="P91" t="str">
        <f t="shared" si="91"/>
        <v>92Field29</v>
      </c>
      <c r="Q91" s="1" t="str">
        <f t="shared" si="92"/>
        <v>137Field29</v>
      </c>
      <c r="R91" s="10" t="e">
        <f>VLOOKUP(N91,'Day 1&amp;2 Combinations'!$A$1:$B$2000,2,FALSE)</f>
        <v>#N/A</v>
      </c>
      <c r="S91" s="10" t="e">
        <f>VLOOKUP(O91,'Day 1&amp;2 Combinations'!$A$1:$B$2000,2,FALSE)</f>
        <v>#N/A</v>
      </c>
      <c r="T91" s="10" t="e">
        <f>VLOOKUP(P91,'Day 1&amp;2 Combinations'!$A$1:$B$2000,2,FALSE)</f>
        <v>#N/A</v>
      </c>
      <c r="U91" s="10" t="e">
        <f>VLOOKUP(Q91,'Day 1&amp;2 Combinations'!$A$1:$B$2000,2,FALSE)</f>
        <v>#N/A</v>
      </c>
      <c r="V91">
        <f>VLOOKUP(C91,'Team Listing'!$A$1:$R$251,17)</f>
        <v>0</v>
      </c>
      <c r="W91">
        <f>VLOOKUP(H91,'Team Listing'!$A$1:$R$251,17)</f>
        <v>0</v>
      </c>
      <c r="X91" s="1" t="str">
        <f t="shared" si="82"/>
        <v>B2</v>
      </c>
      <c r="Y91" s="3">
        <f t="shared" si="83"/>
        <v>92</v>
      </c>
      <c r="Z91" t="str">
        <f t="shared" si="84"/>
        <v>Grog Monsters</v>
      </c>
      <c r="AA91" s="3">
        <f t="shared" si="85"/>
        <v>137</v>
      </c>
      <c r="AB91" s="3">
        <f t="shared" si="86"/>
        <v>344</v>
      </c>
      <c r="AC91" t="str">
        <f t="shared" si="87"/>
        <v>Team Ramrod</v>
      </c>
    </row>
    <row r="92" spans="1:29" x14ac:dyDescent="0.2">
      <c r="A92" s="10">
        <v>345</v>
      </c>
      <c r="B92" t="str">
        <f>VLOOKUP(C92,'Team Listing'!$A$1:$R$251,3)</f>
        <v>B2</v>
      </c>
      <c r="C92" s="7">
        <v>50</v>
      </c>
      <c r="D92" t="str">
        <f>VLOOKUP(C92,'Team Listing'!$A$1:$R$251,2)</f>
        <v>Blood, Sweat 'N' Beers</v>
      </c>
      <c r="E92" s="1" t="s">
        <v>253</v>
      </c>
      <c r="F92" s="1">
        <f t="shared" si="88"/>
        <v>345</v>
      </c>
      <c r="G92" t="str">
        <f>VLOOKUP(H92,'Team Listing'!$A$1:$R$251,3)</f>
        <v>B2</v>
      </c>
      <c r="H92" s="7">
        <v>247</v>
      </c>
      <c r="I92" t="str">
        <f>VLOOKUP(H92,'Team Listing'!$A$1:$R$251,2)</f>
        <v>The Sandpaper Bandits</v>
      </c>
      <c r="J92" s="8">
        <v>44</v>
      </c>
      <c r="K92" t="s">
        <v>2339</v>
      </c>
      <c r="L92" t="str">
        <f>VLOOKUP(J92,'Field List'!$A$2:$D$90,2,0)</f>
        <v>Charters Towers Airport Reserve</v>
      </c>
      <c r="M92">
        <f>VLOOKUP(J92,'Field List'!$A$2:$D$90,4,0)</f>
        <v>0</v>
      </c>
      <c r="N92" t="str">
        <f t="shared" si="89"/>
        <v>50247</v>
      </c>
      <c r="O92" t="str">
        <f t="shared" si="90"/>
        <v>24750</v>
      </c>
      <c r="P92" t="str">
        <f t="shared" si="91"/>
        <v>50Field44</v>
      </c>
      <c r="Q92" s="1" t="str">
        <f t="shared" si="92"/>
        <v>247Field44</v>
      </c>
      <c r="R92" s="10" t="e">
        <f>VLOOKUP(N92,'Day 1&amp;2 Combinations'!$A$1:$B$2000,2,FALSE)</f>
        <v>#N/A</v>
      </c>
      <c r="S92" s="10" t="e">
        <f>VLOOKUP(O92,'Day 1&amp;2 Combinations'!$A$1:$B$2000,2,FALSE)</f>
        <v>#N/A</v>
      </c>
      <c r="T92" s="10" t="e">
        <f>VLOOKUP(P92,'Day 1&amp;2 Combinations'!$A$1:$B$2000,2,FALSE)</f>
        <v>#N/A</v>
      </c>
      <c r="U92" s="10" t="str">
        <f>VLOOKUP(Q92,'Day 1&amp;2 Combinations'!$A$1:$B$2000,2,FALSE)</f>
        <v>*</v>
      </c>
      <c r="V92">
        <f>VLOOKUP(C92,'Team Listing'!$A$1:$R$251,17)</f>
        <v>0</v>
      </c>
      <c r="W92" t="e">
        <f>VLOOKUP(H92,'Team Listing'!$A$1:$R$251,17)</f>
        <v>#N/A</v>
      </c>
      <c r="X92" s="1" t="str">
        <f t="shared" si="82"/>
        <v>B2</v>
      </c>
      <c r="Y92" s="3">
        <f t="shared" si="83"/>
        <v>50</v>
      </c>
      <c r="Z92" t="str">
        <f t="shared" si="84"/>
        <v>Blood, Sweat 'N' Beers</v>
      </c>
      <c r="AA92" s="3">
        <f t="shared" si="85"/>
        <v>247</v>
      </c>
      <c r="AB92" s="3">
        <f t="shared" si="86"/>
        <v>345</v>
      </c>
      <c r="AC92" t="str">
        <f t="shared" si="87"/>
        <v>The Sandpaper Bandits</v>
      </c>
    </row>
    <row r="93" spans="1:29" x14ac:dyDescent="0.2">
      <c r="A93" s="10">
        <v>346</v>
      </c>
      <c r="B93" t="str">
        <f>VLOOKUP(C93,'Team Listing'!$A$1:$R$251,3)</f>
        <v>Social</v>
      </c>
      <c r="C93" s="7">
        <v>213</v>
      </c>
      <c r="D93" t="str">
        <f>VLOOKUP(C93,'Team Listing'!$A$1:$R$251,2)</f>
        <v>It'll Do</v>
      </c>
      <c r="E93" s="1" t="s">
        <v>253</v>
      </c>
      <c r="F93" s="1">
        <f t="shared" si="88"/>
        <v>346</v>
      </c>
      <c r="G93" t="str">
        <f>VLOOKUP(H93,'Team Listing'!$A$1:$R$251,3)</f>
        <v>Social</v>
      </c>
      <c r="H93" s="7">
        <v>228</v>
      </c>
      <c r="I93" t="str">
        <f>VLOOKUP(H93,'Team Listing'!$A$1:$R$251,2)</f>
        <v>Smack My Pitch Up!</v>
      </c>
      <c r="J93" s="8">
        <v>79</v>
      </c>
      <c r="K93" t="s">
        <v>2338</v>
      </c>
      <c r="L93" t="str">
        <f>VLOOKUP(J93,'Field List'!$A$2:$D$90,2,0)</f>
        <v>Acacia</v>
      </c>
      <c r="M93" t="str">
        <f>VLOOKUP(J93,'Field List'!$A$2:$D$90,4,0)</f>
        <v>4 km Wheelers Road</v>
      </c>
      <c r="N93" t="str">
        <f t="shared" si="89"/>
        <v>213228</v>
      </c>
      <c r="O93" t="str">
        <f t="shared" si="90"/>
        <v>228213</v>
      </c>
      <c r="P93" t="str">
        <f t="shared" si="91"/>
        <v>213Field79</v>
      </c>
      <c r="Q93" s="1" t="str">
        <f t="shared" si="92"/>
        <v>228Field79</v>
      </c>
      <c r="R93" s="10" t="e">
        <f>VLOOKUP(N93,'Day 1&amp;2 Combinations'!$A$1:$B$2000,2,FALSE)</f>
        <v>#N/A</v>
      </c>
      <c r="S93" s="10" t="e">
        <f>VLOOKUP(O93,'Day 1&amp;2 Combinations'!$A$1:$B$2000,2,FALSE)</f>
        <v>#N/A</v>
      </c>
      <c r="T93" s="10" t="str">
        <f>VLOOKUP(P93,'Day 1&amp;2 Combinations'!$A$1:$B$2000,2,FALSE)</f>
        <v>*</v>
      </c>
      <c r="U93" s="10" t="e">
        <f>VLOOKUP(Q93,'Day 1&amp;2 Combinations'!$A$1:$B$2000,2,FALSE)</f>
        <v>#N/A</v>
      </c>
      <c r="V93" t="str">
        <f>VLOOKUP(C93,'Team Listing'!$A$1:$R$251,17)</f>
        <v>HomeField;D3-AM;PlaySmackMyPitch</v>
      </c>
      <c r="W93">
        <f>VLOOKUP(H93,'Team Listing'!$A$1:$R$251,17)</f>
        <v>0</v>
      </c>
      <c r="X93" s="1" t="str">
        <f t="shared" si="82"/>
        <v>Social</v>
      </c>
      <c r="Y93" s="3">
        <f t="shared" si="83"/>
        <v>213</v>
      </c>
      <c r="Z93" t="str">
        <f t="shared" si="84"/>
        <v>It'll Do</v>
      </c>
      <c r="AA93" s="3">
        <f t="shared" si="85"/>
        <v>228</v>
      </c>
      <c r="AB93" s="3">
        <f t="shared" si="86"/>
        <v>346</v>
      </c>
      <c r="AC93" t="str">
        <f t="shared" si="87"/>
        <v>Smack My Pitch Up!</v>
      </c>
    </row>
    <row r="94" spans="1:29" x14ac:dyDescent="0.2">
      <c r="A94" s="10">
        <v>347</v>
      </c>
      <c r="B94" t="str">
        <f>VLOOKUP(C94,'Team Listing'!$A$1:$R$251,3)</f>
        <v>Social</v>
      </c>
      <c r="C94" s="7">
        <v>218</v>
      </c>
      <c r="D94" t="str">
        <f>VLOOKUP(C94,'Team Listing'!$A$1:$R$251,2)</f>
        <v>McGovern XI</v>
      </c>
      <c r="E94" s="1" t="s">
        <v>253</v>
      </c>
      <c r="F94" s="1">
        <f t="shared" si="88"/>
        <v>347</v>
      </c>
      <c r="G94" t="str">
        <f>VLOOKUP(H94,'Team Listing'!$A$1:$R$251,3)</f>
        <v>Social</v>
      </c>
      <c r="H94" s="7">
        <v>204</v>
      </c>
      <c r="I94" t="str">
        <f>VLOOKUP(H94,'Team Listing'!$A$1:$R$251,2)</f>
        <v>FatBats</v>
      </c>
      <c r="J94" s="8">
        <v>24</v>
      </c>
      <c r="K94" t="s">
        <v>2338</v>
      </c>
      <c r="L94" t="str">
        <f>VLOOKUP(J94,'Field List'!$A$2:$D$90,2,0)</f>
        <v>Charters Towers Gun Club</v>
      </c>
      <c r="M94" t="str">
        <f>VLOOKUP(J94,'Field List'!$A$2:$D$90,4,0)</f>
        <v>Closest to Clubhouse</v>
      </c>
      <c r="N94" t="str">
        <f t="shared" si="89"/>
        <v>218204</v>
      </c>
      <c r="O94" t="str">
        <f t="shared" si="90"/>
        <v>204218</v>
      </c>
      <c r="P94" t="str">
        <f t="shared" si="91"/>
        <v>218Field24</v>
      </c>
      <c r="Q94" s="1" t="str">
        <f t="shared" si="92"/>
        <v>204Field24</v>
      </c>
      <c r="R94" s="10" t="e">
        <f>VLOOKUP(N94,'Day 1&amp;2 Combinations'!$A$1:$B$2000,2,FALSE)</f>
        <v>#N/A</v>
      </c>
      <c r="S94" s="10" t="e">
        <f>VLOOKUP(O94,'Day 1&amp;2 Combinations'!$A$1:$B$2000,2,FALSE)</f>
        <v>#N/A</v>
      </c>
      <c r="T94" s="10" t="str">
        <f>VLOOKUP(P94,'Day 1&amp;2 Combinations'!$A$1:$B$2000,2,FALSE)</f>
        <v>*</v>
      </c>
      <c r="U94" s="10" t="e">
        <f>VLOOKUP(Q94,'Day 1&amp;2 Combinations'!$A$1:$B$2000,2,FALSE)</f>
        <v>#N/A</v>
      </c>
      <c r="V94" t="str">
        <f>VLOOKUP(C94,'Team Listing'!$A$1:$R$251,17)</f>
        <v>All AM games</v>
      </c>
      <c r="W94" t="str">
        <f>VLOOKUP(H94,'Team Listing'!$A$1:$R$251,17)</f>
        <v>D1-AM;D3-AM</v>
      </c>
      <c r="X94" s="1" t="str">
        <f t="shared" si="82"/>
        <v>Social</v>
      </c>
      <c r="Y94" s="3">
        <f t="shared" si="83"/>
        <v>218</v>
      </c>
      <c r="Z94" t="str">
        <f t="shared" si="84"/>
        <v>McGovern XI</v>
      </c>
      <c r="AA94" s="3">
        <f t="shared" si="85"/>
        <v>204</v>
      </c>
      <c r="AB94" s="3">
        <f t="shared" si="86"/>
        <v>347</v>
      </c>
      <c r="AC94" t="str">
        <f t="shared" si="87"/>
        <v>FatBats</v>
      </c>
    </row>
    <row r="95" spans="1:29" x14ac:dyDescent="0.2">
      <c r="A95" s="10">
        <v>348</v>
      </c>
      <c r="B95" t="str">
        <f>VLOOKUP(C95,'Team Listing'!$A$1:$R$251,3)</f>
        <v>Social</v>
      </c>
      <c r="C95" s="7">
        <v>202</v>
      </c>
      <c r="D95" t="str">
        <f>VLOOKUP(C95,'Team Listing'!$A$1:$R$251,2)</f>
        <v>Dot's Lot</v>
      </c>
      <c r="E95" s="1" t="s">
        <v>253</v>
      </c>
      <c r="F95" s="1">
        <f t="shared" si="88"/>
        <v>348</v>
      </c>
      <c r="G95" t="str">
        <f>VLOOKUP(H95,'Team Listing'!$A$1:$R$251,3)</f>
        <v>Social</v>
      </c>
      <c r="H95" s="7">
        <v>220</v>
      </c>
      <c r="I95" t="str">
        <f>VLOOKUP(H95,'Team Listing'!$A$1:$R$251,2)</f>
        <v>Pub Grub Hooligans</v>
      </c>
      <c r="J95" s="8">
        <v>76</v>
      </c>
      <c r="K95" t="s">
        <v>2338</v>
      </c>
      <c r="L95" t="str">
        <f>VLOOKUP(J95,'Field List'!$A$2:$D$90,2,0)</f>
        <v xml:space="preserve">  R.WEST</v>
      </c>
      <c r="M95" t="str">
        <f>VLOOKUP(J95,'Field List'!$A$2:$D$90,4,0)</f>
        <v>17 Jardine Lane  of Bluff Road</v>
      </c>
      <c r="N95" t="str">
        <f t="shared" si="89"/>
        <v>202220</v>
      </c>
      <c r="O95" t="str">
        <f t="shared" si="90"/>
        <v>220202</v>
      </c>
      <c r="P95" t="str">
        <f t="shared" si="91"/>
        <v>202Field76</v>
      </c>
      <c r="Q95" s="1" t="str">
        <f t="shared" si="92"/>
        <v>220Field76</v>
      </c>
      <c r="R95" s="10" t="e">
        <f>VLOOKUP(N95,'Day 1&amp;2 Combinations'!$A$1:$B$2000,2,FALSE)</f>
        <v>#N/A</v>
      </c>
      <c r="S95" s="10" t="e">
        <f>VLOOKUP(O95,'Day 1&amp;2 Combinations'!$A$1:$B$2000,2,FALSE)</f>
        <v>#N/A</v>
      </c>
      <c r="T95" s="10" t="str">
        <f>VLOOKUP(P95,'Day 1&amp;2 Combinations'!$A$1:$B$2000,2,FALSE)</f>
        <v>*</v>
      </c>
      <c r="U95" s="10" t="e">
        <f>VLOOKUP(Q95,'Day 1&amp;2 Combinations'!$A$1:$B$2000,2,FALSE)</f>
        <v>#N/A</v>
      </c>
      <c r="V95" t="str">
        <f>VLOOKUP(C95,'Team Listing'!$A$1:$R$251,17)</f>
        <v>HomeField-D1-PM;D2-AM;D3-AM</v>
      </c>
      <c r="W95" t="str">
        <f>VLOOKUP(H95,'Team Listing'!$A$1:$R$251,17)</f>
        <v>AM games</v>
      </c>
      <c r="X95" s="1" t="str">
        <f t="shared" si="82"/>
        <v>Social</v>
      </c>
      <c r="Y95" s="3">
        <f t="shared" si="83"/>
        <v>202</v>
      </c>
      <c r="Z95" t="str">
        <f t="shared" si="84"/>
        <v>Dot's Lot</v>
      </c>
      <c r="AA95" s="3">
        <f t="shared" si="85"/>
        <v>220</v>
      </c>
      <c r="AB95" s="3">
        <f t="shared" si="86"/>
        <v>348</v>
      </c>
      <c r="AC95" t="str">
        <f t="shared" si="87"/>
        <v>Pub Grub Hooligans</v>
      </c>
    </row>
    <row r="96" spans="1:29" x14ac:dyDescent="0.2">
      <c r="A96" s="10">
        <v>349</v>
      </c>
      <c r="B96" t="str">
        <f>VLOOKUP(C96,'Team Listing'!$A$1:$R$251,3)</f>
        <v>Social</v>
      </c>
      <c r="C96" s="7">
        <v>196</v>
      </c>
      <c r="D96" t="str">
        <f>VLOOKUP(C96,'Team Listing'!$A$1:$R$251,2)</f>
        <v>Carl's XI</v>
      </c>
      <c r="E96" s="1" t="s">
        <v>253</v>
      </c>
      <c r="F96" s="1">
        <f t="shared" si="88"/>
        <v>349</v>
      </c>
      <c r="G96" t="str">
        <f>VLOOKUP(H96,'Team Listing'!$A$1:$R$251,3)</f>
        <v>Social</v>
      </c>
      <c r="H96" s="7">
        <v>206</v>
      </c>
      <c r="I96" t="str">
        <f>VLOOKUP(H96,'Team Listing'!$A$1:$R$251,2)</f>
        <v>Full Pelt</v>
      </c>
      <c r="J96" s="8">
        <v>59</v>
      </c>
      <c r="K96" t="s">
        <v>2338</v>
      </c>
      <c r="L96" t="str">
        <f>VLOOKUP(J96,'Field List'!$A$2:$D$90,2,0)</f>
        <v>Ormondes</v>
      </c>
      <c r="M96" t="str">
        <f>VLOOKUP(J96,'Field List'!$A$2:$D$90,4,0)</f>
        <v>11km Alfords Road on Millchester Road</v>
      </c>
      <c r="N96" t="str">
        <f t="shared" si="89"/>
        <v>196206</v>
      </c>
      <c r="O96" t="str">
        <f t="shared" si="90"/>
        <v>206196</v>
      </c>
      <c r="P96" t="str">
        <f t="shared" si="91"/>
        <v>196Field59</v>
      </c>
      <c r="Q96" s="1" t="str">
        <f t="shared" si="92"/>
        <v>206Field59</v>
      </c>
      <c r="R96" s="10" t="e">
        <f>VLOOKUP(N96,'Day 1&amp;2 Combinations'!$A$1:$B$2000,2,FALSE)</f>
        <v>#N/A</v>
      </c>
      <c r="S96" s="10" t="e">
        <f>VLOOKUP(O96,'Day 1&amp;2 Combinations'!$A$1:$B$2000,2,FALSE)</f>
        <v>#N/A</v>
      </c>
      <c r="T96" s="10" t="str">
        <f>VLOOKUP(P96,'Day 1&amp;2 Combinations'!$A$1:$B$2000,2,FALSE)</f>
        <v>*</v>
      </c>
      <c r="U96" s="10" t="e">
        <f>VLOOKUP(Q96,'Day 1&amp;2 Combinations'!$A$1:$B$2000,2,FALSE)</f>
        <v>#N/A</v>
      </c>
      <c r="V96" t="str">
        <f>VLOOKUP(C96,'Team Listing'!$A$1:$R$251,17)</f>
        <v>Home field</v>
      </c>
      <c r="W96" t="str">
        <f>VLOOKUP(H96,'Team Listing'!$A$1:$R$251,17)</f>
        <v>AM games</v>
      </c>
      <c r="X96" s="1" t="str">
        <f t="shared" si="82"/>
        <v>Social</v>
      </c>
      <c r="Y96" s="3">
        <f t="shared" si="83"/>
        <v>196</v>
      </c>
      <c r="Z96" t="str">
        <f t="shared" si="84"/>
        <v>Carl's XI</v>
      </c>
      <c r="AA96" s="3">
        <f t="shared" si="85"/>
        <v>206</v>
      </c>
      <c r="AB96" s="3">
        <f t="shared" si="86"/>
        <v>349</v>
      </c>
      <c r="AC96" t="str">
        <f t="shared" si="87"/>
        <v>Full Pelt</v>
      </c>
    </row>
    <row r="97" spans="1:29" x14ac:dyDescent="0.2">
      <c r="A97" s="10">
        <v>350</v>
      </c>
      <c r="B97" t="str">
        <f>VLOOKUP(C97,'Team Listing'!$A$1:$R$251,3)</f>
        <v>Social</v>
      </c>
      <c r="C97" s="7">
        <v>222</v>
      </c>
      <c r="D97" t="str">
        <f>VLOOKUP(C97,'Team Listing'!$A$1:$R$251,2)</f>
        <v>Riverside Boys</v>
      </c>
      <c r="E97" s="1" t="s">
        <v>253</v>
      </c>
      <c r="F97" s="1">
        <f t="shared" si="88"/>
        <v>350</v>
      </c>
      <c r="G97" t="str">
        <f>VLOOKUP(H97,'Team Listing'!$A$1:$R$251,3)</f>
        <v>Social</v>
      </c>
      <c r="H97" s="7">
        <v>189</v>
      </c>
      <c r="I97" t="str">
        <f>VLOOKUP(H97,'Team Listing'!$A$1:$R$251,2)</f>
        <v>Almaden Armadillos</v>
      </c>
      <c r="J97" s="8">
        <v>67</v>
      </c>
      <c r="K97" t="s">
        <v>2338</v>
      </c>
      <c r="L97" t="str">
        <f>VLOOKUP(J97,'Field List'!$A$2:$D$90,2,0)</f>
        <v>Sellheim</v>
      </c>
      <c r="M97" t="str">
        <f>VLOOKUP(J97,'Field List'!$A$2:$D$90,4,0)</f>
        <v xml:space="preserve">Wayne Lewis's Property          </v>
      </c>
      <c r="N97" t="str">
        <f t="shared" si="89"/>
        <v>222189</v>
      </c>
      <c r="O97" t="str">
        <f t="shared" si="90"/>
        <v>189222</v>
      </c>
      <c r="P97" t="str">
        <f t="shared" si="91"/>
        <v>222Field67</v>
      </c>
      <c r="Q97" s="1" t="str">
        <f t="shared" si="92"/>
        <v>189Field67</v>
      </c>
      <c r="R97" s="10" t="e">
        <f>VLOOKUP(N97,'Day 1&amp;2 Combinations'!$A$1:$B$2000,2,FALSE)</f>
        <v>#N/A</v>
      </c>
      <c r="S97" s="10" t="e">
        <f>VLOOKUP(O97,'Day 1&amp;2 Combinations'!$A$1:$B$2000,2,FALSE)</f>
        <v>#N/A</v>
      </c>
      <c r="T97" s="10" t="str">
        <f>VLOOKUP(P97,'Day 1&amp;2 Combinations'!$A$1:$B$2000,2,FALSE)</f>
        <v>*</v>
      </c>
      <c r="U97" s="10" t="e">
        <f>VLOOKUP(Q97,'Day 1&amp;2 Combinations'!$A$1:$B$2000,2,FALSE)</f>
        <v>#N/A</v>
      </c>
      <c r="V97" t="str">
        <f>VLOOKUP(C97,'Team Listing'!$A$1:$R$251,17)</f>
        <v>Home FieldAMgames; Can usePM</v>
      </c>
      <c r="W97">
        <f>VLOOKUP(H97,'Team Listing'!$A$1:$R$251,17)</f>
        <v>0</v>
      </c>
      <c r="X97" s="1" t="str">
        <f t="shared" si="82"/>
        <v>Social</v>
      </c>
      <c r="Y97" s="3">
        <f t="shared" si="83"/>
        <v>222</v>
      </c>
      <c r="Z97" t="str">
        <f t="shared" si="84"/>
        <v>Riverside Boys</v>
      </c>
      <c r="AA97" s="3">
        <f t="shared" si="85"/>
        <v>189</v>
      </c>
      <c r="AB97" s="3">
        <f t="shared" si="86"/>
        <v>350</v>
      </c>
      <c r="AC97" t="str">
        <f t="shared" si="87"/>
        <v>Almaden Armadillos</v>
      </c>
    </row>
    <row r="98" spans="1:29" x14ac:dyDescent="0.2">
      <c r="A98" s="10">
        <v>351</v>
      </c>
      <c r="B98" t="str">
        <f>VLOOKUP(C98,'Team Listing'!$A$1:$R$251,3)</f>
        <v>Social</v>
      </c>
      <c r="C98" s="7">
        <v>240</v>
      </c>
      <c r="D98" t="str">
        <f>VLOOKUP(C98,'Team Listing'!$A$1:$R$251,2)</f>
        <v>Uno (You Know)</v>
      </c>
      <c r="E98" s="1" t="s">
        <v>253</v>
      </c>
      <c r="F98" s="1">
        <f t="shared" si="88"/>
        <v>351</v>
      </c>
      <c r="G98" t="str">
        <f>VLOOKUP(H98,'Team Listing'!$A$1:$R$251,3)</f>
        <v>Social</v>
      </c>
      <c r="H98" s="7">
        <v>241</v>
      </c>
      <c r="I98" t="str">
        <f>VLOOKUP(H98,'Team Listing'!$A$1:$R$251,2)</f>
        <v>Wattle Wackers</v>
      </c>
      <c r="J98" s="8">
        <v>47</v>
      </c>
      <c r="K98" t="s">
        <v>2338</v>
      </c>
      <c r="L98" t="str">
        <f>VLOOKUP(J98,'Field List'!$A$2:$D$90,2,0)</f>
        <v>Goldfield Sporting Complex</v>
      </c>
      <c r="M98" t="str">
        <f>VLOOKUP(J98,'Field List'!$A$2:$D$90,4,0)</f>
        <v>Second turf wicket</v>
      </c>
      <c r="N98" t="str">
        <f t="shared" si="89"/>
        <v>240241</v>
      </c>
      <c r="O98" t="str">
        <f t="shared" si="90"/>
        <v>241240</v>
      </c>
      <c r="P98" t="str">
        <f t="shared" si="91"/>
        <v>240Field47</v>
      </c>
      <c r="Q98" s="1" t="str">
        <f t="shared" si="92"/>
        <v>241Field47</v>
      </c>
      <c r="R98" s="10" t="e">
        <f>VLOOKUP(N98,'Day 1&amp;2 Combinations'!$A$1:$B$2000,2,FALSE)</f>
        <v>#N/A</v>
      </c>
      <c r="S98" s="10" t="e">
        <f>VLOOKUP(O98,'Day 1&amp;2 Combinations'!$A$1:$B$2000,2,FALSE)</f>
        <v>#N/A</v>
      </c>
      <c r="T98" s="10" t="str">
        <f>VLOOKUP(P98,'Day 1&amp;2 Combinations'!$A$1:$B$2000,2,FALSE)</f>
        <v>*</v>
      </c>
      <c r="U98" s="10" t="e">
        <f>VLOOKUP(Q98,'Day 1&amp;2 Combinations'!$A$1:$B$2000,2,FALSE)</f>
        <v>#N/A</v>
      </c>
      <c r="V98" t="str">
        <f>VLOOKUP(C98,'Team Listing'!$A$1:$R$251,17)</f>
        <v>Home Field - Athletics Club</v>
      </c>
      <c r="W98" t="e">
        <f>VLOOKUP(H98,'Team Listing'!$A$1:$R$251,17)</f>
        <v>#N/A</v>
      </c>
      <c r="X98" s="1" t="str">
        <f t="shared" si="82"/>
        <v>Social</v>
      </c>
      <c r="Y98" s="3">
        <f t="shared" si="83"/>
        <v>240</v>
      </c>
      <c r="Z98" t="str">
        <f t="shared" si="84"/>
        <v>Uno (You Know)</v>
      </c>
      <c r="AA98" s="3">
        <f t="shared" si="85"/>
        <v>241</v>
      </c>
      <c r="AB98" s="3">
        <f t="shared" si="86"/>
        <v>351</v>
      </c>
      <c r="AC98" t="str">
        <f t="shared" si="87"/>
        <v>Wattle Wackers</v>
      </c>
    </row>
    <row r="99" spans="1:29" x14ac:dyDescent="0.2">
      <c r="A99" s="10">
        <v>352</v>
      </c>
      <c r="B99" t="str">
        <f>VLOOKUP(C99,'Team Listing'!$A$1:$R$251,3)</f>
        <v>Social</v>
      </c>
      <c r="C99" s="7">
        <v>233</v>
      </c>
      <c r="D99" t="str">
        <f>VLOOKUP(C99,'Team Listing'!$A$1:$R$251,2)</f>
        <v>Throbbing Gristles</v>
      </c>
      <c r="E99" s="1" t="s">
        <v>253</v>
      </c>
      <c r="F99" s="1">
        <f t="shared" si="88"/>
        <v>352</v>
      </c>
      <c r="G99" t="str">
        <f>VLOOKUP(H99,'Team Listing'!$A$1:$R$251,3)</f>
        <v>Social</v>
      </c>
      <c r="H99" s="7">
        <v>207</v>
      </c>
      <c r="I99" t="str">
        <f>VLOOKUP(H99,'Team Listing'!$A$1:$R$251,2)</f>
        <v>Full Tossers</v>
      </c>
      <c r="J99" s="8">
        <v>30</v>
      </c>
      <c r="K99" t="s">
        <v>2338</v>
      </c>
      <c r="L99" t="str">
        <f>VLOOKUP(J99,'Field List'!$A$2:$D$90,2,0)</f>
        <v>Charters Towers Airport Reserve</v>
      </c>
      <c r="M99">
        <f>VLOOKUP(J99,'Field List'!$A$2:$D$90,4,0)</f>
        <v>0</v>
      </c>
      <c r="N99" t="str">
        <f t="shared" si="89"/>
        <v>233207</v>
      </c>
      <c r="O99" t="str">
        <f t="shared" si="90"/>
        <v>207233</v>
      </c>
      <c r="P99" t="str">
        <f t="shared" si="91"/>
        <v>233Field30</v>
      </c>
      <c r="Q99" s="1" t="str">
        <f t="shared" si="92"/>
        <v>207Field30</v>
      </c>
      <c r="R99" s="10" t="e">
        <f>VLOOKUP(N99,'Day 1&amp;2 Combinations'!$A$1:$B$2000,2,FALSE)</f>
        <v>#N/A</v>
      </c>
      <c r="S99" s="10" t="e">
        <f>VLOOKUP(O99,'Day 1&amp;2 Combinations'!$A$1:$B$2000,2,FALSE)</f>
        <v>#N/A</v>
      </c>
      <c r="T99" s="10" t="e">
        <f>VLOOKUP(P99,'Day 1&amp;2 Combinations'!$A$1:$B$2000,2,FALSE)</f>
        <v>#N/A</v>
      </c>
      <c r="U99" s="10" t="e">
        <f>VLOOKUP(Q99,'Day 1&amp;2 Combinations'!$A$1:$B$2000,2,FALSE)</f>
        <v>#N/A</v>
      </c>
      <c r="V99">
        <f>VLOOKUP(C99,'Team Listing'!$A$1:$R$251,17)</f>
        <v>0</v>
      </c>
      <c r="W99" t="e">
        <f>VLOOKUP(H99,'Team Listing'!$A$1:$R$251,17)</f>
        <v>#N/A</v>
      </c>
      <c r="X99" s="1" t="str">
        <f t="shared" si="82"/>
        <v>Social</v>
      </c>
      <c r="Y99" s="3">
        <f t="shared" si="83"/>
        <v>233</v>
      </c>
      <c r="Z99" t="str">
        <f t="shared" si="84"/>
        <v>Throbbing Gristles</v>
      </c>
      <c r="AA99" s="3">
        <f t="shared" si="85"/>
        <v>207</v>
      </c>
      <c r="AB99" s="3">
        <f t="shared" si="86"/>
        <v>352</v>
      </c>
      <c r="AC99" t="str">
        <f t="shared" si="87"/>
        <v>Full Tossers</v>
      </c>
    </row>
    <row r="100" spans="1:29" x14ac:dyDescent="0.2">
      <c r="A100" s="10">
        <v>353</v>
      </c>
      <c r="B100" t="str">
        <f>VLOOKUP(C100,'Team Listing'!$A$1:$R$251,3)</f>
        <v>Social</v>
      </c>
      <c r="C100" s="7">
        <v>227</v>
      </c>
      <c r="D100" t="str">
        <f>VLOOKUP(C100,'Team Listing'!$A$1:$R$251,2)</f>
        <v>Showuzya</v>
      </c>
      <c r="E100" s="1" t="s">
        <v>253</v>
      </c>
      <c r="F100" s="1">
        <f t="shared" si="88"/>
        <v>353</v>
      </c>
      <c r="G100" t="str">
        <f>VLOOKUP(H100,'Team Listing'!$A$1:$R$251,3)</f>
        <v>Social</v>
      </c>
      <c r="H100" s="7">
        <v>246</v>
      </c>
      <c r="I100" t="str">
        <f>VLOOKUP(H100,'Team Listing'!$A$1:$R$251,2)</f>
        <v>Wulguru Steel "Weekenders"</v>
      </c>
      <c r="J100" s="8">
        <v>3</v>
      </c>
      <c r="K100" t="s">
        <v>2338</v>
      </c>
      <c r="L100" t="str">
        <f>VLOOKUP(J100,'Field List'!$A$2:$D$90,2,0)</f>
        <v>Bivouac  Junction</v>
      </c>
      <c r="M100" t="str">
        <f>VLOOKUP(J100,'Field List'!$A$2:$D$90,4,0)</f>
        <v>Townsville Highway</v>
      </c>
      <c r="N100" t="str">
        <f t="shared" si="89"/>
        <v>227246</v>
      </c>
      <c r="O100" t="str">
        <f t="shared" si="90"/>
        <v>246227</v>
      </c>
      <c r="P100" t="str">
        <f t="shared" si="91"/>
        <v>227Field3</v>
      </c>
      <c r="Q100" s="1" t="str">
        <f t="shared" si="92"/>
        <v>246Field3</v>
      </c>
      <c r="R100" s="10" t="e">
        <f>VLOOKUP(N100,'Day 1&amp;2 Combinations'!$A$1:$B$2000,2,FALSE)</f>
        <v>#N/A</v>
      </c>
      <c r="S100" s="10" t="e">
        <f>VLOOKUP(O100,'Day 1&amp;2 Combinations'!$A$1:$B$2000,2,FALSE)</f>
        <v>#N/A</v>
      </c>
      <c r="T100" s="10" t="str">
        <f>VLOOKUP(P100,'Day 1&amp;2 Combinations'!$A$1:$B$2000,2,FALSE)</f>
        <v>*</v>
      </c>
      <c r="U100" s="10" t="e">
        <f>VLOOKUP(Q100,'Day 1&amp;2 Combinations'!$A$1:$B$2000,2,FALSE)</f>
        <v>#N/A</v>
      </c>
      <c r="V100" t="str">
        <f>VLOOKUP(C100,'Team Listing'!$A$1:$R$251,17)</f>
        <v>Home field; Day3-AM</v>
      </c>
      <c r="W100">
        <f>VLOOKUP(H100,'Team Listing'!$A$1:$R$251,17)</f>
        <v>0</v>
      </c>
      <c r="X100" s="1" t="str">
        <f t="shared" si="82"/>
        <v>Social</v>
      </c>
      <c r="Y100" s="3">
        <f t="shared" si="83"/>
        <v>227</v>
      </c>
      <c r="Z100" t="str">
        <f>D100</f>
        <v>Showuzya</v>
      </c>
      <c r="AA100" s="3">
        <f t="shared" si="85"/>
        <v>246</v>
      </c>
      <c r="AB100" s="3">
        <f t="shared" si="86"/>
        <v>353</v>
      </c>
      <c r="AC100" t="str">
        <f t="shared" si="87"/>
        <v>Wulguru Steel "Weekenders"</v>
      </c>
    </row>
    <row r="101" spans="1:29" x14ac:dyDescent="0.2">
      <c r="A101" s="10">
        <v>354</v>
      </c>
      <c r="B101" t="str">
        <f>VLOOKUP(C101,'Team Listing'!$A$1:$R$251,3)</f>
        <v>Social</v>
      </c>
      <c r="C101" s="7">
        <v>244</v>
      </c>
      <c r="D101" t="str">
        <f>VLOOKUP(C101,'Team Listing'!$A$1:$R$251,2)</f>
        <v>Winey Pitches</v>
      </c>
      <c r="E101" s="1" t="s">
        <v>253</v>
      </c>
      <c r="F101" s="1">
        <f t="shared" si="88"/>
        <v>354</v>
      </c>
      <c r="G101" t="str">
        <f>VLOOKUP(H101,'Team Listing'!$A$1:$R$251,3)</f>
        <v>Social</v>
      </c>
      <c r="H101" s="7">
        <v>232</v>
      </c>
      <c r="I101" t="str">
        <f>VLOOKUP(H101,'Team Listing'!$A$1:$R$251,2)</f>
        <v>The Rellies</v>
      </c>
      <c r="J101" s="8">
        <v>66</v>
      </c>
      <c r="K101" t="s">
        <v>2338</v>
      </c>
      <c r="L101" t="str">
        <f>VLOOKUP(J101,'Field List'!$A$2:$D$90,2,0)</f>
        <v>Six Pack Downs</v>
      </c>
      <c r="M101" t="str">
        <f>VLOOKUP(J101,'Field List'!$A$2:$D$90,4,0)</f>
        <v>3.6 km on Lynd Highway</v>
      </c>
      <c r="N101" t="str">
        <f t="shared" si="89"/>
        <v>244232</v>
      </c>
      <c r="O101" t="str">
        <f t="shared" si="90"/>
        <v>232244</v>
      </c>
      <c r="P101" t="str">
        <f t="shared" si="91"/>
        <v>244Field66</v>
      </c>
      <c r="Q101" s="1" t="str">
        <f t="shared" si="92"/>
        <v>232Field66</v>
      </c>
      <c r="R101" s="10" t="e">
        <f>VLOOKUP(N101,'Day 1&amp;2 Combinations'!$A$1:$B$2000,2,FALSE)</f>
        <v>#N/A</v>
      </c>
      <c r="S101" s="10" t="e">
        <f>VLOOKUP(O101,'Day 1&amp;2 Combinations'!$A$1:$B$2000,2,FALSE)</f>
        <v>#N/A</v>
      </c>
      <c r="T101" s="10" t="str">
        <f>VLOOKUP(P101,'Day 1&amp;2 Combinations'!$A$1:$B$2000,2,FALSE)</f>
        <v>*</v>
      </c>
      <c r="U101" s="10" t="e">
        <f>VLOOKUP(Q101,'Day 1&amp;2 Combinations'!$A$1:$B$2000,2,FALSE)</f>
        <v>#N/A</v>
      </c>
      <c r="V101" t="str">
        <f>VLOOKUP(C101,'Team Listing'!$A$1:$R$251,17)</f>
        <v>Home Field; AM games</v>
      </c>
      <c r="W101" t="e">
        <f>VLOOKUP(H101,'Team Listing'!$A$1:$R$251,17)</f>
        <v>#N/A</v>
      </c>
      <c r="X101" s="1" t="str">
        <f t="shared" si="82"/>
        <v>Social</v>
      </c>
      <c r="Y101" s="3">
        <f t="shared" si="83"/>
        <v>244</v>
      </c>
      <c r="Z101" t="str">
        <f>D101</f>
        <v>Winey Pitches</v>
      </c>
      <c r="AA101" s="3">
        <f t="shared" si="85"/>
        <v>232</v>
      </c>
      <c r="AB101" s="3">
        <f t="shared" si="86"/>
        <v>354</v>
      </c>
      <c r="AC101" t="str">
        <f>I101</f>
        <v>The Rellies</v>
      </c>
    </row>
    <row r="102" spans="1:29" x14ac:dyDescent="0.2">
      <c r="A102" s="10">
        <v>355</v>
      </c>
      <c r="B102" t="str">
        <f>VLOOKUP(C102,'Team Listing'!$A$1:$R$251,3)</f>
        <v>Social</v>
      </c>
      <c r="C102" s="7">
        <v>217</v>
      </c>
      <c r="D102" t="str">
        <f>VLOOKUP(C102,'Team Listing'!$A$1:$R$251,2)</f>
        <v>Mad Hatta's</v>
      </c>
      <c r="E102" s="1" t="s">
        <v>253</v>
      </c>
      <c r="F102" s="1">
        <f t="shared" si="88"/>
        <v>355</v>
      </c>
      <c r="G102" t="str">
        <f>VLOOKUP(H102,'Team Listing'!$A$1:$R$251,3)</f>
        <v>Social</v>
      </c>
      <c r="H102" s="7">
        <v>234</v>
      </c>
      <c r="I102" t="str">
        <f>VLOOKUP(H102,'Team Listing'!$A$1:$R$251,2)</f>
        <v>Tinnies And Beer</v>
      </c>
      <c r="J102" s="8">
        <v>21</v>
      </c>
      <c r="K102" t="s">
        <v>2338</v>
      </c>
      <c r="L102" t="str">
        <f>VLOOKUP(J102,'Field List'!$A$2:$D$90,2,0)</f>
        <v xml:space="preserve">Charters Towers Golf Club </v>
      </c>
      <c r="M102" t="str">
        <f>VLOOKUP(J102,'Field List'!$A$2:$D$90,4,0)</f>
        <v xml:space="preserve">Closest to Clubhouse </v>
      </c>
      <c r="N102" t="str">
        <f t="shared" si="89"/>
        <v>217234</v>
      </c>
      <c r="O102" t="str">
        <f t="shared" si="90"/>
        <v>234217</v>
      </c>
      <c r="P102" t="str">
        <f t="shared" si="91"/>
        <v>217Field21</v>
      </c>
      <c r="Q102" s="1" t="str">
        <f t="shared" si="92"/>
        <v>234Field21</v>
      </c>
      <c r="R102" s="10" t="e">
        <f>VLOOKUP(N102,'Day 1&amp;2 Combinations'!$A$1:$B$2000,2,FALSE)</f>
        <v>#N/A</v>
      </c>
      <c r="S102" s="10" t="e">
        <f>VLOOKUP(O102,'Day 1&amp;2 Combinations'!$A$1:$B$2000,2,FALSE)</f>
        <v>#N/A</v>
      </c>
      <c r="T102" s="10" t="e">
        <f>VLOOKUP(P102,'Day 1&amp;2 Combinations'!$A$1:$B$2000,2,FALSE)</f>
        <v>#N/A</v>
      </c>
      <c r="U102" s="10" t="e">
        <f>VLOOKUP(Q102,'Day 1&amp;2 Combinations'!$A$1:$B$2000,2,FALSE)</f>
        <v>#N/A</v>
      </c>
      <c r="V102" t="str">
        <f>VLOOKUP(C102,'Team Listing'!$A$1:$R$251,17)</f>
        <v>Day1-Winey Pitches; Day3-Play Golf Club</v>
      </c>
      <c r="W102" t="str">
        <f>VLOOKUP(H102,'Team Listing'!$A$1:$R$251,17)</f>
        <v>Play Riverside Boys</v>
      </c>
      <c r="X102" s="1" t="str">
        <f t="shared" ref="X102:X129" si="93">B102</f>
        <v>Social</v>
      </c>
      <c r="Y102" s="3">
        <f t="shared" ref="Y102:Y129" si="94">C102</f>
        <v>217</v>
      </c>
      <c r="Z102" t="str">
        <f t="shared" ref="Z102:Z129" si="95">D102</f>
        <v>Mad Hatta's</v>
      </c>
      <c r="AA102" s="3">
        <f t="shared" ref="AA102:AA129" si="96">H102</f>
        <v>234</v>
      </c>
      <c r="AB102" s="3">
        <f t="shared" ref="AB102:AB129" si="97">F102</f>
        <v>355</v>
      </c>
      <c r="AC102" t="str">
        <f t="shared" ref="AC102:AC129" si="98">I102</f>
        <v>Tinnies And Beer</v>
      </c>
    </row>
    <row r="103" spans="1:29" x14ac:dyDescent="0.2">
      <c r="A103" s="10">
        <v>356</v>
      </c>
      <c r="B103" t="str">
        <f>VLOOKUP(C103,'Team Listing'!$A$1:$R$251,3)</f>
        <v>Social</v>
      </c>
      <c r="C103" s="7">
        <v>237</v>
      </c>
      <c r="D103" t="str">
        <f>VLOOKUP(C103,'Team Listing'!$A$1:$R$251,2)</f>
        <v>Tuggers 1</v>
      </c>
      <c r="E103" s="1" t="s">
        <v>253</v>
      </c>
      <c r="F103" s="1">
        <f t="shared" si="88"/>
        <v>356</v>
      </c>
      <c r="G103" t="str">
        <f>VLOOKUP(H103,'Team Listing'!$A$1:$R$251,3)</f>
        <v>Social</v>
      </c>
      <c r="H103" s="7">
        <v>191</v>
      </c>
      <c r="I103" t="str">
        <f>VLOOKUP(H103,'Team Listing'!$A$1:$R$251,2)</f>
        <v>Big Ballers</v>
      </c>
      <c r="J103" s="8">
        <v>25</v>
      </c>
      <c r="K103" t="s">
        <v>2338</v>
      </c>
      <c r="L103" t="str">
        <f>VLOOKUP(J103,'Field List'!$A$2:$D$90,2,0)</f>
        <v>Charters Towers Gun Club</v>
      </c>
      <c r="M103" t="str">
        <f>VLOOKUP(J103,'Field List'!$A$2:$D$90,4,0)</f>
        <v>Right Hand Side as driving in</v>
      </c>
      <c r="N103" t="str">
        <f t="shared" si="89"/>
        <v>237191</v>
      </c>
      <c r="O103" t="str">
        <f t="shared" si="90"/>
        <v>191237</v>
      </c>
      <c r="P103" t="str">
        <f t="shared" si="91"/>
        <v>237Field25</v>
      </c>
      <c r="Q103" s="1" t="str">
        <f t="shared" si="92"/>
        <v>191Field25</v>
      </c>
      <c r="R103" s="10" t="e">
        <f>VLOOKUP(N103,'Day 1&amp;2 Combinations'!$A$1:$B$2000,2,FALSE)</f>
        <v>#N/A</v>
      </c>
      <c r="S103" s="10" t="e">
        <f>VLOOKUP(O103,'Day 1&amp;2 Combinations'!$A$1:$B$2000,2,FALSE)</f>
        <v>#N/A</v>
      </c>
      <c r="T103" s="10" t="str">
        <f>VLOOKUP(P103,'Day 1&amp;2 Combinations'!$A$1:$B$2000,2,FALSE)</f>
        <v>*</v>
      </c>
      <c r="U103" s="10" t="e">
        <f>VLOOKUP(Q103,'Day 1&amp;2 Combinations'!$A$1:$B$2000,2,FALSE)</f>
        <v>#N/A</v>
      </c>
      <c r="V103" t="str">
        <f>VLOOKUP(C103,'Team Listing'!$A$1:$R$251,17)</f>
        <v>Home Field - Gun Club</v>
      </c>
      <c r="W103" t="e">
        <f>VLOOKUP(H103,'Team Listing'!$A$1:$R$251,17)</f>
        <v>#N/A</v>
      </c>
      <c r="X103" s="1" t="str">
        <f t="shared" si="93"/>
        <v>Social</v>
      </c>
      <c r="Y103" s="3">
        <f t="shared" si="94"/>
        <v>237</v>
      </c>
      <c r="Z103" t="str">
        <f t="shared" si="95"/>
        <v>Tuggers 1</v>
      </c>
      <c r="AA103" s="3">
        <f t="shared" si="96"/>
        <v>191</v>
      </c>
      <c r="AB103" s="3">
        <f t="shared" si="97"/>
        <v>356</v>
      </c>
      <c r="AC103" t="str">
        <f t="shared" si="98"/>
        <v>Big Ballers</v>
      </c>
    </row>
    <row r="104" spans="1:29" x14ac:dyDescent="0.2">
      <c r="A104" s="10">
        <v>357</v>
      </c>
      <c r="B104" t="str">
        <f>VLOOKUP(C104,'Team Listing'!$A$1:$R$251,3)</f>
        <v>Social</v>
      </c>
      <c r="C104" s="7">
        <v>197</v>
      </c>
      <c r="D104" t="str">
        <f>VLOOKUP(C104,'Team Listing'!$A$1:$R$251,2)</f>
        <v>Charters Towers Country Club</v>
      </c>
      <c r="E104" s="1" t="s">
        <v>253</v>
      </c>
      <c r="F104" s="1">
        <f t="shared" si="88"/>
        <v>357</v>
      </c>
      <c r="G104" t="str">
        <f>VLOOKUP(H104,'Team Listing'!$A$1:$R$251,3)</f>
        <v>Social</v>
      </c>
      <c r="H104" s="7">
        <v>219</v>
      </c>
      <c r="I104" t="str">
        <f>VLOOKUP(H104,'Team Listing'!$A$1:$R$251,2)</f>
        <v>Mt Coolon Micky's</v>
      </c>
      <c r="J104" s="8">
        <v>14</v>
      </c>
      <c r="K104" t="s">
        <v>2338</v>
      </c>
      <c r="L104" t="str">
        <f>VLOOKUP(J104,'Field List'!$A$2:$D$90,2,0)</f>
        <v>Mosman Park Junior Cricket</v>
      </c>
      <c r="M104" t="str">
        <f>VLOOKUP(J104,'Field List'!$A$2:$D$90,4,0)</f>
        <v>Keith Kratzmann  Oval.</v>
      </c>
      <c r="N104" t="str">
        <f t="shared" si="89"/>
        <v>197219</v>
      </c>
      <c r="O104" t="str">
        <f t="shared" si="90"/>
        <v>219197</v>
      </c>
      <c r="P104" t="str">
        <f t="shared" si="91"/>
        <v>197Field14</v>
      </c>
      <c r="Q104" s="1" t="str">
        <f t="shared" si="92"/>
        <v>219Field14</v>
      </c>
      <c r="R104" s="10" t="e">
        <f>VLOOKUP(N104,'Day 1&amp;2 Combinations'!$A$1:$B$2000,2,FALSE)</f>
        <v>#N/A</v>
      </c>
      <c r="S104" s="10" t="e">
        <f>VLOOKUP(O104,'Day 1&amp;2 Combinations'!$A$1:$B$2000,2,FALSE)</f>
        <v>#N/A</v>
      </c>
      <c r="T104" s="10" t="str">
        <f>VLOOKUP(P104,'Day 1&amp;2 Combinations'!$A$1:$B$2000,2,FALSE)</f>
        <v>*</v>
      </c>
      <c r="U104" s="10" t="e">
        <f>VLOOKUP(Q104,'Day 1&amp;2 Combinations'!$A$1:$B$2000,2,FALSE)</f>
        <v>#N/A</v>
      </c>
      <c r="V104">
        <f>VLOOKUP(C104,'Team Listing'!$A$1:$R$251,17)</f>
        <v>0</v>
      </c>
      <c r="W104" t="e">
        <f>VLOOKUP(H104,'Team Listing'!$A$1:$R$251,17)</f>
        <v>#N/A</v>
      </c>
      <c r="X104" s="1" t="str">
        <f t="shared" si="93"/>
        <v>Social</v>
      </c>
      <c r="Y104" s="3">
        <f t="shared" si="94"/>
        <v>197</v>
      </c>
      <c r="Z104" t="str">
        <f t="shared" si="95"/>
        <v>Charters Towers Country Club</v>
      </c>
      <c r="AA104" s="3">
        <f t="shared" si="96"/>
        <v>219</v>
      </c>
      <c r="AB104" s="3">
        <f t="shared" si="97"/>
        <v>357</v>
      </c>
      <c r="AC104" t="str">
        <f t="shared" si="98"/>
        <v>Mt Coolon Micky's</v>
      </c>
    </row>
    <row r="105" spans="1:29" x14ac:dyDescent="0.2">
      <c r="A105" s="10">
        <v>358</v>
      </c>
      <c r="B105" t="str">
        <f>VLOOKUP(C105,'Team Listing'!$A$1:$R$251,3)</f>
        <v>Social</v>
      </c>
      <c r="C105" s="7">
        <v>195</v>
      </c>
      <c r="D105" t="str">
        <f>VLOOKUP(C105,'Team Listing'!$A$1:$R$251,2)</f>
        <v>Burlo's XI</v>
      </c>
      <c r="E105" s="1" t="s">
        <v>253</v>
      </c>
      <c r="F105" s="1">
        <f t="shared" si="88"/>
        <v>358</v>
      </c>
      <c r="G105" t="str">
        <f>VLOOKUP(H105,'Team Listing'!$A$1:$R$251,3)</f>
        <v>Social</v>
      </c>
      <c r="H105" s="7">
        <v>225</v>
      </c>
      <c r="I105" t="str">
        <f>VLOOKUP(H105,'Team Listing'!$A$1:$R$251,2)</f>
        <v>Scorgasms</v>
      </c>
      <c r="J105" s="8">
        <v>37</v>
      </c>
      <c r="K105" t="s">
        <v>2338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89"/>
        <v>195225</v>
      </c>
      <c r="O105" t="str">
        <f t="shared" si="90"/>
        <v>225195</v>
      </c>
      <c r="P105" t="str">
        <f t="shared" si="91"/>
        <v>195Field37</v>
      </c>
      <c r="Q105" s="1" t="str">
        <f t="shared" si="92"/>
        <v>225Field37</v>
      </c>
      <c r="R105" s="10" t="e">
        <f>VLOOKUP(N105,'Day 1&amp;2 Combinations'!$A$1:$B$2000,2,FALSE)</f>
        <v>#N/A</v>
      </c>
      <c r="S105" s="10" t="e">
        <f>VLOOKUP(O105,'Day 1&amp;2 Combinations'!$A$1:$B$2000,2,FALSE)</f>
        <v>#N/A</v>
      </c>
      <c r="T105" s="10" t="e">
        <f>VLOOKUP(P105,'Day 1&amp;2 Combinations'!$A$1:$B$2000,2,FALSE)</f>
        <v>#N/A</v>
      </c>
      <c r="U105" s="10" t="e">
        <f>VLOOKUP(Q105,'Day 1&amp;2 Combinations'!$A$1:$B$2000,2,FALSE)</f>
        <v>#N/A</v>
      </c>
      <c r="V105">
        <f>VLOOKUP(C105,'Team Listing'!$A$1:$R$251,17)</f>
        <v>0</v>
      </c>
      <c r="W105" t="e">
        <f>VLOOKUP(H105,'Team Listing'!$A$1:$R$251,17)</f>
        <v>#N/A</v>
      </c>
      <c r="X105" s="1" t="str">
        <f t="shared" si="93"/>
        <v>Social</v>
      </c>
      <c r="Y105" s="3">
        <f t="shared" si="94"/>
        <v>195</v>
      </c>
      <c r="Z105" t="str">
        <f t="shared" si="95"/>
        <v>Burlo's XI</v>
      </c>
      <c r="AA105" s="3">
        <f t="shared" si="96"/>
        <v>225</v>
      </c>
      <c r="AB105" s="3">
        <f t="shared" si="97"/>
        <v>358</v>
      </c>
      <c r="AC105" t="str">
        <f t="shared" si="98"/>
        <v>Scorgasms</v>
      </c>
    </row>
    <row r="106" spans="1:29" x14ac:dyDescent="0.2">
      <c r="A106" s="10">
        <v>359</v>
      </c>
      <c r="B106" t="str">
        <f>VLOOKUP(C106,'Team Listing'!$A$1:$R$251,3)</f>
        <v>Social</v>
      </c>
      <c r="C106" s="7">
        <v>231</v>
      </c>
      <c r="D106" t="str">
        <f>VLOOKUP(C106,'Team Listing'!$A$1:$R$251,2)</f>
        <v>The Plumb Dingers</v>
      </c>
      <c r="E106" s="1" t="s">
        <v>253</v>
      </c>
      <c r="F106" s="1">
        <f t="shared" ref="F106:F109" si="99">A106</f>
        <v>359</v>
      </c>
      <c r="G106" t="str">
        <f>VLOOKUP(H106,'Team Listing'!$A$1:$R$251,3)</f>
        <v>Social</v>
      </c>
      <c r="H106" s="7">
        <v>224</v>
      </c>
      <c r="I106" t="str">
        <f>VLOOKUP(H106,'Team Listing'!$A$1:$R$251,2)</f>
        <v>Rum Runners</v>
      </c>
      <c r="J106" s="8">
        <v>38</v>
      </c>
      <c r="K106" t="s">
        <v>2338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89"/>
        <v>231224</v>
      </c>
      <c r="O106" t="str">
        <f t="shared" si="90"/>
        <v>224231</v>
      </c>
      <c r="P106" t="str">
        <f t="shared" si="91"/>
        <v>231Field38</v>
      </c>
      <c r="Q106" s="1" t="str">
        <f t="shared" si="92"/>
        <v>224Field38</v>
      </c>
      <c r="R106" s="10" t="e">
        <f>VLOOKUP(N106,'Day 1&amp;2 Combinations'!$A$1:$B$2000,2,FALSE)</f>
        <v>#N/A</v>
      </c>
      <c r="S106" s="10" t="e">
        <f>VLOOKUP(O106,'Day 1&amp;2 Combinations'!$A$1:$B$2000,2,FALSE)</f>
        <v>#N/A</v>
      </c>
      <c r="T106" s="10" t="e">
        <f>VLOOKUP(P106,'Day 1&amp;2 Combinations'!$A$1:$B$2000,2,FALSE)</f>
        <v>#N/A</v>
      </c>
      <c r="U106" s="10" t="e">
        <f>VLOOKUP(Q106,'Day 1&amp;2 Combinations'!$A$1:$B$2000,2,FALSE)</f>
        <v>#N/A</v>
      </c>
      <c r="V106" t="e">
        <f>VLOOKUP(C106,'Team Listing'!$A$1:$R$251,17)</f>
        <v>#N/A</v>
      </c>
      <c r="W106" t="e">
        <f>VLOOKUP(H106,'Team Listing'!$A$1:$R$251,17)</f>
        <v>#N/A</v>
      </c>
      <c r="X106" s="1" t="str">
        <f t="shared" si="93"/>
        <v>Social</v>
      </c>
      <c r="Y106" s="3">
        <f t="shared" si="94"/>
        <v>231</v>
      </c>
      <c r="Z106" t="str">
        <f t="shared" si="95"/>
        <v>The Plumb Dingers</v>
      </c>
      <c r="AA106" s="3">
        <f t="shared" si="96"/>
        <v>224</v>
      </c>
      <c r="AB106" s="3">
        <f t="shared" si="97"/>
        <v>359</v>
      </c>
      <c r="AC106" t="str">
        <f t="shared" si="98"/>
        <v>Rum Runners</v>
      </c>
    </row>
    <row r="107" spans="1:29" x14ac:dyDescent="0.2">
      <c r="A107" s="10">
        <v>360</v>
      </c>
      <c r="B107" t="str">
        <f>VLOOKUP(C107,'Team Listing'!$A$1:$R$251,3)</f>
        <v>Social</v>
      </c>
      <c r="C107" s="7">
        <v>238</v>
      </c>
      <c r="D107" t="str">
        <f>VLOOKUP(C107,'Team Listing'!$A$1:$R$251,2)</f>
        <v>Tuggers 2</v>
      </c>
      <c r="E107" s="1" t="s">
        <v>253</v>
      </c>
      <c r="F107" s="1">
        <f t="shared" si="99"/>
        <v>360</v>
      </c>
      <c r="G107" t="str">
        <f>VLOOKUP(H107,'Team Listing'!$A$1:$R$251,3)</f>
        <v>Social</v>
      </c>
      <c r="H107" s="7">
        <v>226</v>
      </c>
      <c r="I107" t="str">
        <f>VLOOKUP(H107,'Team Listing'!$A$1:$R$251,2)</f>
        <v>Shamrock Schooner Scullers</v>
      </c>
      <c r="J107" s="8">
        <v>25</v>
      </c>
      <c r="K107" t="s">
        <v>2339</v>
      </c>
      <c r="L107" t="str">
        <f>VLOOKUP(J107,'Field List'!$A$2:$D$90,2,0)</f>
        <v>Charters Towers Gun Club</v>
      </c>
      <c r="M107" t="str">
        <f>VLOOKUP(J107,'Field List'!$A$2:$D$90,4,0)</f>
        <v>Right Hand Side as driving in</v>
      </c>
      <c r="N107" t="str">
        <f t="shared" si="89"/>
        <v>238226</v>
      </c>
      <c r="O107" t="str">
        <f t="shared" si="90"/>
        <v>226238</v>
      </c>
      <c r="P107" t="str">
        <f t="shared" si="91"/>
        <v>238Field25</v>
      </c>
      <c r="Q107" s="1" t="str">
        <f t="shared" si="92"/>
        <v>226Field25</v>
      </c>
      <c r="R107" s="10" t="e">
        <f>VLOOKUP(N107,'Day 1&amp;2 Combinations'!$A$1:$B$2000,2,FALSE)</f>
        <v>#N/A</v>
      </c>
      <c r="S107" s="10" t="e">
        <f>VLOOKUP(O107,'Day 1&amp;2 Combinations'!$A$1:$B$2000,2,FALSE)</f>
        <v>#N/A</v>
      </c>
      <c r="T107" s="10" t="str">
        <f>VLOOKUP(P107,'Day 1&amp;2 Combinations'!$A$1:$B$2000,2,FALSE)</f>
        <v>*</v>
      </c>
      <c r="U107" s="10" t="e">
        <f>VLOOKUP(Q107,'Day 1&amp;2 Combinations'!$A$1:$B$2000,2,FALSE)</f>
        <v>#N/A</v>
      </c>
      <c r="V107" t="str">
        <f>VLOOKUP(C107,'Team Listing'!$A$1:$R$251,17)</f>
        <v>Home Field - Gun Club</v>
      </c>
      <c r="W107">
        <f>VLOOKUP(H107,'Team Listing'!$A$1:$R$251,17)</f>
        <v>0</v>
      </c>
      <c r="X107" s="1" t="str">
        <f t="shared" si="93"/>
        <v>Social</v>
      </c>
      <c r="Y107" s="3">
        <f t="shared" si="94"/>
        <v>238</v>
      </c>
      <c r="Z107" t="str">
        <f t="shared" si="95"/>
        <v>Tuggers 2</v>
      </c>
      <c r="AA107" s="3">
        <f t="shared" si="96"/>
        <v>226</v>
      </c>
      <c r="AB107" s="3">
        <f t="shared" si="97"/>
        <v>360</v>
      </c>
      <c r="AC107" t="str">
        <f t="shared" si="98"/>
        <v>Shamrock Schooner Scullers</v>
      </c>
    </row>
    <row r="108" spans="1:29" x14ac:dyDescent="0.2">
      <c r="A108" s="10">
        <v>361</v>
      </c>
      <c r="B108" t="str">
        <f>VLOOKUP(C108,'Team Listing'!$A$1:$R$251,3)</f>
        <v>Social</v>
      </c>
      <c r="C108" s="7">
        <v>192</v>
      </c>
      <c r="D108" t="str">
        <f>VLOOKUP(C108,'Team Listing'!$A$1:$R$251,2)</f>
        <v>Bivowackers</v>
      </c>
      <c r="E108" s="1" t="s">
        <v>253</v>
      </c>
      <c r="F108" s="1">
        <f t="shared" si="99"/>
        <v>361</v>
      </c>
      <c r="G108" t="str">
        <f>VLOOKUP(H108,'Team Listing'!$A$1:$R$251,3)</f>
        <v>Social</v>
      </c>
      <c r="H108" s="7">
        <v>203</v>
      </c>
      <c r="I108" t="str">
        <f>VLOOKUP(H108,'Team Listing'!$A$1:$R$251,2)</f>
        <v>Duck Eyed</v>
      </c>
      <c r="J108" s="8">
        <v>3</v>
      </c>
      <c r="K108" t="s">
        <v>2339</v>
      </c>
      <c r="L108" t="str">
        <f>VLOOKUP(J108,'Field List'!$A$2:$D$90,2,0)</f>
        <v>Bivouac  Junction</v>
      </c>
      <c r="M108" t="str">
        <f>VLOOKUP(J108,'Field List'!$A$2:$D$90,4,0)</f>
        <v>Townsville Highway</v>
      </c>
      <c r="N108" t="str">
        <f t="shared" si="89"/>
        <v>192203</v>
      </c>
      <c r="O108" t="str">
        <f t="shared" si="90"/>
        <v>203192</v>
      </c>
      <c r="P108" t="str">
        <f t="shared" si="91"/>
        <v>192Field3</v>
      </c>
      <c r="Q108" s="1" t="str">
        <f t="shared" si="92"/>
        <v>203Field3</v>
      </c>
      <c r="R108" s="10" t="e">
        <f>VLOOKUP(N108,'Day 1&amp;2 Combinations'!$A$1:$B$2000,2,FALSE)</f>
        <v>#N/A</v>
      </c>
      <c r="S108" s="10" t="e">
        <f>VLOOKUP(O108,'Day 1&amp;2 Combinations'!$A$1:$B$2000,2,FALSE)</f>
        <v>#N/A</v>
      </c>
      <c r="T108" s="10" t="str">
        <f>VLOOKUP(P108,'Day 1&amp;2 Combinations'!$A$1:$B$2000,2,FALSE)</f>
        <v>*</v>
      </c>
      <c r="U108" s="10" t="e">
        <f>VLOOKUP(Q108,'Day 1&amp;2 Combinations'!$A$1:$B$2000,2,FALSE)</f>
        <v>#N/A</v>
      </c>
      <c r="V108" t="str">
        <f>VLOOKUP(C108,'Team Listing'!$A$1:$R$251,17)</f>
        <v>Home Field</v>
      </c>
      <c r="W108">
        <f>VLOOKUP(H108,'Team Listing'!$A$1:$R$251,17)</f>
        <v>0</v>
      </c>
      <c r="X108" s="1" t="str">
        <f t="shared" si="93"/>
        <v>Social</v>
      </c>
      <c r="Y108" s="3">
        <f t="shared" si="94"/>
        <v>192</v>
      </c>
      <c r="Z108" t="str">
        <f t="shared" si="95"/>
        <v>Bivowackers</v>
      </c>
      <c r="AA108" s="3">
        <f t="shared" si="96"/>
        <v>203</v>
      </c>
      <c r="AB108" s="3">
        <f t="shared" si="97"/>
        <v>361</v>
      </c>
      <c r="AC108" t="str">
        <f t="shared" si="98"/>
        <v>Duck Eyed</v>
      </c>
    </row>
    <row r="109" spans="1:29" x14ac:dyDescent="0.2">
      <c r="A109" s="10">
        <v>362</v>
      </c>
      <c r="B109" t="str">
        <f>VLOOKUP(C109,'Team Listing'!$A$1:$R$251,3)</f>
        <v>Social</v>
      </c>
      <c r="C109" s="7">
        <v>215</v>
      </c>
      <c r="D109" t="str">
        <f>VLOOKUP(C109,'Team Listing'!$A$1:$R$251,2)</f>
        <v xml:space="preserve">Johny Mac's XI          </v>
      </c>
      <c r="E109" s="1" t="s">
        <v>253</v>
      </c>
      <c r="F109" s="1">
        <f t="shared" si="99"/>
        <v>362</v>
      </c>
      <c r="G109" t="str">
        <f>VLOOKUP(H109,'Team Listing'!$A$1:$R$251,3)</f>
        <v>Social</v>
      </c>
      <c r="H109" s="7">
        <v>201</v>
      </c>
      <c r="I109" t="str">
        <f>VLOOKUP(H109,'Team Listing'!$A$1:$R$251,2)</f>
        <v>Deadset Bull Tearers</v>
      </c>
      <c r="J109" s="8">
        <v>79</v>
      </c>
      <c r="K109" t="s">
        <v>2339</v>
      </c>
      <c r="L109" t="str">
        <f>VLOOKUP(J109,'Field List'!$A$2:$D$90,2,0)</f>
        <v>Acacia</v>
      </c>
      <c r="M109" t="str">
        <f>VLOOKUP(J109,'Field List'!$A$2:$D$90,4,0)</f>
        <v>4 km Wheelers Road</v>
      </c>
      <c r="N109" t="str">
        <f t="shared" si="89"/>
        <v>215201</v>
      </c>
      <c r="O109" t="str">
        <f t="shared" si="90"/>
        <v>201215</v>
      </c>
      <c r="P109" t="str">
        <f t="shared" si="91"/>
        <v>215Field79</v>
      </c>
      <c r="Q109" s="1" t="str">
        <f t="shared" si="92"/>
        <v>201Field79</v>
      </c>
      <c r="R109" s="10" t="e">
        <f>VLOOKUP(N109,'Day 1&amp;2 Combinations'!$A$1:$B$2000,2,FALSE)</f>
        <v>#N/A</v>
      </c>
      <c r="S109" s="10" t="e">
        <f>VLOOKUP(O109,'Day 1&amp;2 Combinations'!$A$1:$B$2000,2,FALSE)</f>
        <v>#N/A</v>
      </c>
      <c r="T109" s="10" t="str">
        <f>VLOOKUP(P109,'Day 1&amp;2 Combinations'!$A$1:$B$2000,2,FALSE)</f>
        <v>*</v>
      </c>
      <c r="U109" s="10" t="e">
        <f>VLOOKUP(Q109,'Day 1&amp;2 Combinations'!$A$1:$B$2000,2,FALSE)</f>
        <v>#N/A</v>
      </c>
      <c r="V109" t="str">
        <f>VLOOKUP(C109,'Team Listing'!$A$1:$R$251,17)</f>
        <v>Home field</v>
      </c>
      <c r="W109" t="e">
        <f>VLOOKUP(H109,'Team Listing'!$A$1:$R$251,17)</f>
        <v>#N/A</v>
      </c>
      <c r="X109" s="1" t="str">
        <f t="shared" si="93"/>
        <v>Social</v>
      </c>
      <c r="Y109" s="3">
        <f t="shared" si="94"/>
        <v>215</v>
      </c>
      <c r="Z109" t="str">
        <f t="shared" si="95"/>
        <v xml:space="preserve">Johny Mac's XI          </v>
      </c>
      <c r="AA109" s="3">
        <f t="shared" si="96"/>
        <v>201</v>
      </c>
      <c r="AB109" s="3">
        <f t="shared" si="97"/>
        <v>362</v>
      </c>
      <c r="AC109" t="str">
        <f t="shared" si="98"/>
        <v>Deadset Bull Tearers</v>
      </c>
    </row>
    <row r="110" spans="1:29" x14ac:dyDescent="0.2">
      <c r="A110" s="10">
        <v>363</v>
      </c>
      <c r="B110" t="str">
        <f>VLOOKUP(C110,'Team Listing'!$A$1:$R$251,3)</f>
        <v>Social</v>
      </c>
      <c r="C110" s="7">
        <v>199</v>
      </c>
      <c r="D110" t="str">
        <f>VLOOKUP(C110,'Team Listing'!$A$1:$R$251,2)</f>
        <v>CT 4 x 4 Club Muddy Ducks</v>
      </c>
      <c r="E110" s="1" t="s">
        <v>253</v>
      </c>
      <c r="F110" s="1">
        <f t="shared" ref="F110:F121" si="100">A110</f>
        <v>363</v>
      </c>
      <c r="G110" t="str">
        <f>VLOOKUP(H110,'Team Listing'!$A$1:$R$251,3)</f>
        <v>Social</v>
      </c>
      <c r="H110" s="7">
        <v>212</v>
      </c>
      <c r="I110" t="str">
        <f>VLOOKUP(H110,'Team Listing'!$A$1:$R$251,2)</f>
        <v>Hitt and Miss</v>
      </c>
      <c r="J110" s="8">
        <v>76</v>
      </c>
      <c r="K110" t="s">
        <v>2339</v>
      </c>
      <c r="L110" t="str">
        <f>VLOOKUP(J110,'Field List'!$A$2:$D$90,2,0)</f>
        <v xml:space="preserve">  R.WEST</v>
      </c>
      <c r="M110" t="str">
        <f>VLOOKUP(J110,'Field List'!$A$2:$D$90,4,0)</f>
        <v>17 Jardine Lane  of Bluff Road</v>
      </c>
      <c r="N110" t="str">
        <f t="shared" ref="N110:N129" si="101">CONCATENATE(C110,H110)</f>
        <v>199212</v>
      </c>
      <c r="O110" t="str">
        <f t="shared" ref="O110:O129" si="102">CONCATENATE(H110,C110)</f>
        <v>212199</v>
      </c>
      <c r="P110" t="str">
        <f t="shared" ref="P110:P129" si="103">CONCATENATE(C110,"Field",J110)</f>
        <v>199Field76</v>
      </c>
      <c r="Q110" s="1" t="str">
        <f t="shared" ref="Q110:Q129" si="104">CONCATENATE(H110,"Field",J110)</f>
        <v>212Field76</v>
      </c>
      <c r="R110" s="10" t="e">
        <f>VLOOKUP(N110,'Day 1&amp;2 Combinations'!$A$1:$B$2000,2,FALSE)</f>
        <v>#N/A</v>
      </c>
      <c r="S110" s="10" t="e">
        <f>VLOOKUP(O110,'Day 1&amp;2 Combinations'!$A$1:$B$2000,2,FALSE)</f>
        <v>#N/A</v>
      </c>
      <c r="T110" s="10" t="str">
        <f>VLOOKUP(P110,'Day 1&amp;2 Combinations'!$A$1:$B$2000,2,FALSE)</f>
        <v>*</v>
      </c>
      <c r="U110" s="10" t="e">
        <f>VLOOKUP(Q110,'Day 1&amp;2 Combinations'!$A$1:$B$2000,2,FALSE)</f>
        <v>#N/A</v>
      </c>
      <c r="V110">
        <f>VLOOKUP(C110,'Team Listing'!$A$1:$R$251,17)</f>
        <v>0</v>
      </c>
      <c r="W110" t="e">
        <f>VLOOKUP(H110,'Team Listing'!$A$1:$R$251,17)</f>
        <v>#N/A</v>
      </c>
      <c r="X110" s="1" t="str">
        <f t="shared" si="93"/>
        <v>Social</v>
      </c>
      <c r="Y110" s="3">
        <f t="shared" si="94"/>
        <v>199</v>
      </c>
      <c r="Z110" t="str">
        <f t="shared" si="95"/>
        <v>CT 4 x 4 Club Muddy Ducks</v>
      </c>
      <c r="AA110" s="3">
        <f t="shared" si="96"/>
        <v>212</v>
      </c>
      <c r="AB110" s="3">
        <f t="shared" si="97"/>
        <v>363</v>
      </c>
      <c r="AC110" t="str">
        <f t="shared" si="98"/>
        <v>Hitt and Miss</v>
      </c>
    </row>
    <row r="111" spans="1:29" x14ac:dyDescent="0.2">
      <c r="A111" s="10">
        <v>364</v>
      </c>
      <c r="B111" t="str">
        <f>VLOOKUP(C111,'Team Listing'!$A$1:$R$251,3)</f>
        <v>Social</v>
      </c>
      <c r="C111" s="7">
        <v>214</v>
      </c>
      <c r="D111" t="str">
        <f>VLOOKUP(C111,'Team Listing'!$A$1:$R$251,2)</f>
        <v>Joe</v>
      </c>
      <c r="E111" s="1" t="s">
        <v>253</v>
      </c>
      <c r="F111" s="1">
        <f t="shared" si="100"/>
        <v>364</v>
      </c>
      <c r="G111" t="str">
        <f>VLOOKUP(H111,'Team Listing'!$A$1:$R$251,3)</f>
        <v>Social</v>
      </c>
      <c r="H111" s="7">
        <v>243</v>
      </c>
      <c r="I111" t="str">
        <f>VLOOKUP(H111,'Team Listing'!$A$1:$R$251,2)</f>
        <v>Will Run 4 Beers</v>
      </c>
      <c r="J111" s="8">
        <v>18</v>
      </c>
      <c r="K111" t="s">
        <v>2339</v>
      </c>
      <c r="L111" t="str">
        <f>VLOOKUP(J111,'Field List'!$A$2:$D$90,2,0)</f>
        <v>Mafeking Road</v>
      </c>
      <c r="M111" t="str">
        <f>VLOOKUP(J111,'Field List'!$A$2:$D$90,4,0)</f>
        <v>4 km Milchester Road</v>
      </c>
      <c r="N111" t="str">
        <f t="shared" si="101"/>
        <v>214243</v>
      </c>
      <c r="O111" t="str">
        <f t="shared" si="102"/>
        <v>243214</v>
      </c>
      <c r="P111" t="str">
        <f t="shared" si="103"/>
        <v>214Field18</v>
      </c>
      <c r="Q111" s="1" t="str">
        <f t="shared" si="104"/>
        <v>243Field18</v>
      </c>
      <c r="R111" s="10" t="e">
        <f>VLOOKUP(N111,'Day 1&amp;2 Combinations'!$A$1:$B$2000,2,FALSE)</f>
        <v>#N/A</v>
      </c>
      <c r="S111" s="10" t="e">
        <f>VLOOKUP(O111,'Day 1&amp;2 Combinations'!$A$1:$B$2000,2,FALSE)</f>
        <v>#N/A</v>
      </c>
      <c r="T111" s="10" t="str">
        <f>VLOOKUP(P111,'Day 1&amp;2 Combinations'!$A$1:$B$2000,2,FALSE)</f>
        <v>*</v>
      </c>
      <c r="U111" s="10" t="e">
        <f>VLOOKUP(Q111,'Day 1&amp;2 Combinations'!$A$1:$B$2000,2,FALSE)</f>
        <v>#N/A</v>
      </c>
      <c r="V111" t="str">
        <f>VLOOKUP(C111,'Team Listing'!$A$1:$R$251,17)</f>
        <v>???HomeField</v>
      </c>
      <c r="W111" t="e">
        <f>VLOOKUP(H111,'Team Listing'!$A$1:$R$251,17)</f>
        <v>#N/A</v>
      </c>
      <c r="X111" s="1" t="str">
        <f t="shared" si="93"/>
        <v>Social</v>
      </c>
      <c r="Y111" s="3">
        <f t="shared" si="94"/>
        <v>214</v>
      </c>
      <c r="Z111" t="str">
        <f t="shared" si="95"/>
        <v>Joe</v>
      </c>
      <c r="AA111" s="3">
        <f t="shared" si="96"/>
        <v>243</v>
      </c>
      <c r="AB111" s="3">
        <f t="shared" si="97"/>
        <v>364</v>
      </c>
      <c r="AC111" t="str">
        <f t="shared" si="98"/>
        <v>Will Run 4 Beers</v>
      </c>
    </row>
    <row r="112" spans="1:29" x14ac:dyDescent="0.2">
      <c r="A112" s="10">
        <v>365</v>
      </c>
      <c r="B112" t="str">
        <f>VLOOKUP(C112,'Team Listing'!$A$1:$R$251,3)</f>
        <v>Social</v>
      </c>
      <c r="C112" s="7">
        <v>236</v>
      </c>
      <c r="D112" t="str">
        <f>VLOOKUP(C112,'Team Listing'!$A$1:$R$251,2)</f>
        <v>Tridanjy Troglodytes</v>
      </c>
      <c r="E112" s="1" t="s">
        <v>253</v>
      </c>
      <c r="F112" s="1">
        <f t="shared" si="100"/>
        <v>365</v>
      </c>
      <c r="G112" t="str">
        <f>VLOOKUP(H112,'Team Listing'!$A$1:$R$251,3)</f>
        <v>Social</v>
      </c>
      <c r="H112" s="7">
        <v>242</v>
      </c>
      <c r="I112" t="str">
        <f>VLOOKUP(H112,'Team Listing'!$A$1:$R$251,2)</f>
        <v>Whack em &amp; Crack em</v>
      </c>
      <c r="J112" s="8">
        <v>59</v>
      </c>
      <c r="K112" t="s">
        <v>2339</v>
      </c>
      <c r="L112" t="str">
        <f>VLOOKUP(J112,'Field List'!$A$2:$D$90,2,0)</f>
        <v>Ormondes</v>
      </c>
      <c r="M112" t="str">
        <f>VLOOKUP(J112,'Field List'!$A$2:$D$90,4,0)</f>
        <v>11km Alfords Road on Millchester Road</v>
      </c>
      <c r="N112" t="str">
        <f t="shared" si="101"/>
        <v>236242</v>
      </c>
      <c r="O112" t="str">
        <f t="shared" si="102"/>
        <v>242236</v>
      </c>
      <c r="P112" t="str">
        <f t="shared" si="103"/>
        <v>236Field59</v>
      </c>
      <c r="Q112" s="1" t="str">
        <f t="shared" si="104"/>
        <v>242Field59</v>
      </c>
      <c r="R112" s="10" t="e">
        <f>VLOOKUP(N112,'Day 1&amp;2 Combinations'!$A$1:$B$2000,2,FALSE)</f>
        <v>#N/A</v>
      </c>
      <c r="S112" s="10" t="e">
        <f>VLOOKUP(O112,'Day 1&amp;2 Combinations'!$A$1:$B$2000,2,FALSE)</f>
        <v>#N/A</v>
      </c>
      <c r="T112" s="10" t="str">
        <f>VLOOKUP(P112,'Day 1&amp;2 Combinations'!$A$1:$B$2000,2,FALSE)</f>
        <v>*</v>
      </c>
      <c r="U112" s="10" t="e">
        <f>VLOOKUP(Q112,'Day 1&amp;2 Combinations'!$A$1:$B$2000,2,FALSE)</f>
        <v>#N/A</v>
      </c>
      <c r="V112" t="str">
        <f>VLOOKUP(C112,'Team Listing'!$A$1:$R$251,17)</f>
        <v>Home Field</v>
      </c>
      <c r="W112" t="e">
        <f>VLOOKUP(H112,'Team Listing'!$A$1:$R$251,17)</f>
        <v>#N/A</v>
      </c>
      <c r="X112" s="1" t="str">
        <f t="shared" si="93"/>
        <v>Social</v>
      </c>
      <c r="Y112" s="3">
        <f t="shared" si="94"/>
        <v>236</v>
      </c>
      <c r="Z112" t="str">
        <f t="shared" si="95"/>
        <v>Tridanjy Troglodytes</v>
      </c>
      <c r="AA112" s="3">
        <f t="shared" si="96"/>
        <v>242</v>
      </c>
      <c r="AB112" s="3">
        <f t="shared" si="97"/>
        <v>365</v>
      </c>
      <c r="AC112" t="str">
        <f t="shared" si="98"/>
        <v>Whack em &amp; Crack em</v>
      </c>
    </row>
    <row r="113" spans="1:29" x14ac:dyDescent="0.2">
      <c r="A113" s="10">
        <v>366</v>
      </c>
      <c r="B113" t="str">
        <f>VLOOKUP(C113,'Team Listing'!$A$1:$R$251,3)</f>
        <v>Social</v>
      </c>
      <c r="C113" s="7">
        <v>194</v>
      </c>
      <c r="D113" t="str">
        <f>VLOOKUP(C113,'Team Listing'!$A$1:$R$251,2)</f>
        <v>Broughton River Brewers</v>
      </c>
      <c r="E113" s="1" t="s">
        <v>253</v>
      </c>
      <c r="F113" s="1">
        <f t="shared" si="100"/>
        <v>366</v>
      </c>
      <c r="G113" t="str">
        <f>VLOOKUP(H113,'Team Listing'!$A$1:$R$251,3)</f>
        <v>Social</v>
      </c>
      <c r="H113" s="7">
        <v>208</v>
      </c>
      <c r="I113" t="str">
        <f>VLOOKUP(H113,'Team Listing'!$A$1:$R$251,2)</f>
        <v>Got the Runs (2)</v>
      </c>
      <c r="J113" s="8">
        <v>57</v>
      </c>
      <c r="K113" t="s">
        <v>2339</v>
      </c>
      <c r="L113" t="str">
        <f>VLOOKUP(J113,'Field List'!$A$2:$D$90,2,0)</f>
        <v>133 Diamond Road</v>
      </c>
      <c r="M113" t="str">
        <f>VLOOKUP(J113,'Field List'!$A$2:$D$90,4,0)</f>
        <v>4 km Bus Road</v>
      </c>
      <c r="N113" t="str">
        <f t="shared" si="101"/>
        <v>194208</v>
      </c>
      <c r="O113" t="str">
        <f t="shared" si="102"/>
        <v>208194</v>
      </c>
      <c r="P113" t="str">
        <f t="shared" si="103"/>
        <v>194Field57</v>
      </c>
      <c r="Q113" s="1" t="str">
        <f t="shared" si="104"/>
        <v>208Field57</v>
      </c>
      <c r="R113" s="10" t="e">
        <f>VLOOKUP(N113,'Day 1&amp;2 Combinations'!$A$1:$B$2000,2,FALSE)</f>
        <v>#N/A</v>
      </c>
      <c r="S113" s="10" t="e">
        <f>VLOOKUP(O113,'Day 1&amp;2 Combinations'!$A$1:$B$2000,2,FALSE)</f>
        <v>#N/A</v>
      </c>
      <c r="T113" s="10" t="str">
        <f>VLOOKUP(P113,'Day 1&amp;2 Combinations'!$A$1:$B$2000,2,FALSE)</f>
        <v>*</v>
      </c>
      <c r="U113" s="10" t="e">
        <f>VLOOKUP(Q113,'Day 1&amp;2 Combinations'!$A$1:$B$2000,2,FALSE)</f>
        <v>#N/A</v>
      </c>
      <c r="V113" t="str">
        <f>VLOOKUP(C113,'Team Listing'!$A$1:$R$251,17)</f>
        <v>Home Field</v>
      </c>
      <c r="W113">
        <f>VLOOKUP(H113,'Team Listing'!$A$1:$R$251,17)</f>
        <v>0</v>
      </c>
      <c r="X113" s="1" t="str">
        <f t="shared" si="93"/>
        <v>Social</v>
      </c>
      <c r="Y113" s="3">
        <f t="shared" si="94"/>
        <v>194</v>
      </c>
      <c r="Z113" t="str">
        <f t="shared" si="95"/>
        <v>Broughton River Brewers</v>
      </c>
      <c r="AA113" s="3">
        <f t="shared" si="96"/>
        <v>208</v>
      </c>
      <c r="AB113" s="3">
        <f t="shared" si="97"/>
        <v>366</v>
      </c>
      <c r="AC113" t="str">
        <f t="shared" si="98"/>
        <v>Got the Runs (2)</v>
      </c>
    </row>
    <row r="114" spans="1:29" x14ac:dyDescent="0.2">
      <c r="A114" s="10">
        <v>367</v>
      </c>
      <c r="B114" t="str">
        <f>VLOOKUP(C114,'Team Listing'!$A$1:$R$251,3)</f>
        <v>Social</v>
      </c>
      <c r="C114" s="7">
        <v>221</v>
      </c>
      <c r="D114" t="str">
        <f>VLOOKUP(C114,'Team Listing'!$A$1:$R$251,2)</f>
        <v>Reggies 11</v>
      </c>
      <c r="E114" s="1" t="s">
        <v>253</v>
      </c>
      <c r="F114" s="1">
        <f t="shared" si="100"/>
        <v>367</v>
      </c>
      <c r="G114" t="str">
        <f>VLOOKUP(H114,'Team Listing'!$A$1:$R$251,3)</f>
        <v>Social</v>
      </c>
      <c r="H114" s="7">
        <v>245</v>
      </c>
      <c r="I114" t="str">
        <f>VLOOKUP(H114,'Team Listing'!$A$1:$R$251,2)</f>
        <v>Wokeyed Wombats</v>
      </c>
      <c r="J114" s="8">
        <v>69</v>
      </c>
      <c r="K114" t="s">
        <v>2339</v>
      </c>
      <c r="L114" t="str">
        <f>VLOOKUP(J114,'Field List'!$A$2:$D$90,2,0)</f>
        <v xml:space="preserve">Alcheringa     </v>
      </c>
      <c r="M114" t="str">
        <f>VLOOKUP(J114,'Field List'!$A$2:$D$90,4,0)</f>
        <v>4.2 km on Old Dalrymple Road.</v>
      </c>
      <c r="N114" t="str">
        <f t="shared" si="101"/>
        <v>221245</v>
      </c>
      <c r="O114" t="str">
        <f t="shared" si="102"/>
        <v>245221</v>
      </c>
      <c r="P114" t="str">
        <f t="shared" si="103"/>
        <v>221Field69</v>
      </c>
      <c r="Q114" s="1" t="str">
        <f t="shared" si="104"/>
        <v>245Field69</v>
      </c>
      <c r="R114" s="10" t="e">
        <f>VLOOKUP(N114,'Day 1&amp;2 Combinations'!$A$1:$B$2000,2,FALSE)</f>
        <v>#N/A</v>
      </c>
      <c r="S114" s="10" t="e">
        <f>VLOOKUP(O114,'Day 1&amp;2 Combinations'!$A$1:$B$2000,2,FALSE)</f>
        <v>#N/A</v>
      </c>
      <c r="T114" s="10" t="str">
        <f>VLOOKUP(P114,'Day 1&amp;2 Combinations'!$A$1:$B$2000,2,FALSE)</f>
        <v>*</v>
      </c>
      <c r="U114" s="10" t="e">
        <f>VLOOKUP(Q114,'Day 1&amp;2 Combinations'!$A$1:$B$2000,2,FALSE)</f>
        <v>#N/A</v>
      </c>
      <c r="V114" t="str">
        <f>VLOOKUP(C114,'Team Listing'!$A$1:$R$251,17)</f>
        <v>Home Field</v>
      </c>
      <c r="W114">
        <f>VLOOKUP(H114,'Team Listing'!$A$1:$R$251,17)</f>
        <v>0</v>
      </c>
      <c r="X114" s="1" t="str">
        <f t="shared" si="93"/>
        <v>Social</v>
      </c>
      <c r="Y114" s="3">
        <f t="shared" si="94"/>
        <v>221</v>
      </c>
      <c r="Z114" t="str">
        <f t="shared" si="95"/>
        <v>Reggies 11</v>
      </c>
      <c r="AA114" s="3">
        <f t="shared" si="96"/>
        <v>245</v>
      </c>
      <c r="AB114" s="3">
        <f t="shared" si="97"/>
        <v>367</v>
      </c>
      <c r="AC114" t="str">
        <f t="shared" si="98"/>
        <v>Wokeyed Wombats</v>
      </c>
    </row>
    <row r="115" spans="1:29" x14ac:dyDescent="0.2">
      <c r="A115" s="10">
        <v>368</v>
      </c>
      <c r="B115" t="str">
        <f>VLOOKUP(C115,'Team Listing'!$A$1:$R$251,3)</f>
        <v>Social</v>
      </c>
      <c r="C115" s="7">
        <v>229</v>
      </c>
      <c r="D115" t="str">
        <f>VLOOKUP(C115,'Team Listing'!$A$1:$R$251,2)</f>
        <v>Sons of Pitches</v>
      </c>
      <c r="E115" s="1" t="s">
        <v>253</v>
      </c>
      <c r="F115" s="1">
        <f t="shared" si="100"/>
        <v>368</v>
      </c>
      <c r="G115" t="str">
        <f>VLOOKUP(H115,'Team Listing'!$A$1:$R$251,3)</f>
        <v>Social</v>
      </c>
      <c r="H115" s="7">
        <v>210</v>
      </c>
      <c r="I115" t="str">
        <f>VLOOKUP(H115,'Team Listing'!$A$1:$R$251,2)</f>
        <v>Here for the Beer</v>
      </c>
      <c r="J115" s="8">
        <v>21</v>
      </c>
      <c r="K115" t="s">
        <v>2339</v>
      </c>
      <c r="L115" t="str">
        <f>VLOOKUP(J115,'Field List'!$A$2:$D$90,2,0)</f>
        <v xml:space="preserve">Charters Towers Golf Club </v>
      </c>
      <c r="M115" t="str">
        <f>VLOOKUP(J115,'Field List'!$A$2:$D$90,4,0)</f>
        <v xml:space="preserve">Closest to Clubhouse </v>
      </c>
      <c r="N115" t="str">
        <f t="shared" si="101"/>
        <v>229210</v>
      </c>
      <c r="O115" t="str">
        <f t="shared" si="102"/>
        <v>210229</v>
      </c>
      <c r="P115" t="str">
        <f t="shared" si="103"/>
        <v>229Field21</v>
      </c>
      <c r="Q115" s="1" t="str">
        <f t="shared" si="104"/>
        <v>210Field21</v>
      </c>
      <c r="R115" s="10" t="e">
        <f>VLOOKUP(N115,'Day 1&amp;2 Combinations'!$A$1:$B$2000,2,FALSE)</f>
        <v>#N/A</v>
      </c>
      <c r="S115" s="10" t="e">
        <f>VLOOKUP(O115,'Day 1&amp;2 Combinations'!$A$1:$B$2000,2,FALSE)</f>
        <v>#N/A</v>
      </c>
      <c r="T115" s="10" t="str">
        <f>VLOOKUP(P115,'Day 1&amp;2 Combinations'!$A$1:$B$2000,2,FALSE)</f>
        <v>*</v>
      </c>
      <c r="U115" s="10" t="e">
        <f>VLOOKUP(Q115,'Day 1&amp;2 Combinations'!$A$1:$B$2000,2,FALSE)</f>
        <v>#N/A</v>
      </c>
      <c r="V115" t="str">
        <f>VLOOKUP(C115,'Team Listing'!$A$1:$R$251,17)</f>
        <v>???Home field - See Kerri</v>
      </c>
      <c r="W115">
        <f>VLOOKUP(H115,'Team Listing'!$A$1:$R$251,17)</f>
        <v>0</v>
      </c>
      <c r="X115" s="1" t="str">
        <f t="shared" si="93"/>
        <v>Social</v>
      </c>
      <c r="Y115" s="3">
        <f t="shared" si="94"/>
        <v>229</v>
      </c>
      <c r="Z115" t="str">
        <f t="shared" si="95"/>
        <v>Sons of Pitches</v>
      </c>
      <c r="AA115" s="3">
        <f t="shared" si="96"/>
        <v>210</v>
      </c>
      <c r="AB115" s="3">
        <f t="shared" si="97"/>
        <v>368</v>
      </c>
      <c r="AC115" t="str">
        <f t="shared" si="98"/>
        <v>Here for the Beer</v>
      </c>
    </row>
    <row r="116" spans="1:29" x14ac:dyDescent="0.2">
      <c r="A116" s="10">
        <v>369</v>
      </c>
      <c r="B116" t="str">
        <f>VLOOKUP(C116,'Team Listing'!$A$1:$R$251,3)</f>
        <v>Social</v>
      </c>
      <c r="C116" s="7">
        <v>230</v>
      </c>
      <c r="D116" t="str">
        <f>VLOOKUP(C116,'Team Listing'!$A$1:$R$251,2)</f>
        <v>The  Bush Bashers</v>
      </c>
      <c r="E116" s="1" t="s">
        <v>253</v>
      </c>
      <c r="F116" s="1">
        <f t="shared" si="100"/>
        <v>369</v>
      </c>
      <c r="G116" t="str">
        <f>VLOOKUP(H116,'Team Listing'!$A$1:$R$251,3)</f>
        <v>Social</v>
      </c>
      <c r="H116" s="7">
        <v>235</v>
      </c>
      <c r="I116" t="str">
        <f>VLOOKUP(H116,'Team Listing'!$A$1:$R$251,2)</f>
        <v>Too Pissed For This</v>
      </c>
      <c r="J116" s="8">
        <v>14</v>
      </c>
      <c r="K116" t="s">
        <v>2339</v>
      </c>
      <c r="L116" t="str">
        <f>VLOOKUP(J116,'Field List'!$A$2:$D$90,2,0)</f>
        <v>Mosman Park Junior Cricket</v>
      </c>
      <c r="M116" t="str">
        <f>VLOOKUP(J116,'Field List'!$A$2:$D$90,4,0)</f>
        <v>Keith Kratzmann  Oval.</v>
      </c>
      <c r="N116" t="str">
        <f t="shared" si="101"/>
        <v>230235</v>
      </c>
      <c r="O116" t="str">
        <f t="shared" si="102"/>
        <v>235230</v>
      </c>
      <c r="P116" t="str">
        <f t="shared" si="103"/>
        <v>230Field14</v>
      </c>
      <c r="Q116" s="1" t="str">
        <f t="shared" si="104"/>
        <v>235Field14</v>
      </c>
      <c r="R116" s="10" t="e">
        <f>VLOOKUP(N116,'Day 1&amp;2 Combinations'!$A$1:$B$2000,2,FALSE)</f>
        <v>#N/A</v>
      </c>
      <c r="S116" s="10" t="e">
        <f>VLOOKUP(O116,'Day 1&amp;2 Combinations'!$A$1:$B$2000,2,FALSE)</f>
        <v>#N/A</v>
      </c>
      <c r="T116" s="10" t="str">
        <f>VLOOKUP(P116,'Day 1&amp;2 Combinations'!$A$1:$B$2000,2,FALSE)</f>
        <v>*</v>
      </c>
      <c r="U116" s="10" t="e">
        <f>VLOOKUP(Q116,'Day 1&amp;2 Combinations'!$A$1:$B$2000,2,FALSE)</f>
        <v>#N/A</v>
      </c>
      <c r="V116" t="str">
        <f>VLOOKUP(C116,'Team Listing'!$A$1:$R$251,17)</f>
        <v>Home Field</v>
      </c>
      <c r="W116" t="e">
        <f>VLOOKUP(H116,'Team Listing'!$A$1:$R$251,17)</f>
        <v>#N/A</v>
      </c>
      <c r="X116" s="1" t="str">
        <f t="shared" si="93"/>
        <v>Social</v>
      </c>
      <c r="Y116" s="3">
        <f t="shared" si="94"/>
        <v>230</v>
      </c>
      <c r="Z116" t="str">
        <f t="shared" si="95"/>
        <v>The  Bush Bashers</v>
      </c>
      <c r="AA116" s="3">
        <f t="shared" si="96"/>
        <v>235</v>
      </c>
      <c r="AB116" s="3">
        <f t="shared" si="97"/>
        <v>369</v>
      </c>
      <c r="AC116" t="str">
        <f t="shared" si="98"/>
        <v>Too Pissed For This</v>
      </c>
    </row>
    <row r="117" spans="1:29" x14ac:dyDescent="0.2">
      <c r="A117" s="10">
        <v>371</v>
      </c>
      <c r="B117" t="str">
        <f>VLOOKUP(C117,'Team Listing'!$A$1:$R$251,3)</f>
        <v>Social</v>
      </c>
      <c r="C117" s="7">
        <v>209</v>
      </c>
      <c r="D117" t="str">
        <f>VLOOKUP(C117,'Team Listing'!$A$1:$R$251,2)</f>
        <v>Here 4 A Beer</v>
      </c>
      <c r="E117" s="1" t="s">
        <v>253</v>
      </c>
      <c r="F117" s="1">
        <f t="shared" si="100"/>
        <v>371</v>
      </c>
      <c r="G117" t="str">
        <f>VLOOKUP(H117,'Team Listing'!$A$1:$R$251,3)</f>
        <v>Social</v>
      </c>
      <c r="H117" s="7">
        <v>198</v>
      </c>
      <c r="I117" t="str">
        <f>VLOOKUP(H117,'Team Listing'!$A$1:$R$251,2)</f>
        <v>Cold Rums and Nice Bums</v>
      </c>
      <c r="J117" s="8">
        <v>30</v>
      </c>
      <c r="K117" t="s">
        <v>2339</v>
      </c>
      <c r="L117" t="str">
        <f>VLOOKUP(J117,'Field List'!$A$2:$D$90,2,0)</f>
        <v>Charters Towers Airport Reserve</v>
      </c>
      <c r="M117">
        <f>VLOOKUP(J117,'Field List'!$A$2:$D$90,4,0)</f>
        <v>0</v>
      </c>
      <c r="N117" t="str">
        <f t="shared" si="101"/>
        <v>209198</v>
      </c>
      <c r="O117" t="str">
        <f t="shared" si="102"/>
        <v>198209</v>
      </c>
      <c r="P117" t="str">
        <f t="shared" si="103"/>
        <v>209Field30</v>
      </c>
      <c r="Q117" s="1" t="str">
        <f t="shared" si="104"/>
        <v>198Field30</v>
      </c>
      <c r="R117" s="10" t="e">
        <f>VLOOKUP(N117,'Day 1&amp;2 Combinations'!$A$1:$B$2000,2,FALSE)</f>
        <v>#N/A</v>
      </c>
      <c r="S117" s="10" t="e">
        <f>VLOOKUP(O117,'Day 1&amp;2 Combinations'!$A$1:$B$2000,2,FALSE)</f>
        <v>#N/A</v>
      </c>
      <c r="T117" s="10" t="e">
        <f>VLOOKUP(P117,'Day 1&amp;2 Combinations'!$A$1:$B$2000,2,FALSE)</f>
        <v>#N/A</v>
      </c>
      <c r="U117" s="10" t="e">
        <f>VLOOKUP(Q117,'Day 1&amp;2 Combinations'!$A$1:$B$2000,2,FALSE)</f>
        <v>#N/A</v>
      </c>
      <c r="V117" t="e">
        <f>VLOOKUP(C117,'Team Listing'!$A$1:$R$251,17)</f>
        <v>#N/A</v>
      </c>
      <c r="W117">
        <f>VLOOKUP(H117,'Team Listing'!$A$1:$R$251,17)</f>
        <v>0</v>
      </c>
      <c r="X117" s="1" t="str">
        <f t="shared" si="93"/>
        <v>Social</v>
      </c>
      <c r="Y117" s="3">
        <f t="shared" si="94"/>
        <v>209</v>
      </c>
      <c r="Z117" t="str">
        <f t="shared" si="95"/>
        <v>Here 4 A Beer</v>
      </c>
      <c r="AA117" s="3">
        <f t="shared" si="96"/>
        <v>198</v>
      </c>
      <c r="AB117" s="3">
        <f t="shared" si="97"/>
        <v>371</v>
      </c>
      <c r="AC117" t="str">
        <f t="shared" si="98"/>
        <v>Cold Rums and Nice Bums</v>
      </c>
    </row>
    <row r="118" spans="1:29" x14ac:dyDescent="0.2">
      <c r="A118" s="10">
        <v>372</v>
      </c>
      <c r="B118" t="str">
        <f>VLOOKUP(C118,'Team Listing'!$A$1:$R$251,3)</f>
        <v>Social</v>
      </c>
      <c r="C118" s="7">
        <v>205</v>
      </c>
      <c r="D118" t="str">
        <f>VLOOKUP(C118,'Team Listing'!$A$1:$R$251,2)</f>
        <v>Filthy Animals</v>
      </c>
      <c r="E118" s="1" t="s">
        <v>253</v>
      </c>
      <c r="F118" s="1">
        <f t="shared" si="100"/>
        <v>372</v>
      </c>
      <c r="G118" t="str">
        <f>VLOOKUP(H118,'Team Listing'!$A$1:$R$251,3)</f>
        <v>Social</v>
      </c>
      <c r="H118" s="7">
        <v>211</v>
      </c>
      <c r="I118" t="str">
        <f>VLOOKUP(H118,'Team Listing'!$A$1:$R$251,2)</f>
        <v>Hits &amp; Missus</v>
      </c>
      <c r="J118" s="8">
        <v>38</v>
      </c>
      <c r="K118" t="s">
        <v>2339</v>
      </c>
      <c r="L118" t="str">
        <f>VLOOKUP(J118,'Field List'!$A$2:$D$90,2,0)</f>
        <v>Charters Towers Airport Reserve</v>
      </c>
      <c r="M118">
        <f>VLOOKUP(J118,'Field List'!$A$2:$D$90,4,0)</f>
        <v>0</v>
      </c>
      <c r="N118" t="str">
        <f t="shared" si="101"/>
        <v>205211</v>
      </c>
      <c r="O118" t="str">
        <f t="shared" si="102"/>
        <v>211205</v>
      </c>
      <c r="P118" t="str">
        <f t="shared" si="103"/>
        <v>205Field38</v>
      </c>
      <c r="Q118" s="1" t="str">
        <f t="shared" si="104"/>
        <v>211Field38</v>
      </c>
      <c r="R118" s="10" t="e">
        <f>VLOOKUP(N118,'Day 1&amp;2 Combinations'!$A$1:$B$2000,2,FALSE)</f>
        <v>#N/A</v>
      </c>
      <c r="S118" s="10" t="e">
        <f>VLOOKUP(O118,'Day 1&amp;2 Combinations'!$A$1:$B$2000,2,FALSE)</f>
        <v>#N/A</v>
      </c>
      <c r="T118" s="10" t="e">
        <f>VLOOKUP(P118,'Day 1&amp;2 Combinations'!$A$1:$B$2000,2,FALSE)</f>
        <v>#N/A</v>
      </c>
      <c r="U118" s="10" t="e">
        <f>VLOOKUP(Q118,'Day 1&amp;2 Combinations'!$A$1:$B$2000,2,FALSE)</f>
        <v>#N/A</v>
      </c>
      <c r="V118">
        <f>VLOOKUP(C118,'Team Listing'!$A$1:$R$251,17)</f>
        <v>0</v>
      </c>
      <c r="W118">
        <f>VLOOKUP(H118,'Team Listing'!$A$1:$R$251,17)</f>
        <v>0</v>
      </c>
      <c r="X118" s="1" t="str">
        <f t="shared" si="93"/>
        <v>Social</v>
      </c>
      <c r="Y118" s="3">
        <f t="shared" si="94"/>
        <v>205</v>
      </c>
      <c r="Z118" t="str">
        <f t="shared" si="95"/>
        <v>Filthy Animals</v>
      </c>
      <c r="AA118" s="3">
        <f t="shared" si="96"/>
        <v>211</v>
      </c>
      <c r="AB118" s="3">
        <f t="shared" si="97"/>
        <v>372</v>
      </c>
      <c r="AC118" t="str">
        <f t="shared" si="98"/>
        <v>Hits &amp; Missus</v>
      </c>
    </row>
    <row r="119" spans="1:29" x14ac:dyDescent="0.2">
      <c r="A119" s="10">
        <v>373</v>
      </c>
      <c r="B119" t="str">
        <f>VLOOKUP(C119,'Team Listing'!$A$1:$R$251,3)</f>
        <v>Social</v>
      </c>
      <c r="C119" s="7">
        <v>239</v>
      </c>
      <c r="D119" t="str">
        <f>VLOOKUP(C119,'Team Listing'!$A$1:$R$251,2)</f>
        <v>Unbeerlievable</v>
      </c>
      <c r="E119" s="1" t="s">
        <v>253</v>
      </c>
      <c r="F119" s="1">
        <f t="shared" si="100"/>
        <v>373</v>
      </c>
      <c r="G119" t="str">
        <f>VLOOKUP(H119,'Team Listing'!$A$1:$R$251,3)</f>
        <v>Social</v>
      </c>
      <c r="H119" s="7">
        <v>223</v>
      </c>
      <c r="I119" t="str">
        <f>VLOOKUP(H119,'Team Listing'!$A$1:$R$251,2)</f>
        <v>Riverview Ruff Nutz</v>
      </c>
      <c r="J119" s="8">
        <v>22</v>
      </c>
      <c r="K119" t="s">
        <v>2339</v>
      </c>
      <c r="L119" t="str">
        <f>VLOOKUP(J119,'Field List'!$A$2:$D$90,2,0)</f>
        <v>Charters Towers Golf Club</v>
      </c>
      <c r="M119" t="str">
        <f>VLOOKUP(J119,'Field List'!$A$2:$D$90,4,0)</f>
        <v xml:space="preserve">2nd from Clubhouse                      </v>
      </c>
      <c r="N119" t="str">
        <f t="shared" si="101"/>
        <v>239223</v>
      </c>
      <c r="O119" t="str">
        <f t="shared" si="102"/>
        <v>223239</v>
      </c>
      <c r="P119" t="str">
        <f t="shared" si="103"/>
        <v>239Field22</v>
      </c>
      <c r="Q119" s="1" t="str">
        <f t="shared" si="104"/>
        <v>223Field22</v>
      </c>
      <c r="R119" s="10" t="e">
        <f>VLOOKUP(N119,'Day 1&amp;2 Combinations'!$A$1:$B$2000,2,FALSE)</f>
        <v>#N/A</v>
      </c>
      <c r="S119" s="10" t="e">
        <f>VLOOKUP(O119,'Day 1&amp;2 Combinations'!$A$1:$B$2000,2,FALSE)</f>
        <v>#N/A</v>
      </c>
      <c r="T119" s="10" t="e">
        <f>VLOOKUP(P119,'Day 1&amp;2 Combinations'!$A$1:$B$2000,2,FALSE)</f>
        <v>#N/A</v>
      </c>
      <c r="U119" s="10" t="e">
        <f>VLOOKUP(Q119,'Day 1&amp;2 Combinations'!$A$1:$B$2000,2,FALSE)</f>
        <v>#N/A</v>
      </c>
      <c r="V119">
        <f>VLOOKUP(C119,'Team Listing'!$A$1:$R$251,17)</f>
        <v>0</v>
      </c>
      <c r="W119">
        <f>VLOOKUP(H119,'Team Listing'!$A$1:$R$251,17)</f>
        <v>0</v>
      </c>
      <c r="X119" s="1" t="str">
        <f t="shared" si="93"/>
        <v>Social</v>
      </c>
      <c r="Y119" s="3">
        <f t="shared" si="94"/>
        <v>239</v>
      </c>
      <c r="Z119" t="str">
        <f t="shared" si="95"/>
        <v>Unbeerlievable</v>
      </c>
      <c r="AA119" s="3">
        <f t="shared" si="96"/>
        <v>223</v>
      </c>
      <c r="AB119" s="3">
        <f t="shared" si="97"/>
        <v>373</v>
      </c>
      <c r="AC119" t="str">
        <f t="shared" si="98"/>
        <v>Riverview Ruff Nutz</v>
      </c>
    </row>
    <row r="120" spans="1:29" x14ac:dyDescent="0.2">
      <c r="A120" s="10">
        <v>374</v>
      </c>
      <c r="B120" t="str">
        <f>VLOOKUP(C120,'Team Listing'!$A$1:$R$251,3)</f>
        <v>Social</v>
      </c>
      <c r="C120" s="7">
        <v>216</v>
      </c>
      <c r="D120" t="str">
        <f>VLOOKUP(C120,'Team Listing'!$A$1:$R$251,2)</f>
        <v>Lamos 11</v>
      </c>
      <c r="E120" s="1" t="s">
        <v>253</v>
      </c>
      <c r="F120" s="1">
        <f t="shared" si="100"/>
        <v>374</v>
      </c>
      <c r="G120" t="str">
        <f>VLOOKUP(H120,'Team Listing'!$A$1:$R$251,3)</f>
        <v>Social</v>
      </c>
      <c r="H120" s="7">
        <v>200</v>
      </c>
      <c r="I120" t="str">
        <f>VLOOKUP(H120,'Team Listing'!$A$1:$R$251,2)</f>
        <v>DCL Bulls</v>
      </c>
      <c r="J120" s="8">
        <v>67</v>
      </c>
      <c r="K120" t="s">
        <v>2339</v>
      </c>
      <c r="L120" t="str">
        <f>VLOOKUP(J120,'Field List'!$A$2:$D$90,2,0)</f>
        <v>Sellheim</v>
      </c>
      <c r="M120" t="str">
        <f>VLOOKUP(J120,'Field List'!$A$2:$D$90,4,0)</f>
        <v xml:space="preserve">Wayne Lewis's Property          </v>
      </c>
      <c r="N120" t="str">
        <f t="shared" si="101"/>
        <v>216200</v>
      </c>
      <c r="O120" t="str">
        <f t="shared" si="102"/>
        <v>200216</v>
      </c>
      <c r="P120" t="str">
        <f t="shared" si="103"/>
        <v>216Field67</v>
      </c>
      <c r="Q120" s="1" t="str">
        <f t="shared" si="104"/>
        <v>200Field67</v>
      </c>
      <c r="R120" s="10" t="e">
        <f>VLOOKUP(N120,'Day 1&amp;2 Combinations'!$A$1:$B$2000,2,FALSE)</f>
        <v>#N/A</v>
      </c>
      <c r="S120" s="10" t="e">
        <f>VLOOKUP(O120,'Day 1&amp;2 Combinations'!$A$1:$B$2000,2,FALSE)</f>
        <v>#N/A</v>
      </c>
      <c r="T120" s="10" t="e">
        <f>VLOOKUP(P120,'Day 1&amp;2 Combinations'!$A$1:$B$2000,2,FALSE)</f>
        <v>#N/A</v>
      </c>
      <c r="U120" s="10" t="e">
        <f>VLOOKUP(Q120,'Day 1&amp;2 Combinations'!$A$1:$B$2000,2,FALSE)</f>
        <v>#N/A</v>
      </c>
      <c r="V120">
        <f>VLOOKUP(C120,'Team Listing'!$A$1:$R$251,17)</f>
        <v>0</v>
      </c>
      <c r="W120" t="str">
        <f>VLOOKUP(H120,'Team Listing'!$A$1:$R$251,17)</f>
        <v>Day 1 - PM</v>
      </c>
      <c r="X120" s="1" t="str">
        <f t="shared" si="93"/>
        <v>Social</v>
      </c>
      <c r="Y120" s="3">
        <f t="shared" si="94"/>
        <v>216</v>
      </c>
      <c r="Z120" t="str">
        <f t="shared" si="95"/>
        <v>Lamos 11</v>
      </c>
      <c r="AA120" s="3">
        <f t="shared" si="96"/>
        <v>200</v>
      </c>
      <c r="AB120" s="3">
        <f t="shared" si="97"/>
        <v>374</v>
      </c>
      <c r="AC120" t="str">
        <f t="shared" si="98"/>
        <v>DCL Bulls</v>
      </c>
    </row>
    <row r="121" spans="1:29" x14ac:dyDescent="0.2">
      <c r="A121" s="10">
        <v>375</v>
      </c>
      <c r="B121" t="str">
        <f>VLOOKUP(C121,'Team Listing'!$A$1:$R$251,3)</f>
        <v>Ladies</v>
      </c>
      <c r="C121" s="7">
        <v>183</v>
      </c>
      <c r="D121" t="str">
        <f>VLOOKUP(C121,'Team Listing'!$A$1:$R$251,2)</f>
        <v>Scared Hitless</v>
      </c>
      <c r="E121" s="1" t="s">
        <v>253</v>
      </c>
      <c r="F121" s="1">
        <f t="shared" si="100"/>
        <v>375</v>
      </c>
      <c r="G121" t="str">
        <f>VLOOKUP(H121,'Team Listing'!$A$1:$R$251,3)</f>
        <v>Ladies</v>
      </c>
      <c r="H121" s="7">
        <v>184</v>
      </c>
      <c r="I121" t="str">
        <f>VLOOKUP(H121,'Team Listing'!$A$1:$R$251,2)</f>
        <v>Travelbugs</v>
      </c>
      <c r="J121" s="8">
        <v>31</v>
      </c>
      <c r="K121" t="s">
        <v>1858</v>
      </c>
      <c r="L121" t="str">
        <f>VLOOKUP(J121,'Field List'!$A$2:$D$90,2,0)</f>
        <v>Charters Towers Airport Reserve</v>
      </c>
      <c r="M121">
        <f>VLOOKUP(J121,'Field List'!$A$2:$D$90,4,0)</f>
        <v>0</v>
      </c>
      <c r="N121" t="str">
        <f t="shared" si="101"/>
        <v>183184</v>
      </c>
      <c r="O121" t="str">
        <f t="shared" si="102"/>
        <v>184183</v>
      </c>
      <c r="P121" t="str">
        <f t="shared" si="103"/>
        <v>183Field31</v>
      </c>
      <c r="Q121" s="1" t="str">
        <f t="shared" si="104"/>
        <v>184Field31</v>
      </c>
      <c r="R121" s="10" t="e">
        <f>VLOOKUP(N121,'Day 1&amp;2 Combinations'!$A$1:$B$2000,2,FALSE)</f>
        <v>#N/A</v>
      </c>
      <c r="S121" s="10" t="e">
        <f>VLOOKUP(O121,'Day 1&amp;2 Combinations'!$A$1:$B$2000,2,FALSE)</f>
        <v>#N/A</v>
      </c>
      <c r="T121" s="10" t="str">
        <f>VLOOKUP(P121,'Day 1&amp;2 Combinations'!$A$1:$B$2000,2,FALSE)</f>
        <v>*</v>
      </c>
      <c r="U121" s="10" t="e">
        <f>VLOOKUP(Q121,'Day 1&amp;2 Combinations'!$A$1:$B$2000,2,FALSE)</f>
        <v>#N/A</v>
      </c>
      <c r="V121" t="str">
        <f>VLOOKUP(C121,'Team Listing'!$A$1:$R$251,17)</f>
        <v>Amgames at Airport</v>
      </c>
      <c r="W121" t="str">
        <f>VLOOKUP(H121,'Team Listing'!$A$1:$R$251,17)</f>
        <v>D1-PM;D2-PM;D3-AM</v>
      </c>
      <c r="X121" s="1" t="str">
        <f t="shared" si="93"/>
        <v>Ladies</v>
      </c>
      <c r="Y121" s="3">
        <f t="shared" si="94"/>
        <v>183</v>
      </c>
      <c r="Z121" t="str">
        <f t="shared" si="95"/>
        <v>Scared Hitless</v>
      </c>
      <c r="AA121" s="3">
        <f t="shared" si="96"/>
        <v>184</v>
      </c>
      <c r="AB121" s="3">
        <f t="shared" si="97"/>
        <v>375</v>
      </c>
      <c r="AC121" t="str">
        <f t="shared" si="98"/>
        <v>Travelbugs</v>
      </c>
    </row>
    <row r="122" spans="1:29" x14ac:dyDescent="0.2">
      <c r="A122" s="10">
        <v>376</v>
      </c>
      <c r="B122" t="str">
        <f>VLOOKUP(C122,'Team Listing'!$A$1:$R$251,3)</f>
        <v>Ladies</v>
      </c>
      <c r="C122" s="7">
        <v>174</v>
      </c>
      <c r="D122" t="str">
        <f>VLOOKUP(C122,'Team Listing'!$A$1:$R$251,2)</f>
        <v>Custard Tarts</v>
      </c>
      <c r="E122" s="1" t="s">
        <v>253</v>
      </c>
      <c r="F122" s="1">
        <f t="shared" ref="F122:F129" si="105">A122</f>
        <v>376</v>
      </c>
      <c r="G122" t="str">
        <f>VLOOKUP(H122,'Team Listing'!$A$1:$R$251,3)</f>
        <v>Ladies</v>
      </c>
      <c r="H122" s="7">
        <v>170</v>
      </c>
      <c r="I122" t="str">
        <f>VLOOKUP(H122,'Team Listing'!$A$1:$R$251,2)</f>
        <v>Bad Pitches</v>
      </c>
      <c r="J122" s="8">
        <v>58</v>
      </c>
      <c r="K122" t="s">
        <v>1858</v>
      </c>
      <c r="L122" t="str">
        <f>VLOOKUP(J122,'Field List'!$A$2:$D$90,2,0)</f>
        <v>Central State School</v>
      </c>
      <c r="M122" t="str">
        <f>VLOOKUP(J122,'Field List'!$A$2:$D$90,4,0)</f>
        <v>Central State School</v>
      </c>
      <c r="N122" t="str">
        <f t="shared" si="101"/>
        <v>174170</v>
      </c>
      <c r="O122" t="str">
        <f t="shared" si="102"/>
        <v>170174</v>
      </c>
      <c r="P122" t="str">
        <f t="shared" si="103"/>
        <v>174Field58</v>
      </c>
      <c r="Q122" s="1" t="str">
        <f t="shared" si="104"/>
        <v>170Field58</v>
      </c>
      <c r="R122" s="10" t="e">
        <f>VLOOKUP(N122,'Day 1&amp;2 Combinations'!$A$1:$B$2000,2,FALSE)</f>
        <v>#N/A</v>
      </c>
      <c r="S122" s="10" t="e">
        <f>VLOOKUP(O122,'Day 1&amp;2 Combinations'!$A$1:$B$2000,2,FALSE)</f>
        <v>#N/A</v>
      </c>
      <c r="T122" s="10" t="str">
        <f>VLOOKUP(P122,'Day 1&amp;2 Combinations'!$A$1:$B$2000,2,FALSE)</f>
        <v>*</v>
      </c>
      <c r="U122" s="10" t="str">
        <f>VLOOKUP(Q122,'Day 1&amp;2 Combinations'!$A$1:$B$2000,2,FALSE)</f>
        <v>*</v>
      </c>
      <c r="V122" t="e">
        <f>VLOOKUP(C122,'Team Listing'!$A$1:$R$251,17)</f>
        <v>#N/A</v>
      </c>
      <c r="W122">
        <f>VLOOKUP(H122,'Team Listing'!$A$1:$R$251,17)</f>
        <v>0</v>
      </c>
      <c r="X122" s="1" t="str">
        <f t="shared" si="93"/>
        <v>Ladies</v>
      </c>
      <c r="Y122" s="3">
        <f t="shared" si="94"/>
        <v>174</v>
      </c>
      <c r="Z122" t="str">
        <f t="shared" si="95"/>
        <v>Custard Tarts</v>
      </c>
      <c r="AA122" s="3">
        <f t="shared" si="96"/>
        <v>170</v>
      </c>
      <c r="AB122" s="3">
        <f t="shared" si="97"/>
        <v>376</v>
      </c>
      <c r="AC122" t="str">
        <f t="shared" si="98"/>
        <v>Bad Pitches</v>
      </c>
    </row>
    <row r="123" spans="1:29" x14ac:dyDescent="0.2">
      <c r="A123" s="10">
        <v>377</v>
      </c>
      <c r="B123" t="str">
        <f>VLOOKUP(C123,'Team Listing'!$A$1:$R$251,3)</f>
        <v>Ladies</v>
      </c>
      <c r="C123" s="7">
        <v>188</v>
      </c>
      <c r="D123" t="str">
        <f>VLOOKUP(C123,'Team Listing'!$A$1:$R$251,2)</f>
        <v>Wild Flowers</v>
      </c>
      <c r="E123" s="1" t="s">
        <v>253</v>
      </c>
      <c r="F123" s="1">
        <f t="shared" si="105"/>
        <v>377</v>
      </c>
      <c r="G123" t="str">
        <f>VLOOKUP(H123,'Team Listing'!$A$1:$R$251,3)</f>
        <v>Ladies</v>
      </c>
      <c r="H123" s="7">
        <v>182</v>
      </c>
      <c r="I123" t="str">
        <f>VLOOKUP(H123,'Team Listing'!$A$1:$R$251,2)</f>
        <v>Ringers From The Wrong End</v>
      </c>
      <c r="J123" s="8">
        <v>40</v>
      </c>
      <c r="K123" t="s">
        <v>1858</v>
      </c>
      <c r="L123" t="str">
        <f>VLOOKUP(J123,'Field List'!$A$2:$D$90,2,0)</f>
        <v>Charters Towers Airport Reserve</v>
      </c>
      <c r="M123">
        <f>VLOOKUP(J123,'Field List'!$A$2:$D$90,4,0)</f>
        <v>0</v>
      </c>
      <c r="N123" t="str">
        <f t="shared" si="101"/>
        <v>188182</v>
      </c>
      <c r="O123" t="str">
        <f t="shared" si="102"/>
        <v>182188</v>
      </c>
      <c r="P123" t="str">
        <f t="shared" si="103"/>
        <v>188Field40</v>
      </c>
      <c r="Q123" s="1" t="str">
        <f t="shared" si="104"/>
        <v>182Field40</v>
      </c>
      <c r="R123" s="10" t="e">
        <f>VLOOKUP(N123,'Day 1&amp;2 Combinations'!$A$1:$B$2000,2,FALSE)</f>
        <v>#N/A</v>
      </c>
      <c r="S123" s="10" t="e">
        <f>VLOOKUP(O123,'Day 1&amp;2 Combinations'!$A$1:$B$2000,2,FALSE)</f>
        <v>#N/A</v>
      </c>
      <c r="T123" s="10" t="e">
        <f>VLOOKUP(P123,'Day 1&amp;2 Combinations'!$A$1:$B$2000,2,FALSE)</f>
        <v>#N/A</v>
      </c>
      <c r="U123" s="10" t="e">
        <f>VLOOKUP(Q123,'Day 1&amp;2 Combinations'!$A$1:$B$2000,2,FALSE)</f>
        <v>#N/A</v>
      </c>
      <c r="V123" t="e">
        <f>VLOOKUP(C123,'Team Listing'!$A$1:$R$251,17)</f>
        <v>#N/A</v>
      </c>
      <c r="W123" t="e">
        <f>VLOOKUP(H123,'Team Listing'!$A$1:$R$251,17)</f>
        <v>#N/A</v>
      </c>
      <c r="X123" s="1" t="str">
        <f t="shared" si="93"/>
        <v>Ladies</v>
      </c>
      <c r="Y123" s="3">
        <f t="shared" si="94"/>
        <v>188</v>
      </c>
      <c r="Z123" t="str">
        <f t="shared" si="95"/>
        <v>Wild Flowers</v>
      </c>
      <c r="AA123" s="3">
        <f t="shared" si="96"/>
        <v>182</v>
      </c>
      <c r="AB123" s="3">
        <f t="shared" si="97"/>
        <v>377</v>
      </c>
      <c r="AC123" t="str">
        <f t="shared" si="98"/>
        <v>Ringers From The Wrong End</v>
      </c>
    </row>
    <row r="124" spans="1:29" x14ac:dyDescent="0.2">
      <c r="A124" s="10">
        <v>378</v>
      </c>
      <c r="B124" t="str">
        <f>VLOOKUP(C124,'Team Listing'!$A$1:$R$251,3)</f>
        <v>Ladies</v>
      </c>
      <c r="C124" s="7">
        <v>172</v>
      </c>
      <c r="D124" t="str">
        <f>VLOOKUP(C124,'Team Listing'!$A$1:$R$251,2)</f>
        <v>Bowled and Beautiful</v>
      </c>
      <c r="E124" s="1" t="s">
        <v>253</v>
      </c>
      <c r="F124" s="1">
        <f t="shared" si="105"/>
        <v>378</v>
      </c>
      <c r="G124" t="str">
        <f>VLOOKUP(H124,'Team Listing'!$A$1:$R$251,3)</f>
        <v>Ladies</v>
      </c>
      <c r="H124" s="7">
        <v>179</v>
      </c>
      <c r="I124" t="str">
        <f>VLOOKUP(H124,'Team Listing'!$A$1:$R$251,2)</f>
        <v>Nailed It</v>
      </c>
      <c r="J124" s="8">
        <v>58</v>
      </c>
      <c r="K124" s="1" t="s">
        <v>2340</v>
      </c>
      <c r="L124" t="str">
        <f>VLOOKUP(J124,'Field List'!$A$2:$D$90,2,0)</f>
        <v>Central State School</v>
      </c>
      <c r="M124" t="str">
        <f>VLOOKUP(J124,'Field List'!$A$2:$D$90,4,0)</f>
        <v>Central State School</v>
      </c>
      <c r="N124" t="str">
        <f t="shared" si="101"/>
        <v>172179</v>
      </c>
      <c r="O124" t="str">
        <f t="shared" si="102"/>
        <v>179172</v>
      </c>
      <c r="P124" t="str">
        <f t="shared" si="103"/>
        <v>172Field58</v>
      </c>
      <c r="Q124" s="1" t="str">
        <f t="shared" si="104"/>
        <v>179Field58</v>
      </c>
      <c r="R124" s="10" t="e">
        <f>VLOOKUP(N124,'Day 1&amp;2 Combinations'!$A$1:$B$2000,2,FALSE)</f>
        <v>#N/A</v>
      </c>
      <c r="S124" s="10" t="e">
        <f>VLOOKUP(O124,'Day 1&amp;2 Combinations'!$A$1:$B$2000,2,FALSE)</f>
        <v>#N/A</v>
      </c>
      <c r="T124" s="10" t="str">
        <f>VLOOKUP(P124,'Day 1&amp;2 Combinations'!$A$1:$B$2000,2,FALSE)</f>
        <v>*</v>
      </c>
      <c r="U124" s="10" t="e">
        <f>VLOOKUP(Q124,'Day 1&amp;2 Combinations'!$A$1:$B$2000,2,FALSE)</f>
        <v>#N/A</v>
      </c>
      <c r="V124" t="e">
        <f>VLOOKUP(C124,'Team Listing'!$A$1:$R$251,17)</f>
        <v>#N/A</v>
      </c>
      <c r="W124" t="e">
        <f>VLOOKUP(H124,'Team Listing'!$A$1:$R$251,17)</f>
        <v>#N/A</v>
      </c>
      <c r="X124" s="1" t="str">
        <f t="shared" si="93"/>
        <v>Ladies</v>
      </c>
      <c r="Y124" s="3">
        <f t="shared" si="94"/>
        <v>172</v>
      </c>
      <c r="Z124" t="str">
        <f t="shared" si="95"/>
        <v>Bowled and Beautiful</v>
      </c>
      <c r="AA124" s="3">
        <f t="shared" si="96"/>
        <v>179</v>
      </c>
      <c r="AB124" s="3">
        <f t="shared" si="97"/>
        <v>378</v>
      </c>
      <c r="AC124" t="str">
        <f t="shared" si="98"/>
        <v>Nailed It</v>
      </c>
    </row>
    <row r="125" spans="1:29" x14ac:dyDescent="0.2">
      <c r="A125" s="10">
        <v>379</v>
      </c>
      <c r="B125" t="str">
        <f>VLOOKUP(C125,'Team Listing'!$A$1:$R$251,3)</f>
        <v>Ladies</v>
      </c>
      <c r="C125" s="7">
        <v>171</v>
      </c>
      <c r="D125" t="str">
        <f>VLOOKUP(C125,'Team Listing'!$A$1:$R$251,2)</f>
        <v xml:space="preserve">Black Bream  </v>
      </c>
      <c r="E125" s="1" t="s">
        <v>253</v>
      </c>
      <c r="F125" s="1">
        <f t="shared" si="105"/>
        <v>379</v>
      </c>
      <c r="G125" t="str">
        <f>VLOOKUP(H125,'Team Listing'!$A$1:$R$251,3)</f>
        <v>Ladies</v>
      </c>
      <c r="H125" s="7">
        <v>176</v>
      </c>
      <c r="I125" t="str">
        <f>VLOOKUP(H125,'Team Listing'!$A$1:$R$251,2)</f>
        <v>Got the Runs</v>
      </c>
      <c r="J125" s="8">
        <v>31</v>
      </c>
      <c r="K125" s="1" t="s">
        <v>2340</v>
      </c>
      <c r="L125" t="str">
        <f>VLOOKUP(J125,'Field List'!$A$2:$D$90,2,0)</f>
        <v>Charters Towers Airport Reserve</v>
      </c>
      <c r="M125">
        <f>VLOOKUP(J125,'Field List'!$A$2:$D$90,4,0)</f>
        <v>0</v>
      </c>
      <c r="N125" t="str">
        <f t="shared" si="101"/>
        <v>171176</v>
      </c>
      <c r="O125" t="str">
        <f t="shared" si="102"/>
        <v>176171</v>
      </c>
      <c r="P125" t="str">
        <f t="shared" si="103"/>
        <v>171Field31</v>
      </c>
      <c r="Q125" s="1" t="str">
        <f t="shared" si="104"/>
        <v>176Field31</v>
      </c>
      <c r="R125" s="10" t="e">
        <f>VLOOKUP(N125,'Day 1&amp;2 Combinations'!$A$1:$B$2000,2,FALSE)</f>
        <v>#N/A</v>
      </c>
      <c r="S125" s="10" t="e">
        <f>VLOOKUP(O125,'Day 1&amp;2 Combinations'!$A$1:$B$2000,2,FALSE)</f>
        <v>#N/A</v>
      </c>
      <c r="T125" s="10" t="e">
        <f>VLOOKUP(P125,'Day 1&amp;2 Combinations'!$A$1:$B$2000,2,FALSE)</f>
        <v>#N/A</v>
      </c>
      <c r="U125" s="10" t="e">
        <f>VLOOKUP(Q125,'Day 1&amp;2 Combinations'!$A$1:$B$2000,2,FALSE)</f>
        <v>#N/A</v>
      </c>
      <c r="V125" t="str">
        <f>VLOOKUP(C125,'Team Listing'!$A$1:$R$251,17)</f>
        <v>Play Pilbara Sisters</v>
      </c>
      <c r="W125">
        <f>VLOOKUP(H125,'Team Listing'!$A$1:$R$251,17)</f>
        <v>0</v>
      </c>
      <c r="X125" s="1" t="str">
        <f t="shared" si="93"/>
        <v>Ladies</v>
      </c>
      <c r="Y125" s="3">
        <f t="shared" si="94"/>
        <v>171</v>
      </c>
      <c r="Z125" t="str">
        <f t="shared" si="95"/>
        <v xml:space="preserve">Black Bream  </v>
      </c>
      <c r="AA125" s="3">
        <f t="shared" si="96"/>
        <v>176</v>
      </c>
      <c r="AB125" s="3">
        <f t="shared" si="97"/>
        <v>379</v>
      </c>
      <c r="AC125" t="str">
        <f t="shared" si="98"/>
        <v>Got the Runs</v>
      </c>
    </row>
    <row r="126" spans="1:29" x14ac:dyDescent="0.2">
      <c r="A126" s="10">
        <v>380</v>
      </c>
      <c r="B126" t="str">
        <f>VLOOKUP(C126,'Team Listing'!$A$1:$R$251,3)</f>
        <v>Ladies</v>
      </c>
      <c r="C126" s="7">
        <v>175</v>
      </c>
      <c r="D126" t="str">
        <f>VLOOKUP(C126,'Team Listing'!$A$1:$R$251,2)</f>
        <v>FBI</v>
      </c>
      <c r="E126" s="1" t="s">
        <v>253</v>
      </c>
      <c r="F126" s="1">
        <f t="shared" si="105"/>
        <v>380</v>
      </c>
      <c r="G126" t="str">
        <f>VLOOKUP(H126,'Team Listing'!$A$1:$R$251,3)</f>
        <v>Ladies</v>
      </c>
      <c r="H126" s="7">
        <v>185</v>
      </c>
      <c r="I126" t="str">
        <f>VLOOKUP(H126,'Team Listing'!$A$1:$R$251,2)</f>
        <v>TSV Dingoes</v>
      </c>
      <c r="J126" s="8">
        <v>40</v>
      </c>
      <c r="K126" s="1" t="s">
        <v>2340</v>
      </c>
      <c r="L126" t="str">
        <f>VLOOKUP(J126,'Field List'!$A$2:$D$90,2,0)</f>
        <v>Charters Towers Airport Reserve</v>
      </c>
      <c r="M126">
        <f>VLOOKUP(J126,'Field List'!$A$2:$D$90,4,0)</f>
        <v>0</v>
      </c>
      <c r="N126" t="str">
        <f t="shared" si="101"/>
        <v>175185</v>
      </c>
      <c r="O126" t="str">
        <f t="shared" si="102"/>
        <v>185175</v>
      </c>
      <c r="P126" t="str">
        <f t="shared" si="103"/>
        <v>175Field40</v>
      </c>
      <c r="Q126" s="1" t="str">
        <f t="shared" si="104"/>
        <v>185Field40</v>
      </c>
      <c r="R126" s="10" t="e">
        <f>VLOOKUP(N126,'Day 1&amp;2 Combinations'!$A$1:$B$2000,2,FALSE)</f>
        <v>#N/A</v>
      </c>
      <c r="S126" s="10" t="e">
        <f>VLOOKUP(O126,'Day 1&amp;2 Combinations'!$A$1:$B$2000,2,FALSE)</f>
        <v>#N/A</v>
      </c>
      <c r="T126" s="10" t="str">
        <f>VLOOKUP(P126,'Day 1&amp;2 Combinations'!$A$1:$B$2000,2,FALSE)</f>
        <v>*</v>
      </c>
      <c r="U126" s="10" t="str">
        <f>VLOOKUP(Q126,'Day 1&amp;2 Combinations'!$A$1:$B$2000,2,FALSE)</f>
        <v>*</v>
      </c>
      <c r="V126">
        <f>VLOOKUP(C126,'Team Listing'!$A$1:$R$251,17)</f>
        <v>0</v>
      </c>
      <c r="W126" t="e">
        <f>VLOOKUP(H126,'Team Listing'!$A$1:$R$251,17)</f>
        <v>#N/A</v>
      </c>
      <c r="X126" s="1" t="str">
        <f t="shared" si="93"/>
        <v>Ladies</v>
      </c>
      <c r="Y126" s="3">
        <f t="shared" si="94"/>
        <v>175</v>
      </c>
      <c r="Z126" t="str">
        <f t="shared" si="95"/>
        <v>FBI</v>
      </c>
      <c r="AA126" s="3">
        <f t="shared" si="96"/>
        <v>185</v>
      </c>
      <c r="AB126" s="3">
        <f t="shared" si="97"/>
        <v>380</v>
      </c>
      <c r="AC126" t="str">
        <f t="shared" si="98"/>
        <v>TSV Dingoes</v>
      </c>
    </row>
    <row r="127" spans="1:29" x14ac:dyDescent="0.2">
      <c r="A127" s="10">
        <v>381</v>
      </c>
      <c r="B127" t="str">
        <f>VLOOKUP(C127,'Team Listing'!$A$1:$R$251,3)</f>
        <v>Ladies</v>
      </c>
      <c r="C127" s="7">
        <v>177</v>
      </c>
      <c r="D127" t="str">
        <f>VLOOKUP(C127,'Team Listing'!$A$1:$R$251,2)</f>
        <v>Hormoans</v>
      </c>
      <c r="E127" s="1" t="s">
        <v>253</v>
      </c>
      <c r="F127" s="1">
        <f t="shared" si="105"/>
        <v>381</v>
      </c>
      <c r="G127" t="str">
        <f>VLOOKUP(H127,'Team Listing'!$A$1:$R$251,3)</f>
        <v>Ladies</v>
      </c>
      <c r="H127" s="7">
        <v>173</v>
      </c>
      <c r="I127" t="str">
        <f>VLOOKUP(H127,'Team Listing'!$A$1:$R$251,2)</f>
        <v>Bro's Ho's</v>
      </c>
      <c r="J127" s="8">
        <v>47</v>
      </c>
      <c r="K127" s="1" t="s">
        <v>1860</v>
      </c>
      <c r="L127" t="str">
        <f>VLOOKUP(J127,'Field List'!$A$2:$D$90,2,0)</f>
        <v>Goldfield Sporting Complex</v>
      </c>
      <c r="M127" t="str">
        <f>VLOOKUP(J127,'Field List'!$A$2:$D$90,4,0)</f>
        <v>Second turf wicket</v>
      </c>
      <c r="N127" t="str">
        <f t="shared" si="101"/>
        <v>177173</v>
      </c>
      <c r="O127" t="str">
        <f t="shared" si="102"/>
        <v>173177</v>
      </c>
      <c r="P127" t="str">
        <f t="shared" si="103"/>
        <v>177Field47</v>
      </c>
      <c r="Q127" s="1" t="str">
        <f t="shared" si="104"/>
        <v>173Field47</v>
      </c>
      <c r="R127" s="10" t="e">
        <f>VLOOKUP(N127,'Day 1&amp;2 Combinations'!$A$1:$B$2000,2,FALSE)</f>
        <v>#N/A</v>
      </c>
      <c r="S127" s="10" t="e">
        <f>VLOOKUP(O127,'Day 1&amp;2 Combinations'!$A$1:$B$2000,2,FALSE)</f>
        <v>#N/A</v>
      </c>
      <c r="T127" s="10" t="str">
        <f>VLOOKUP(P127,'Day 1&amp;2 Combinations'!$A$1:$B$2000,2,FALSE)</f>
        <v>*</v>
      </c>
      <c r="U127" s="10" t="e">
        <f>VLOOKUP(Q127,'Day 1&amp;2 Combinations'!$A$1:$B$2000,2,FALSE)</f>
        <v>#N/A</v>
      </c>
      <c r="V127">
        <f>VLOOKUP(C127,'Team Listing'!$A$1:$R$251,17)</f>
        <v>0</v>
      </c>
      <c r="W127">
        <f>VLOOKUP(H127,'Team Listing'!$A$1:$R$251,17)</f>
        <v>0</v>
      </c>
      <c r="X127" s="1" t="str">
        <f t="shared" si="93"/>
        <v>Ladies</v>
      </c>
      <c r="Y127" s="3">
        <f t="shared" si="94"/>
        <v>177</v>
      </c>
      <c r="Z127" t="str">
        <f t="shared" si="95"/>
        <v>Hormoans</v>
      </c>
      <c r="AA127" s="3">
        <f t="shared" si="96"/>
        <v>173</v>
      </c>
      <c r="AB127" s="3">
        <f t="shared" si="97"/>
        <v>381</v>
      </c>
      <c r="AC127" t="str">
        <f t="shared" si="98"/>
        <v>Bro's Ho's</v>
      </c>
    </row>
    <row r="128" spans="1:29" x14ac:dyDescent="0.2">
      <c r="A128" s="10">
        <v>382</v>
      </c>
      <c r="B128" t="str">
        <f>VLOOKUP(C128,'Team Listing'!$A$1:$R$251,3)</f>
        <v>Ladies</v>
      </c>
      <c r="C128" s="7">
        <v>181</v>
      </c>
      <c r="D128" t="str">
        <f>VLOOKUP(C128,'Team Listing'!$A$1:$R$251,2)</f>
        <v>Pitches Be Crazy</v>
      </c>
      <c r="E128" s="1" t="s">
        <v>253</v>
      </c>
      <c r="F128" s="1">
        <f t="shared" si="105"/>
        <v>382</v>
      </c>
      <c r="G128" t="str">
        <f>VLOOKUP(H128,'Team Listing'!$A$1:$R$251,3)</f>
        <v>Ladies</v>
      </c>
      <c r="H128" s="7">
        <v>186</v>
      </c>
      <c r="I128" t="str">
        <f>VLOOKUP(H128,'Team Listing'!$A$1:$R$251,2)</f>
        <v>West Indigies Ladies Team</v>
      </c>
      <c r="J128" s="8">
        <v>60</v>
      </c>
      <c r="K128" s="1" t="s">
        <v>1860</v>
      </c>
      <c r="L128" t="str">
        <f>VLOOKUP(J128,'Field List'!$A$2:$D$90,2,0)</f>
        <v xml:space="preserve">Laid Back XI                </v>
      </c>
      <c r="M128" t="str">
        <f>VLOOKUP(J128,'Field List'!$A$2:$D$90,4,0)</f>
        <v>Bus Road - Ramsay's Property</v>
      </c>
      <c r="N128" t="str">
        <f t="shared" si="101"/>
        <v>181186</v>
      </c>
      <c r="O128" t="str">
        <f t="shared" si="102"/>
        <v>186181</v>
      </c>
      <c r="P128" t="str">
        <f t="shared" si="103"/>
        <v>181Field60</v>
      </c>
      <c r="Q128" s="1" t="str">
        <f t="shared" si="104"/>
        <v>186Field60</v>
      </c>
      <c r="R128" s="10" t="e">
        <f>VLOOKUP(N128,'Day 1&amp;2 Combinations'!$A$1:$B$2000,2,FALSE)</f>
        <v>#N/A</v>
      </c>
      <c r="S128" s="10" t="e">
        <f>VLOOKUP(O128,'Day 1&amp;2 Combinations'!$A$1:$B$2000,2,FALSE)</f>
        <v>#N/A</v>
      </c>
      <c r="T128" s="10" t="str">
        <f>VLOOKUP(P128,'Day 1&amp;2 Combinations'!$A$1:$B$2000,2,FALSE)</f>
        <v>*</v>
      </c>
      <c r="U128" s="10" t="e">
        <f>VLOOKUP(Q128,'Day 1&amp;2 Combinations'!$A$1:$B$2000,2,FALSE)</f>
        <v>#N/A</v>
      </c>
      <c r="V128" t="str">
        <f>VLOOKUP(C128,'Team Listing'!$A$1:$R$251,17)</f>
        <v>HomeField</v>
      </c>
      <c r="W128">
        <f>VLOOKUP(H128,'Team Listing'!$A$1:$R$251,17)</f>
        <v>0</v>
      </c>
      <c r="X128" s="1" t="str">
        <f t="shared" si="93"/>
        <v>Ladies</v>
      </c>
      <c r="Y128" s="3">
        <f t="shared" si="94"/>
        <v>181</v>
      </c>
      <c r="Z128" t="str">
        <f t="shared" si="95"/>
        <v>Pitches Be Crazy</v>
      </c>
      <c r="AA128" s="3">
        <f t="shared" si="96"/>
        <v>186</v>
      </c>
      <c r="AB128" s="3">
        <f t="shared" si="97"/>
        <v>382</v>
      </c>
      <c r="AC128" t="str">
        <f t="shared" si="98"/>
        <v>West Indigies Ladies Team</v>
      </c>
    </row>
    <row r="129" spans="1:29" x14ac:dyDescent="0.2">
      <c r="A129" s="10">
        <v>383</v>
      </c>
      <c r="B129" t="str">
        <f>VLOOKUP(C129,'Team Listing'!$A$1:$R$251,3)</f>
        <v>Ladies</v>
      </c>
      <c r="C129" s="7">
        <v>187</v>
      </c>
      <c r="D129" t="str">
        <f>VLOOKUP(C129,'Team Listing'!$A$1:$R$251,2)</f>
        <v>Whipper Snippers</v>
      </c>
      <c r="E129" s="1" t="s">
        <v>253</v>
      </c>
      <c r="F129" s="1">
        <f t="shared" si="105"/>
        <v>383</v>
      </c>
      <c r="G129" t="str">
        <f>VLOOKUP(H129,'Team Listing'!$A$1:$R$251,3)</f>
        <v>Ladies</v>
      </c>
      <c r="H129" s="7">
        <v>178</v>
      </c>
      <c r="I129" t="str">
        <f>VLOOKUP(H129,'Team Listing'!$A$1:$R$251,2)</f>
        <v>More Ass than Class</v>
      </c>
      <c r="J129" s="8">
        <v>58</v>
      </c>
      <c r="K129" s="1" t="s">
        <v>1860</v>
      </c>
      <c r="L129" t="str">
        <f>VLOOKUP(J129,'Field List'!$A$2:$D$90,2,0)</f>
        <v>Central State School</v>
      </c>
      <c r="M129" t="str">
        <f>VLOOKUP(J129,'Field List'!$A$2:$D$90,4,0)</f>
        <v>Central State School</v>
      </c>
      <c r="N129" t="str">
        <f t="shared" si="101"/>
        <v>187178</v>
      </c>
      <c r="O129" t="str">
        <f t="shared" si="102"/>
        <v>178187</v>
      </c>
      <c r="P129" t="str">
        <f t="shared" si="103"/>
        <v>187Field58</v>
      </c>
      <c r="Q129" s="1" t="str">
        <f t="shared" si="104"/>
        <v>178Field58</v>
      </c>
      <c r="R129" s="10" t="e">
        <f>VLOOKUP(N129,'Day 1&amp;2 Combinations'!$A$1:$B$2000,2,FALSE)</f>
        <v>#N/A</v>
      </c>
      <c r="S129" s="10" t="e">
        <f>VLOOKUP(O129,'Day 1&amp;2 Combinations'!$A$1:$B$2000,2,FALSE)</f>
        <v>#N/A</v>
      </c>
      <c r="T129" s="10" t="e">
        <f>VLOOKUP(P129,'Day 1&amp;2 Combinations'!$A$1:$B$2000,2,FALSE)</f>
        <v>#N/A</v>
      </c>
      <c r="U129" s="10" t="e">
        <f>VLOOKUP(Q129,'Day 1&amp;2 Combinations'!$A$1:$B$2000,2,FALSE)</f>
        <v>#N/A</v>
      </c>
      <c r="V129">
        <f>VLOOKUP(C129,'Team Listing'!$A$1:$R$251,17)</f>
        <v>0</v>
      </c>
      <c r="W129">
        <f>VLOOKUP(H129,'Team Listing'!$A$1:$R$251,17)</f>
        <v>0</v>
      </c>
      <c r="X129" s="1" t="str">
        <f t="shared" si="93"/>
        <v>Ladies</v>
      </c>
      <c r="Y129" s="3">
        <f t="shared" si="94"/>
        <v>187</v>
      </c>
      <c r="Z129" t="str">
        <f t="shared" si="95"/>
        <v>Whipper Snippers</v>
      </c>
      <c r="AA129" s="3">
        <f t="shared" si="96"/>
        <v>178</v>
      </c>
      <c r="AB129" s="3">
        <f t="shared" si="97"/>
        <v>383</v>
      </c>
      <c r="AC129" t="str">
        <f t="shared" si="98"/>
        <v>More Ass than Class</v>
      </c>
    </row>
    <row r="130" spans="1:29" x14ac:dyDescent="0.2">
      <c r="A130" s="10">
        <v>384</v>
      </c>
      <c r="B130" t="e">
        <f>VLOOKUP(C130,'Team Listing'!$A$1:$R$251,3)</f>
        <v>#N/A</v>
      </c>
      <c r="C130" s="7"/>
      <c r="D130" t="e">
        <f>VLOOKUP(C130,'Team Listing'!$A$1:$R$251,2)</f>
        <v>#N/A</v>
      </c>
      <c r="G130" t="e">
        <f>VLOOKUP(H130,'Team Listing'!$A$1:$R$251,3)</f>
        <v>#N/A</v>
      </c>
      <c r="I130" t="e">
        <f>VLOOKUP(H130,'Team Listing'!$A$1:$R$251,2)</f>
        <v>#N/A</v>
      </c>
      <c r="J130" s="8">
        <v>30</v>
      </c>
      <c r="K130" s="1" t="s">
        <v>1860</v>
      </c>
      <c r="L130" t="str">
        <f>VLOOKUP(J130,'Field List'!$A$2:$D$90,2,0)</f>
        <v>Charters Towers Airport Reserve</v>
      </c>
      <c r="M130">
        <f>VLOOKUP(J130,'Field List'!$A$2:$D$90,4,0)</f>
        <v>0</v>
      </c>
      <c r="N130" t="str">
        <f t="shared" ref="N130:N140" si="106">CONCATENATE(C130,H130)</f>
        <v/>
      </c>
      <c r="O130" t="str">
        <f t="shared" ref="O130:O140" si="107">CONCATENATE(H130,C130)</f>
        <v/>
      </c>
      <c r="P130" t="str">
        <f t="shared" ref="P130:P140" si="108">CONCATENATE(C130,"Field",J130)</f>
        <v>Field30</v>
      </c>
      <c r="Q130" s="1" t="str">
        <f t="shared" ref="Q130:Q140" si="109">CONCATENATE(H130,"Field",J130)</f>
        <v>Field30</v>
      </c>
      <c r="R130" s="10" t="e">
        <f>VLOOKUP(N130,'Day 1&amp;2 Combinations'!$A$1:$B$2000,2,FALSE)</f>
        <v>#N/A</v>
      </c>
      <c r="S130" s="10" t="e">
        <f>VLOOKUP(O130,'Day 1&amp;2 Combinations'!$A$1:$B$2000,2,FALSE)</f>
        <v>#N/A</v>
      </c>
      <c r="T130" s="10" t="e">
        <f>VLOOKUP(P130,'Day 1&amp;2 Combinations'!$A$1:$B$2000,2,FALSE)</f>
        <v>#N/A</v>
      </c>
      <c r="U130" s="10" t="e">
        <f>VLOOKUP(Q130,'Day 1&amp;2 Combinations'!$A$1:$B$2000,2,FALSE)</f>
        <v>#N/A</v>
      </c>
      <c r="V130" t="e">
        <f>VLOOKUP(C130,'Team Listing'!$A$1:$R$251,17)</f>
        <v>#N/A</v>
      </c>
      <c r="W130" t="e">
        <f>VLOOKUP(H130,'Team Listing'!$A$1:$R$251,17)</f>
        <v>#N/A</v>
      </c>
      <c r="X130" s="1" t="e">
        <f t="shared" ref="X130:X140" si="110">B130</f>
        <v>#N/A</v>
      </c>
      <c r="Y130" s="3">
        <f t="shared" ref="Y130:Y140" si="111">C130</f>
        <v>0</v>
      </c>
      <c r="Z130" t="e">
        <f t="shared" ref="Z130:Z140" si="112">D130</f>
        <v>#N/A</v>
      </c>
      <c r="AA130" s="3">
        <f t="shared" ref="AA130:AA140" si="113">H130</f>
        <v>0</v>
      </c>
      <c r="AB130" s="3">
        <f t="shared" ref="AB130:AB140" si="114">F130</f>
        <v>0</v>
      </c>
      <c r="AC130" t="e">
        <f t="shared" ref="AC130:AC140" si="115">I130</f>
        <v>#N/A</v>
      </c>
    </row>
    <row r="131" spans="1:29" x14ac:dyDescent="0.2">
      <c r="B131" t="e">
        <f>VLOOKUP(C131,'Team Listing'!$A$1:$R$251,3)</f>
        <v>#N/A</v>
      </c>
      <c r="D131" t="e">
        <f>VLOOKUP(C131,'Team Listing'!$A$1:$R$251,2)</f>
        <v>#N/A</v>
      </c>
      <c r="G131" t="e">
        <f>VLOOKUP(H131,'Team Listing'!$A$1:$R$251,3)</f>
        <v>#N/A</v>
      </c>
      <c r="I131" t="e">
        <f>VLOOKUP(H131,'Team Listing'!$A$1:$R$251,2)</f>
        <v>#N/A</v>
      </c>
      <c r="L131" t="e">
        <f>VLOOKUP(J131,'Field List'!$A$2:$D$90,2,0)</f>
        <v>#N/A</v>
      </c>
      <c r="M131" t="e">
        <f>VLOOKUP(J131,'Field List'!$A$2:$D$90,4,0)</f>
        <v>#N/A</v>
      </c>
      <c r="N131" t="str">
        <f t="shared" si="106"/>
        <v/>
      </c>
      <c r="O131" t="str">
        <f t="shared" si="107"/>
        <v/>
      </c>
      <c r="P131" t="str">
        <f t="shared" si="108"/>
        <v>Field</v>
      </c>
      <c r="Q131" s="1" t="str">
        <f t="shared" si="109"/>
        <v>Field</v>
      </c>
      <c r="R131" s="10" t="e">
        <f>VLOOKUP(N131,'Day 1&amp;2 Combinations'!$A$1:$B$2000,2,FALSE)</f>
        <v>#N/A</v>
      </c>
      <c r="S131" s="10" t="e">
        <f>VLOOKUP(O131,'Day 1&amp;2 Combinations'!$A$1:$B$2000,2,FALSE)</f>
        <v>#N/A</v>
      </c>
      <c r="T131" s="10" t="str">
        <f>VLOOKUP(P131,'Day 1&amp;2 Combinations'!$A$1:$B$2000,2,FALSE)</f>
        <v>*</v>
      </c>
      <c r="U131" s="10" t="str">
        <f>VLOOKUP(Q131,'Day 1&amp;2 Combinations'!$A$1:$B$2000,2,FALSE)</f>
        <v>*</v>
      </c>
      <c r="V131" t="e">
        <f>VLOOKUP(C131,'Team Listing'!$A$1:$R$251,17)</f>
        <v>#N/A</v>
      </c>
      <c r="W131" t="e">
        <f>VLOOKUP(H131,'Team Listing'!$A$1:$R$251,17)</f>
        <v>#N/A</v>
      </c>
      <c r="X131" s="1" t="e">
        <f t="shared" si="110"/>
        <v>#N/A</v>
      </c>
      <c r="Y131" s="3">
        <f t="shared" si="111"/>
        <v>0</v>
      </c>
      <c r="Z131" t="e">
        <f t="shared" si="112"/>
        <v>#N/A</v>
      </c>
      <c r="AA131" s="3">
        <f t="shared" si="113"/>
        <v>0</v>
      </c>
      <c r="AB131" s="3">
        <f t="shared" si="114"/>
        <v>0</v>
      </c>
      <c r="AC131" t="e">
        <f t="shared" si="115"/>
        <v>#N/A</v>
      </c>
    </row>
    <row r="132" spans="1:29" x14ac:dyDescent="0.2">
      <c r="B132" t="e">
        <f>VLOOKUP(C132,'Team Listing'!$A$1:$R$251,3)</f>
        <v>#N/A</v>
      </c>
      <c r="D132" t="e">
        <f>VLOOKUP(C132,'Team Listing'!$A$1:$R$251,2)</f>
        <v>#N/A</v>
      </c>
      <c r="G132" t="e">
        <f>VLOOKUP(H132,'Team Listing'!$A$1:$R$251,3)</f>
        <v>#N/A</v>
      </c>
      <c r="I132" t="e">
        <f>VLOOKUP(H132,'Team Listing'!$A$1:$R$251,2)</f>
        <v>#N/A</v>
      </c>
      <c r="L132" t="e">
        <f>VLOOKUP(J132,'Field List'!$A$2:$D$90,2,0)</f>
        <v>#N/A</v>
      </c>
      <c r="M132" t="e">
        <f>VLOOKUP(J132,'Field List'!$A$2:$D$90,4,0)</f>
        <v>#N/A</v>
      </c>
      <c r="N132" t="str">
        <f t="shared" si="106"/>
        <v/>
      </c>
      <c r="O132" t="str">
        <f t="shared" si="107"/>
        <v/>
      </c>
      <c r="P132" t="str">
        <f t="shared" si="108"/>
        <v>Field</v>
      </c>
      <c r="Q132" s="1" t="str">
        <f t="shared" si="109"/>
        <v>Field</v>
      </c>
      <c r="R132" s="10" t="e">
        <f>VLOOKUP(N132,'Day 1&amp;2 Combinations'!$A$1:$B$2000,2,FALSE)</f>
        <v>#N/A</v>
      </c>
      <c r="S132" s="10" t="e">
        <f>VLOOKUP(O132,'Day 1&amp;2 Combinations'!$A$1:$B$2000,2,FALSE)</f>
        <v>#N/A</v>
      </c>
      <c r="T132" s="10" t="str">
        <f>VLOOKUP(P132,'Day 1&amp;2 Combinations'!$A$1:$B$2000,2,FALSE)</f>
        <v>*</v>
      </c>
      <c r="U132" s="10" t="str">
        <f>VLOOKUP(Q132,'Day 1&amp;2 Combinations'!$A$1:$B$2000,2,FALSE)</f>
        <v>*</v>
      </c>
      <c r="V132" t="e">
        <f>VLOOKUP(C132,'Team Listing'!$A$1:$R$251,17)</f>
        <v>#N/A</v>
      </c>
      <c r="W132" t="e">
        <f>VLOOKUP(H132,'Team Listing'!$A$1:$R$251,17)</f>
        <v>#N/A</v>
      </c>
      <c r="X132" s="1" t="e">
        <f t="shared" si="110"/>
        <v>#N/A</v>
      </c>
      <c r="Y132" s="3">
        <f t="shared" si="111"/>
        <v>0</v>
      </c>
      <c r="Z132" t="e">
        <f t="shared" si="112"/>
        <v>#N/A</v>
      </c>
      <c r="AA132" s="3">
        <f t="shared" si="113"/>
        <v>0</v>
      </c>
      <c r="AB132" s="3">
        <f t="shared" si="114"/>
        <v>0</v>
      </c>
      <c r="AC132" t="e">
        <f t="shared" si="115"/>
        <v>#N/A</v>
      </c>
    </row>
    <row r="133" spans="1:29" x14ac:dyDescent="0.2">
      <c r="B133" t="e">
        <f>VLOOKUP(C133,'Team Listing'!$A$1:$R$251,3)</f>
        <v>#N/A</v>
      </c>
      <c r="D133" t="e">
        <f>VLOOKUP(C133,'Team Listing'!$A$1:$R$251,2)</f>
        <v>#N/A</v>
      </c>
      <c r="G133" t="e">
        <f>VLOOKUP(H133,'Team Listing'!$A$1:$R$251,3)</f>
        <v>#N/A</v>
      </c>
      <c r="I133" t="e">
        <f>VLOOKUP(H133,'Team Listing'!$A$1:$R$251,2)</f>
        <v>#N/A</v>
      </c>
      <c r="L133" t="e">
        <f>VLOOKUP(J133,'Field List'!$A$2:$D$90,2,0)</f>
        <v>#N/A</v>
      </c>
      <c r="M133" t="e">
        <f>VLOOKUP(J133,'Field List'!$A$2:$D$90,4,0)</f>
        <v>#N/A</v>
      </c>
      <c r="N133" t="str">
        <f t="shared" si="106"/>
        <v/>
      </c>
      <c r="O133" t="str">
        <f t="shared" si="107"/>
        <v/>
      </c>
      <c r="P133" t="str">
        <f t="shared" si="108"/>
        <v>Field</v>
      </c>
      <c r="Q133" s="1" t="str">
        <f t="shared" si="109"/>
        <v>Field</v>
      </c>
      <c r="R133" s="10" t="e">
        <f>VLOOKUP(N133,'Day 1&amp;2 Combinations'!$A$1:$B$2000,2,FALSE)</f>
        <v>#N/A</v>
      </c>
      <c r="S133" s="10" t="e">
        <f>VLOOKUP(O133,'Day 1&amp;2 Combinations'!$A$1:$B$2000,2,FALSE)</f>
        <v>#N/A</v>
      </c>
      <c r="T133" s="10" t="str">
        <f>VLOOKUP(P133,'Day 1&amp;2 Combinations'!$A$1:$B$2000,2,FALSE)</f>
        <v>*</v>
      </c>
      <c r="U133" s="10" t="str">
        <f>VLOOKUP(Q133,'Day 1&amp;2 Combinations'!$A$1:$B$2000,2,FALSE)</f>
        <v>*</v>
      </c>
      <c r="V133" t="e">
        <f>VLOOKUP(C133,'Team Listing'!$A$1:$R$251,17)</f>
        <v>#N/A</v>
      </c>
      <c r="W133" t="e">
        <f>VLOOKUP(H133,'Team Listing'!$A$1:$R$251,17)</f>
        <v>#N/A</v>
      </c>
      <c r="X133" s="1" t="e">
        <f t="shared" si="110"/>
        <v>#N/A</v>
      </c>
      <c r="Y133" s="3">
        <f t="shared" si="111"/>
        <v>0</v>
      </c>
      <c r="Z133" t="e">
        <f t="shared" si="112"/>
        <v>#N/A</v>
      </c>
      <c r="AA133" s="3">
        <f t="shared" si="113"/>
        <v>0</v>
      </c>
      <c r="AB133" s="3">
        <f t="shared" si="114"/>
        <v>0</v>
      </c>
      <c r="AC133" t="e">
        <f t="shared" si="115"/>
        <v>#N/A</v>
      </c>
    </row>
    <row r="134" spans="1:29" x14ac:dyDescent="0.2">
      <c r="B134" t="e">
        <f>VLOOKUP(C134,'Team Listing'!$A$1:$R$251,3)</f>
        <v>#N/A</v>
      </c>
      <c r="D134" t="e">
        <f>VLOOKUP(C134,'Team Listing'!$A$1:$R$251,2)</f>
        <v>#N/A</v>
      </c>
      <c r="G134" t="e">
        <f>VLOOKUP(H134,'Team Listing'!$A$1:$R$251,3)</f>
        <v>#N/A</v>
      </c>
      <c r="I134" t="e">
        <f>VLOOKUP(H134,'Team Listing'!$A$1:$R$251,2)</f>
        <v>#N/A</v>
      </c>
      <c r="L134" t="e">
        <f>VLOOKUP(J134,'Field List'!$A$2:$D$90,2,0)</f>
        <v>#N/A</v>
      </c>
      <c r="M134" t="e">
        <f>VLOOKUP(J134,'Field List'!$A$2:$D$90,4,0)</f>
        <v>#N/A</v>
      </c>
      <c r="N134" t="str">
        <f t="shared" si="106"/>
        <v/>
      </c>
      <c r="O134" t="str">
        <f t="shared" si="107"/>
        <v/>
      </c>
      <c r="P134" t="str">
        <f t="shared" si="108"/>
        <v>Field</v>
      </c>
      <c r="Q134" s="1" t="str">
        <f t="shared" si="109"/>
        <v>Field</v>
      </c>
      <c r="R134" s="10" t="e">
        <f>VLOOKUP(N134,'Day 1&amp;2 Combinations'!$A$1:$B$2000,2,FALSE)</f>
        <v>#N/A</v>
      </c>
      <c r="S134" s="10" t="e">
        <f>VLOOKUP(O134,'Day 1&amp;2 Combinations'!$A$1:$B$2000,2,FALSE)</f>
        <v>#N/A</v>
      </c>
      <c r="T134" s="10" t="str">
        <f>VLOOKUP(P134,'Day 1&amp;2 Combinations'!$A$1:$B$2000,2,FALSE)</f>
        <v>*</v>
      </c>
      <c r="U134" s="10" t="str">
        <f>VLOOKUP(Q134,'Day 1&amp;2 Combinations'!$A$1:$B$2000,2,FALSE)</f>
        <v>*</v>
      </c>
      <c r="V134" t="e">
        <f>VLOOKUP(C134,'Team Listing'!$A$1:$R$251,17)</f>
        <v>#N/A</v>
      </c>
      <c r="W134" t="e">
        <f>VLOOKUP(H134,'Team Listing'!$A$1:$R$251,17)</f>
        <v>#N/A</v>
      </c>
      <c r="X134" s="1" t="e">
        <f t="shared" si="110"/>
        <v>#N/A</v>
      </c>
      <c r="Y134" s="3">
        <f t="shared" si="111"/>
        <v>0</v>
      </c>
      <c r="Z134" t="e">
        <f t="shared" si="112"/>
        <v>#N/A</v>
      </c>
      <c r="AA134" s="3">
        <f t="shared" si="113"/>
        <v>0</v>
      </c>
      <c r="AB134" s="3">
        <f t="shared" si="114"/>
        <v>0</v>
      </c>
      <c r="AC134" t="e">
        <f t="shared" si="115"/>
        <v>#N/A</v>
      </c>
    </row>
    <row r="135" spans="1:29" x14ac:dyDescent="0.2">
      <c r="B135" t="e">
        <f>VLOOKUP(C135,'Team Listing'!$A$1:$R$251,3)</f>
        <v>#N/A</v>
      </c>
      <c r="D135" t="e">
        <f>VLOOKUP(C135,'Team Listing'!$A$1:$R$251,2)</f>
        <v>#N/A</v>
      </c>
      <c r="G135" t="e">
        <f>VLOOKUP(H135,'Team Listing'!$A$1:$R$251,3)</f>
        <v>#N/A</v>
      </c>
      <c r="I135" t="e">
        <f>VLOOKUP(H135,'Team Listing'!$A$1:$R$251,2)</f>
        <v>#N/A</v>
      </c>
      <c r="L135" t="e">
        <f>VLOOKUP(J135,'Field List'!$A$2:$D$90,2,0)</f>
        <v>#N/A</v>
      </c>
      <c r="M135" t="e">
        <f>VLOOKUP(J135,'Field List'!$A$2:$D$90,4,0)</f>
        <v>#N/A</v>
      </c>
      <c r="N135" t="str">
        <f t="shared" si="106"/>
        <v/>
      </c>
      <c r="O135" t="str">
        <f t="shared" si="107"/>
        <v/>
      </c>
      <c r="P135" t="str">
        <f t="shared" si="108"/>
        <v>Field</v>
      </c>
      <c r="Q135" s="1" t="str">
        <f t="shared" si="109"/>
        <v>Field</v>
      </c>
      <c r="R135" s="10" t="e">
        <f>VLOOKUP(N135,'Day 1&amp;2 Combinations'!$A$1:$B$2000,2,FALSE)</f>
        <v>#N/A</v>
      </c>
      <c r="S135" s="10" t="e">
        <f>VLOOKUP(O135,'Day 1&amp;2 Combinations'!$A$1:$B$2000,2,FALSE)</f>
        <v>#N/A</v>
      </c>
      <c r="T135" s="10" t="str">
        <f>VLOOKUP(P135,'Day 1&amp;2 Combinations'!$A$1:$B$2000,2,FALSE)</f>
        <v>*</v>
      </c>
      <c r="U135" s="10" t="str">
        <f>VLOOKUP(Q135,'Day 1&amp;2 Combinations'!$A$1:$B$2000,2,FALSE)</f>
        <v>*</v>
      </c>
      <c r="V135" t="e">
        <f>VLOOKUP(C135,'Team Listing'!$A$1:$R$251,17)</f>
        <v>#N/A</v>
      </c>
      <c r="W135" t="e">
        <f>VLOOKUP(H135,'Team Listing'!$A$1:$R$251,17)</f>
        <v>#N/A</v>
      </c>
      <c r="X135" s="1" t="e">
        <f t="shared" si="110"/>
        <v>#N/A</v>
      </c>
      <c r="Y135" s="3">
        <f t="shared" si="111"/>
        <v>0</v>
      </c>
      <c r="Z135" t="e">
        <f t="shared" si="112"/>
        <v>#N/A</v>
      </c>
      <c r="AA135" s="3">
        <f t="shared" si="113"/>
        <v>0</v>
      </c>
      <c r="AB135" s="3">
        <f t="shared" si="114"/>
        <v>0</v>
      </c>
      <c r="AC135" t="e">
        <f t="shared" si="115"/>
        <v>#N/A</v>
      </c>
    </row>
    <row r="136" spans="1:29" x14ac:dyDescent="0.2">
      <c r="B136" t="e">
        <f>VLOOKUP(C136,'Team Listing'!$A$1:$R$251,3)</f>
        <v>#N/A</v>
      </c>
      <c r="D136" t="e">
        <f>VLOOKUP(C136,'Team Listing'!$A$1:$R$251,2)</f>
        <v>#N/A</v>
      </c>
      <c r="G136" t="e">
        <f>VLOOKUP(H136,'Team Listing'!$A$1:$R$251,3)</f>
        <v>#N/A</v>
      </c>
      <c r="I136" t="e">
        <f>VLOOKUP(H136,'Team Listing'!$A$1:$R$251,2)</f>
        <v>#N/A</v>
      </c>
      <c r="L136" t="e">
        <f>VLOOKUP(J136,'Field List'!$A$2:$D$90,2,0)</f>
        <v>#N/A</v>
      </c>
      <c r="M136" t="e">
        <f>VLOOKUP(J136,'Field List'!$A$2:$D$90,4,0)</f>
        <v>#N/A</v>
      </c>
      <c r="N136" t="str">
        <f t="shared" si="106"/>
        <v/>
      </c>
      <c r="O136" t="str">
        <f t="shared" si="107"/>
        <v/>
      </c>
      <c r="P136" t="str">
        <f t="shared" si="108"/>
        <v>Field</v>
      </c>
      <c r="Q136" s="1" t="str">
        <f t="shared" si="109"/>
        <v>Field</v>
      </c>
      <c r="R136" s="10" t="e">
        <f>VLOOKUP(N136,'Day 1&amp;2 Combinations'!$A$1:$B$2000,2,FALSE)</f>
        <v>#N/A</v>
      </c>
      <c r="S136" s="10" t="e">
        <f>VLOOKUP(O136,'Day 1&amp;2 Combinations'!$A$1:$B$2000,2,FALSE)</f>
        <v>#N/A</v>
      </c>
      <c r="T136" s="10" t="str">
        <f>VLOOKUP(P136,'Day 1&amp;2 Combinations'!$A$1:$B$2000,2,FALSE)</f>
        <v>*</v>
      </c>
      <c r="U136" s="10" t="str">
        <f>VLOOKUP(Q136,'Day 1&amp;2 Combinations'!$A$1:$B$2000,2,FALSE)</f>
        <v>*</v>
      </c>
      <c r="V136" t="e">
        <f>VLOOKUP(C136,'Team Listing'!$A$1:$R$251,17)</f>
        <v>#N/A</v>
      </c>
      <c r="W136" t="e">
        <f>VLOOKUP(H136,'Team Listing'!$A$1:$R$251,17)</f>
        <v>#N/A</v>
      </c>
      <c r="X136" s="1" t="e">
        <f t="shared" si="110"/>
        <v>#N/A</v>
      </c>
      <c r="Y136" s="3">
        <f t="shared" si="111"/>
        <v>0</v>
      </c>
      <c r="Z136" t="e">
        <f t="shared" si="112"/>
        <v>#N/A</v>
      </c>
      <c r="AA136" s="3">
        <f t="shared" si="113"/>
        <v>0</v>
      </c>
      <c r="AB136" s="3">
        <f t="shared" si="114"/>
        <v>0</v>
      </c>
      <c r="AC136" t="e">
        <f t="shared" si="115"/>
        <v>#N/A</v>
      </c>
    </row>
    <row r="137" spans="1:29" x14ac:dyDescent="0.2">
      <c r="B137" t="e">
        <f>VLOOKUP(C137,'Team Listing'!$A$1:$R$251,3)</f>
        <v>#N/A</v>
      </c>
      <c r="D137" t="e">
        <f>VLOOKUP(C137,'Team Listing'!$A$1:$R$251,2)</f>
        <v>#N/A</v>
      </c>
      <c r="G137" t="e">
        <f>VLOOKUP(H137,'Team Listing'!$A$1:$R$251,3)</f>
        <v>#N/A</v>
      </c>
      <c r="I137" t="e">
        <f>VLOOKUP(H137,'Team Listing'!$A$1:$R$251,2)</f>
        <v>#N/A</v>
      </c>
      <c r="L137" t="e">
        <f>VLOOKUP(J137,'Field List'!$A$2:$D$90,2,0)</f>
        <v>#N/A</v>
      </c>
      <c r="M137" t="e">
        <f>VLOOKUP(J137,'Field List'!$A$2:$D$90,4,0)</f>
        <v>#N/A</v>
      </c>
      <c r="N137" t="str">
        <f t="shared" si="106"/>
        <v/>
      </c>
      <c r="O137" t="str">
        <f t="shared" si="107"/>
        <v/>
      </c>
      <c r="P137" t="str">
        <f t="shared" si="108"/>
        <v>Field</v>
      </c>
      <c r="Q137" s="1" t="str">
        <f t="shared" si="109"/>
        <v>Field</v>
      </c>
      <c r="R137" s="10" t="e">
        <f>VLOOKUP(N137,'Day 1&amp;2 Combinations'!$A$1:$B$2000,2,FALSE)</f>
        <v>#N/A</v>
      </c>
      <c r="S137" s="10" t="e">
        <f>VLOOKUP(O137,'Day 1&amp;2 Combinations'!$A$1:$B$2000,2,FALSE)</f>
        <v>#N/A</v>
      </c>
      <c r="T137" s="10" t="str">
        <f>VLOOKUP(P137,'Day 1&amp;2 Combinations'!$A$1:$B$2000,2,FALSE)</f>
        <v>*</v>
      </c>
      <c r="U137" s="10" t="str">
        <f>VLOOKUP(Q137,'Day 1&amp;2 Combinations'!$A$1:$B$2000,2,FALSE)</f>
        <v>*</v>
      </c>
      <c r="V137" t="e">
        <f>VLOOKUP(C137,'Team Listing'!$A$1:$R$251,17)</f>
        <v>#N/A</v>
      </c>
      <c r="W137" t="e">
        <f>VLOOKUP(H137,'Team Listing'!$A$1:$R$251,17)</f>
        <v>#N/A</v>
      </c>
      <c r="X137" s="1" t="e">
        <f t="shared" si="110"/>
        <v>#N/A</v>
      </c>
      <c r="Y137" s="3">
        <f t="shared" si="111"/>
        <v>0</v>
      </c>
      <c r="Z137" t="e">
        <f t="shared" si="112"/>
        <v>#N/A</v>
      </c>
      <c r="AA137" s="3">
        <f t="shared" si="113"/>
        <v>0</v>
      </c>
      <c r="AB137" s="3">
        <f t="shared" si="114"/>
        <v>0</v>
      </c>
      <c r="AC137" t="e">
        <f t="shared" si="115"/>
        <v>#N/A</v>
      </c>
    </row>
    <row r="138" spans="1:29" x14ac:dyDescent="0.2">
      <c r="G138" t="e">
        <f>VLOOKUP(H138,'Team Listing'!$A$1:$R$251,3)</f>
        <v>#N/A</v>
      </c>
      <c r="I138" t="e">
        <f>VLOOKUP(H138,'Team Listing'!$A$1:$R$251,2)</f>
        <v>#N/A</v>
      </c>
      <c r="L138" t="e">
        <f>VLOOKUP(J138,'Field List'!$A$2:$D$90,2,0)</f>
        <v>#N/A</v>
      </c>
      <c r="M138" t="e">
        <f>VLOOKUP(J138,'Field List'!$A$2:$D$90,4,0)</f>
        <v>#N/A</v>
      </c>
      <c r="N138" t="str">
        <f t="shared" si="106"/>
        <v/>
      </c>
      <c r="O138" t="str">
        <f t="shared" si="107"/>
        <v/>
      </c>
      <c r="P138" t="str">
        <f t="shared" si="108"/>
        <v>Field</v>
      </c>
      <c r="Q138" s="1" t="str">
        <f t="shared" si="109"/>
        <v>Field</v>
      </c>
      <c r="R138" s="10" t="e">
        <f>VLOOKUP(N138,'Day 1&amp;2 Combinations'!$A$1:$B$2000,2,FALSE)</f>
        <v>#N/A</v>
      </c>
      <c r="S138" s="10" t="e">
        <f>VLOOKUP(O138,'Day 1&amp;2 Combinations'!$A$1:$B$2000,2,FALSE)</f>
        <v>#N/A</v>
      </c>
      <c r="T138" s="10" t="str">
        <f>VLOOKUP(P138,'Day 1&amp;2 Combinations'!$A$1:$B$2000,2,FALSE)</f>
        <v>*</v>
      </c>
      <c r="U138" s="10" t="str">
        <f>VLOOKUP(Q138,'Day 1&amp;2 Combinations'!$A$1:$B$2000,2,FALSE)</f>
        <v>*</v>
      </c>
      <c r="V138" t="e">
        <f>VLOOKUP(C138,'Team Listing'!$A$1:$R$251,17)</f>
        <v>#N/A</v>
      </c>
      <c r="W138" t="e">
        <f>VLOOKUP(H138,'Team Listing'!$A$1:$R$251,17)</f>
        <v>#N/A</v>
      </c>
      <c r="X138" s="1">
        <f t="shared" si="110"/>
        <v>0</v>
      </c>
      <c r="Y138" s="3">
        <f t="shared" si="111"/>
        <v>0</v>
      </c>
      <c r="Z138">
        <f t="shared" si="112"/>
        <v>0</v>
      </c>
      <c r="AA138" s="3">
        <f t="shared" si="113"/>
        <v>0</v>
      </c>
      <c r="AB138" s="3">
        <f t="shared" si="114"/>
        <v>0</v>
      </c>
      <c r="AC138" t="e">
        <f t="shared" si="115"/>
        <v>#N/A</v>
      </c>
    </row>
    <row r="139" spans="1:29" x14ac:dyDescent="0.2">
      <c r="G139" t="e">
        <f>VLOOKUP(H139,'Team Listing'!$A$1:$R$251,3)</f>
        <v>#N/A</v>
      </c>
      <c r="I139" t="e">
        <f>VLOOKUP(H139,'Team Listing'!$A$1:$R$251,2)</f>
        <v>#N/A</v>
      </c>
      <c r="L139" t="e">
        <f>VLOOKUP(J139,'Field List'!$A$2:$D$90,2,0)</f>
        <v>#N/A</v>
      </c>
      <c r="M139" t="e">
        <f>VLOOKUP(J139,'Field List'!$A$2:$D$90,4,0)</f>
        <v>#N/A</v>
      </c>
      <c r="N139" t="str">
        <f t="shared" si="106"/>
        <v/>
      </c>
      <c r="O139" t="str">
        <f t="shared" si="107"/>
        <v/>
      </c>
      <c r="P139" t="str">
        <f t="shared" si="108"/>
        <v>Field</v>
      </c>
      <c r="Q139" s="1" t="str">
        <f t="shared" si="109"/>
        <v>Field</v>
      </c>
      <c r="R139" s="10" t="e">
        <f>VLOOKUP(N139,'Day 1&amp;2 Combinations'!$A$1:$B$2000,2,FALSE)</f>
        <v>#N/A</v>
      </c>
      <c r="S139" s="10" t="e">
        <f>VLOOKUP(O139,'Day 1&amp;2 Combinations'!$A$1:$B$2000,2,FALSE)</f>
        <v>#N/A</v>
      </c>
      <c r="T139" s="10" t="str">
        <f>VLOOKUP(P139,'Day 1&amp;2 Combinations'!$A$1:$B$2000,2,FALSE)</f>
        <v>*</v>
      </c>
      <c r="U139" s="10" t="str">
        <f>VLOOKUP(Q139,'Day 1&amp;2 Combinations'!$A$1:$B$2000,2,FALSE)</f>
        <v>*</v>
      </c>
      <c r="V139" t="e">
        <f>VLOOKUP(C139,'Team Listing'!$A$1:$R$251,17)</f>
        <v>#N/A</v>
      </c>
      <c r="W139" t="e">
        <f>VLOOKUP(H139,'Team Listing'!$A$1:$R$251,17)</f>
        <v>#N/A</v>
      </c>
      <c r="X139" s="1">
        <f t="shared" si="110"/>
        <v>0</v>
      </c>
      <c r="Y139" s="3">
        <f t="shared" si="111"/>
        <v>0</v>
      </c>
      <c r="Z139">
        <f t="shared" si="112"/>
        <v>0</v>
      </c>
      <c r="AA139" s="3">
        <f t="shared" si="113"/>
        <v>0</v>
      </c>
      <c r="AB139" s="3">
        <f t="shared" si="114"/>
        <v>0</v>
      </c>
      <c r="AC139" t="e">
        <f t="shared" si="115"/>
        <v>#N/A</v>
      </c>
    </row>
    <row r="140" spans="1:29" x14ac:dyDescent="0.2">
      <c r="G140" t="e">
        <f>VLOOKUP(H140,'Team Listing'!$A$1:$R$251,3)</f>
        <v>#N/A</v>
      </c>
      <c r="I140" t="e">
        <f>VLOOKUP(H140,'Team Listing'!$A$1:$R$251,2)</f>
        <v>#N/A</v>
      </c>
      <c r="L140" t="e">
        <f>VLOOKUP(J140,'Field List'!$A$2:$D$90,2,0)</f>
        <v>#N/A</v>
      </c>
      <c r="M140" t="e">
        <f>VLOOKUP(J140,'Field List'!$A$2:$D$90,4,0)</f>
        <v>#N/A</v>
      </c>
      <c r="N140" t="str">
        <f t="shared" si="106"/>
        <v/>
      </c>
      <c r="O140" t="str">
        <f t="shared" si="107"/>
        <v/>
      </c>
      <c r="P140" t="str">
        <f t="shared" si="108"/>
        <v>Field</v>
      </c>
      <c r="Q140" s="1" t="str">
        <f t="shared" si="109"/>
        <v>Field</v>
      </c>
      <c r="R140" s="10" t="e">
        <f>VLOOKUP(N140,'Day 1&amp;2 Combinations'!$A$1:$B$2000,2,FALSE)</f>
        <v>#N/A</v>
      </c>
      <c r="S140" s="10" t="e">
        <f>VLOOKUP(O140,'Day 1&amp;2 Combinations'!$A$1:$B$2000,2,FALSE)</f>
        <v>#N/A</v>
      </c>
      <c r="T140" s="10" t="str">
        <f>VLOOKUP(P140,'Day 1&amp;2 Combinations'!$A$1:$B$2000,2,FALSE)</f>
        <v>*</v>
      </c>
      <c r="U140" s="10" t="str">
        <f>VLOOKUP(Q140,'Day 1&amp;2 Combinations'!$A$1:$B$2000,2,FALSE)</f>
        <v>*</v>
      </c>
      <c r="V140" t="e">
        <f>VLOOKUP(C140,'Team Listing'!$A$1:$R$251,17)</f>
        <v>#N/A</v>
      </c>
      <c r="W140" t="e">
        <f>VLOOKUP(H140,'Team Listing'!$A$1:$R$251,17)</f>
        <v>#N/A</v>
      </c>
      <c r="X140" s="1">
        <f t="shared" si="110"/>
        <v>0</v>
      </c>
      <c r="Y140" s="3">
        <f t="shared" si="111"/>
        <v>0</v>
      </c>
      <c r="Z140">
        <f t="shared" si="112"/>
        <v>0</v>
      </c>
      <c r="AA140" s="3">
        <f t="shared" si="113"/>
        <v>0</v>
      </c>
      <c r="AB140" s="3">
        <f t="shared" si="114"/>
        <v>0</v>
      </c>
      <c r="AC140" t="e">
        <f t="shared" si="115"/>
        <v>#N/A</v>
      </c>
    </row>
  </sheetData>
  <autoFilter ref="A3:U140">
    <filterColumn colId="17" showButton="0"/>
    <filterColumn colId="19" showButton="0"/>
  </autoFilter>
  <phoneticPr fontId="0" type="noConversion"/>
  <conditionalFormatting sqref="G4:G10 G12:G140">
    <cfRule type="cellIs" dxfId="2" priority="2" stopIfTrue="1" operator="notEqual">
      <formula>$B4</formula>
    </cfRule>
  </conditionalFormatting>
  <conditionalFormatting sqref="R4:U140">
    <cfRule type="cellIs" dxfId="1" priority="1" stopIfTrue="1" operator="equal">
      <formula>"*"</formula>
    </cfRule>
  </conditionalFormatting>
  <printOptions gridLines="1"/>
  <pageMargins left="0.22" right="0.27" top="0.25" bottom="0.3" header="0.21" footer="0.16"/>
  <pageSetup paperSize="8" fitToHeight="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92"/>
  <sheetViews>
    <sheetView topLeftCell="A567" workbookViewId="0">
      <selection activeCell="A592" sqref="A592"/>
    </sheetView>
  </sheetViews>
  <sheetFormatPr defaultRowHeight="12.75" x14ac:dyDescent="0.2"/>
  <cols>
    <col min="1" max="1" width="9.85546875" bestFit="1" customWidth="1"/>
  </cols>
  <sheetData>
    <row r="1" spans="1:2" x14ac:dyDescent="0.2">
      <c r="A1" t="str">
        <f>'Day1 Draw'!N4</f>
        <v>13</v>
      </c>
      <c r="B1" t="s">
        <v>379</v>
      </c>
    </row>
    <row r="2" spans="1:2" x14ac:dyDescent="0.2">
      <c r="A2" t="str">
        <f>'Day1 Draw'!N5</f>
        <v>85</v>
      </c>
      <c r="B2" t="s">
        <v>379</v>
      </c>
    </row>
    <row r="3" spans="1:2" x14ac:dyDescent="0.2">
      <c r="A3" t="str">
        <f>'Day1 Draw'!N6</f>
        <v>67</v>
      </c>
      <c r="B3" t="s">
        <v>379</v>
      </c>
    </row>
    <row r="4" spans="1:2" x14ac:dyDescent="0.2">
      <c r="A4">
        <f>'Day1 Draw'!N7</f>
        <v>0</v>
      </c>
      <c r="B4" t="s">
        <v>379</v>
      </c>
    </row>
    <row r="5" spans="1:2" x14ac:dyDescent="0.2">
      <c r="A5" t="str">
        <f>'Day1 Draw'!N8</f>
        <v>34</v>
      </c>
      <c r="B5" t="s">
        <v>379</v>
      </c>
    </row>
    <row r="6" spans="1:2" x14ac:dyDescent="0.2">
      <c r="A6" t="str">
        <f>'Day1 Draw'!N9</f>
        <v>56</v>
      </c>
      <c r="B6" t="s">
        <v>379</v>
      </c>
    </row>
    <row r="7" spans="1:2" x14ac:dyDescent="0.2">
      <c r="A7" t="str">
        <f>'Day1 Draw'!N10</f>
        <v>78</v>
      </c>
      <c r="B7" t="s">
        <v>379</v>
      </c>
    </row>
    <row r="8" spans="1:2" x14ac:dyDescent="0.2">
      <c r="A8" t="str">
        <f>'Day1 Draw'!N11</f>
        <v>1</v>
      </c>
      <c r="B8" t="s">
        <v>379</v>
      </c>
    </row>
    <row r="9" spans="1:2" x14ac:dyDescent="0.2">
      <c r="A9" t="str">
        <f>'Day1 Draw'!N12</f>
        <v>3011</v>
      </c>
      <c r="B9" t="s">
        <v>379</v>
      </c>
    </row>
    <row r="10" spans="1:2" x14ac:dyDescent="0.2">
      <c r="A10" t="str">
        <f>'Day1 Draw'!N13</f>
        <v>1316</v>
      </c>
      <c r="B10" t="s">
        <v>379</v>
      </c>
    </row>
    <row r="11" spans="1:2" x14ac:dyDescent="0.2">
      <c r="A11" t="str">
        <f>'Day1 Draw'!N14</f>
        <v>1219</v>
      </c>
      <c r="B11" t="s">
        <v>379</v>
      </c>
    </row>
    <row r="12" spans="1:2" x14ac:dyDescent="0.2">
      <c r="A12" t="str">
        <f>'Day1 Draw'!N15</f>
        <v>1726</v>
      </c>
      <c r="B12" t="s">
        <v>379</v>
      </c>
    </row>
    <row r="13" spans="1:2" x14ac:dyDescent="0.2">
      <c r="A13" t="str">
        <f>'Day1 Draw'!N16</f>
        <v>329</v>
      </c>
      <c r="B13" t="s">
        <v>379</v>
      </c>
    </row>
    <row r="14" spans="1:2" x14ac:dyDescent="0.2">
      <c r="A14" t="str">
        <f>'Day1 Draw'!N17</f>
        <v>1823</v>
      </c>
      <c r="B14" t="s">
        <v>379</v>
      </c>
    </row>
    <row r="15" spans="1:2" x14ac:dyDescent="0.2">
      <c r="A15" t="str">
        <f>'Day1 Draw'!N18</f>
        <v>2415</v>
      </c>
      <c r="B15" t="s">
        <v>379</v>
      </c>
    </row>
    <row r="16" spans="1:2" x14ac:dyDescent="0.2">
      <c r="A16" t="str">
        <f>'Day1 Draw'!N19</f>
        <v>2027</v>
      </c>
      <c r="B16" t="s">
        <v>379</v>
      </c>
    </row>
    <row r="17" spans="1:2" x14ac:dyDescent="0.2">
      <c r="A17" t="str">
        <f>'Day1 Draw'!N20</f>
        <v>2922</v>
      </c>
      <c r="B17" t="s">
        <v>379</v>
      </c>
    </row>
    <row r="18" spans="1:2" x14ac:dyDescent="0.2">
      <c r="A18" t="str">
        <f>'Day1 Draw'!N21</f>
        <v>1031</v>
      </c>
      <c r="B18" t="s">
        <v>379</v>
      </c>
    </row>
    <row r="19" spans="1:2" x14ac:dyDescent="0.2">
      <c r="A19" t="str">
        <f>'Day1 Draw'!N22</f>
        <v>1421</v>
      </c>
      <c r="B19" t="s">
        <v>379</v>
      </c>
    </row>
    <row r="20" spans="1:2" x14ac:dyDescent="0.2">
      <c r="A20" t="str">
        <f>'Day1 Draw'!N23</f>
        <v>2528</v>
      </c>
      <c r="B20" t="s">
        <v>379</v>
      </c>
    </row>
    <row r="21" spans="1:2" x14ac:dyDescent="0.2">
      <c r="A21" t="str">
        <f>'Day1 Draw'!N24</f>
        <v>129110</v>
      </c>
      <c r="B21" t="s">
        <v>379</v>
      </c>
    </row>
    <row r="22" spans="1:2" x14ac:dyDescent="0.2">
      <c r="A22" t="str">
        <f>'Day1 Draw'!N25</f>
        <v>7088</v>
      </c>
      <c r="B22" t="s">
        <v>379</v>
      </c>
    </row>
    <row r="23" spans="1:2" x14ac:dyDescent="0.2">
      <c r="A23" t="str">
        <f>'Day1 Draw'!N26</f>
        <v>4189</v>
      </c>
      <c r="B23" t="s">
        <v>379</v>
      </c>
    </row>
    <row r="24" spans="1:2" x14ac:dyDescent="0.2">
      <c r="A24" t="str">
        <f>'Day1 Draw'!N27</f>
        <v>4563</v>
      </c>
      <c r="B24" t="s">
        <v>379</v>
      </c>
    </row>
    <row r="25" spans="1:2" x14ac:dyDescent="0.2">
      <c r="A25" t="str">
        <f>'Day1 Draw'!N28</f>
        <v>40138</v>
      </c>
      <c r="B25" t="s">
        <v>379</v>
      </c>
    </row>
    <row r="26" spans="1:2" x14ac:dyDescent="0.2">
      <c r="A26" t="str">
        <f>'Day1 Draw'!N29</f>
        <v>5548</v>
      </c>
      <c r="B26" t="s">
        <v>379</v>
      </c>
    </row>
    <row r="27" spans="1:2" x14ac:dyDescent="0.2">
      <c r="A27" t="str">
        <f>'Day1 Draw'!N30</f>
        <v>7835</v>
      </c>
      <c r="B27" t="s">
        <v>379</v>
      </c>
    </row>
    <row r="28" spans="1:2" x14ac:dyDescent="0.2">
      <c r="A28" t="str">
        <f>'Day1 Draw'!N31</f>
        <v>75106</v>
      </c>
      <c r="B28" t="s">
        <v>379</v>
      </c>
    </row>
    <row r="29" spans="1:2" x14ac:dyDescent="0.2">
      <c r="A29" t="str">
        <f>'Day1 Draw'!N32</f>
        <v>52101</v>
      </c>
      <c r="B29" t="s">
        <v>379</v>
      </c>
    </row>
    <row r="30" spans="1:2" x14ac:dyDescent="0.2">
      <c r="A30" t="str">
        <f>'Day1 Draw'!N33</f>
        <v>4295</v>
      </c>
      <c r="B30" t="s">
        <v>379</v>
      </c>
    </row>
    <row r="31" spans="1:2" x14ac:dyDescent="0.2">
      <c r="A31" t="str">
        <f>'Day1 Draw'!N34</f>
        <v>116107</v>
      </c>
      <c r="B31" t="s">
        <v>379</v>
      </c>
    </row>
    <row r="32" spans="1:2" x14ac:dyDescent="0.2">
      <c r="A32" t="str">
        <f>'Day1 Draw'!N35</f>
        <v>131134</v>
      </c>
      <c r="B32" t="s">
        <v>379</v>
      </c>
    </row>
    <row r="33" spans="1:2" x14ac:dyDescent="0.2">
      <c r="A33" t="str">
        <f>'Day1 Draw'!N36</f>
        <v>120135</v>
      </c>
      <c r="B33" t="s">
        <v>379</v>
      </c>
    </row>
    <row r="34" spans="1:2" x14ac:dyDescent="0.2">
      <c r="A34" t="str">
        <f>'Day1 Draw'!N37</f>
        <v>44136</v>
      </c>
      <c r="B34" t="s">
        <v>379</v>
      </c>
    </row>
    <row r="35" spans="1:2" x14ac:dyDescent="0.2">
      <c r="A35" t="str">
        <f>'Day1 Draw'!N38</f>
        <v>79119</v>
      </c>
      <c r="B35" t="s">
        <v>379</v>
      </c>
    </row>
    <row r="36" spans="1:2" x14ac:dyDescent="0.2">
      <c r="A36" t="str">
        <f>'Day1 Draw'!N39</f>
        <v>166157</v>
      </c>
      <c r="B36" t="s">
        <v>379</v>
      </c>
    </row>
    <row r="37" spans="1:2" x14ac:dyDescent="0.2">
      <c r="A37" t="str">
        <f>'Day1 Draw'!N40</f>
        <v>130115</v>
      </c>
      <c r="B37" t="s">
        <v>379</v>
      </c>
    </row>
    <row r="38" spans="1:2" x14ac:dyDescent="0.2">
      <c r="A38" t="str">
        <f>'Day1 Draw'!N41</f>
        <v>163169</v>
      </c>
      <c r="B38" t="s">
        <v>379</v>
      </c>
    </row>
    <row r="39" spans="1:2" x14ac:dyDescent="0.2">
      <c r="A39" t="str">
        <f>'Day1 Draw'!N42</f>
        <v>112155</v>
      </c>
      <c r="B39" t="s">
        <v>379</v>
      </c>
    </row>
    <row r="40" spans="1:2" x14ac:dyDescent="0.2">
      <c r="A40" t="str">
        <f>'Day1 Draw'!N43</f>
        <v>12796</v>
      </c>
      <c r="B40" t="s">
        <v>379</v>
      </c>
    </row>
    <row r="41" spans="1:2" x14ac:dyDescent="0.2">
      <c r="A41" t="str">
        <f>'Day1 Draw'!N44</f>
        <v>6790</v>
      </c>
      <c r="B41" t="s">
        <v>379</v>
      </c>
    </row>
    <row r="42" spans="1:2" x14ac:dyDescent="0.2">
      <c r="A42" t="str">
        <f>'Day1 Draw'!N45</f>
        <v>12377</v>
      </c>
      <c r="B42" t="s">
        <v>379</v>
      </c>
    </row>
    <row r="43" spans="1:2" x14ac:dyDescent="0.2">
      <c r="A43" t="str">
        <f>'Day1 Draw'!N46</f>
        <v>142141</v>
      </c>
      <c r="B43" t="s">
        <v>379</v>
      </c>
    </row>
    <row r="44" spans="1:2" x14ac:dyDescent="0.2">
      <c r="A44" t="str">
        <f>'Day1 Draw'!N47</f>
        <v>150159</v>
      </c>
      <c r="B44" t="s">
        <v>379</v>
      </c>
    </row>
    <row r="45" spans="1:2" x14ac:dyDescent="0.2">
      <c r="A45" t="str">
        <f>'Day1 Draw'!N48</f>
        <v>6439</v>
      </c>
      <c r="B45" t="s">
        <v>379</v>
      </c>
    </row>
    <row r="46" spans="1:2" x14ac:dyDescent="0.2">
      <c r="A46" t="str">
        <f>'Day1 Draw'!N49</f>
        <v>9359</v>
      </c>
      <c r="B46" t="s">
        <v>379</v>
      </c>
    </row>
    <row r="47" spans="1:2" x14ac:dyDescent="0.2">
      <c r="A47" t="str">
        <f>'Day1 Draw'!N50</f>
        <v>5683</v>
      </c>
      <c r="B47" t="s">
        <v>379</v>
      </c>
    </row>
    <row r="48" spans="1:2" x14ac:dyDescent="0.2">
      <c r="A48" t="str">
        <f>'Day1 Draw'!N51</f>
        <v>7686</v>
      </c>
      <c r="B48" t="s">
        <v>379</v>
      </c>
    </row>
    <row r="49" spans="1:2" x14ac:dyDescent="0.2">
      <c r="A49" t="str">
        <f>'Day1 Draw'!N52</f>
        <v>5385</v>
      </c>
      <c r="B49" t="s">
        <v>379</v>
      </c>
    </row>
    <row r="50" spans="1:2" x14ac:dyDescent="0.2">
      <c r="A50" t="str">
        <f>'Day1 Draw'!N53</f>
        <v>8798</v>
      </c>
      <c r="B50" t="s">
        <v>379</v>
      </c>
    </row>
    <row r="51" spans="1:2" x14ac:dyDescent="0.2">
      <c r="A51" t="e">
        <f>'Day1 Draw'!#REF!</f>
        <v>#REF!</v>
      </c>
      <c r="B51" t="s">
        <v>379</v>
      </c>
    </row>
    <row r="52" spans="1:2" x14ac:dyDescent="0.2">
      <c r="A52" t="str">
        <f>'Day1 Draw'!N54</f>
        <v>4754</v>
      </c>
      <c r="B52" t="s">
        <v>379</v>
      </c>
    </row>
    <row r="53" spans="1:2" x14ac:dyDescent="0.2">
      <c r="A53" t="str">
        <f>'Day1 Draw'!N55</f>
        <v>7271</v>
      </c>
      <c r="B53" t="s">
        <v>379</v>
      </c>
    </row>
    <row r="54" spans="1:2" x14ac:dyDescent="0.2">
      <c r="A54" t="str">
        <f>'Day1 Draw'!N56</f>
        <v>58153</v>
      </c>
      <c r="B54" t="s">
        <v>379</v>
      </c>
    </row>
    <row r="55" spans="1:2" x14ac:dyDescent="0.2">
      <c r="A55" t="str">
        <f>'Day1 Draw'!N57</f>
        <v>6065</v>
      </c>
      <c r="B55" t="s">
        <v>379</v>
      </c>
    </row>
    <row r="56" spans="1:2" x14ac:dyDescent="0.2">
      <c r="A56" t="str">
        <f>'Day1 Draw'!N58</f>
        <v>146113</v>
      </c>
      <c r="B56" t="s">
        <v>379</v>
      </c>
    </row>
    <row r="57" spans="1:2" x14ac:dyDescent="0.2">
      <c r="A57" t="str">
        <f>'Day1 Draw'!N59</f>
        <v>99215</v>
      </c>
      <c r="B57" t="s">
        <v>379</v>
      </c>
    </row>
    <row r="58" spans="1:2" x14ac:dyDescent="0.2">
      <c r="A58" t="str">
        <f>'Day1 Draw'!N61</f>
        <v>11173</v>
      </c>
      <c r="B58" t="s">
        <v>379</v>
      </c>
    </row>
    <row r="59" spans="1:2" x14ac:dyDescent="0.2">
      <c r="A59" t="str">
        <f>'Day1 Draw'!N62</f>
        <v>108165</v>
      </c>
      <c r="B59" t="s">
        <v>379</v>
      </c>
    </row>
    <row r="60" spans="1:2" x14ac:dyDescent="0.2">
      <c r="A60" t="str">
        <f>'Day1 Draw'!N63</f>
        <v>33125</v>
      </c>
      <c r="B60" t="s">
        <v>379</v>
      </c>
    </row>
    <row r="61" spans="1:2" x14ac:dyDescent="0.2">
      <c r="A61" t="str">
        <f>'Day1 Draw'!N64</f>
        <v>51156</v>
      </c>
      <c r="B61" t="s">
        <v>379</v>
      </c>
    </row>
    <row r="62" spans="1:2" x14ac:dyDescent="0.2">
      <c r="A62" t="str">
        <f>'Day1 Draw'!N65</f>
        <v>128117</v>
      </c>
      <c r="B62" t="s">
        <v>379</v>
      </c>
    </row>
    <row r="63" spans="1:2" x14ac:dyDescent="0.2">
      <c r="A63" t="str">
        <f>'Day1 Draw'!N66</f>
        <v>62147</v>
      </c>
      <c r="B63" t="s">
        <v>379</v>
      </c>
    </row>
    <row r="64" spans="1:2" x14ac:dyDescent="0.2">
      <c r="A64" t="str">
        <f>'Day1 Draw'!N67</f>
        <v>9443</v>
      </c>
      <c r="B64" t="s">
        <v>379</v>
      </c>
    </row>
    <row r="65" spans="1:2" x14ac:dyDescent="0.2">
      <c r="A65" t="str">
        <f>'Day1 Draw'!N68</f>
        <v>158149</v>
      </c>
      <c r="B65" t="s">
        <v>379</v>
      </c>
    </row>
    <row r="66" spans="1:2" x14ac:dyDescent="0.2">
      <c r="A66" t="str">
        <f>'Day1 Draw'!N69</f>
        <v>68145</v>
      </c>
      <c r="B66" t="s">
        <v>379</v>
      </c>
    </row>
    <row r="67" spans="1:2" x14ac:dyDescent="0.2">
      <c r="A67" t="str">
        <f>'Day1 Draw'!N70</f>
        <v>168137</v>
      </c>
      <c r="B67" t="s">
        <v>379</v>
      </c>
    </row>
    <row r="68" spans="1:2" x14ac:dyDescent="0.2">
      <c r="A68" t="str">
        <f>'Day1 Draw'!N71</f>
        <v>164133</v>
      </c>
      <c r="B68" t="s">
        <v>379</v>
      </c>
    </row>
    <row r="69" spans="1:2" x14ac:dyDescent="0.2">
      <c r="A69" t="str">
        <f>'Day1 Draw'!N72</f>
        <v>9761</v>
      </c>
      <c r="B69" t="s">
        <v>379</v>
      </c>
    </row>
    <row r="70" spans="1:2" x14ac:dyDescent="0.2">
      <c r="A70" t="str">
        <f>'Day1 Draw'!N73</f>
        <v>124122</v>
      </c>
      <c r="B70" t="s">
        <v>379</v>
      </c>
    </row>
    <row r="71" spans="1:2" x14ac:dyDescent="0.2">
      <c r="A71" t="str">
        <f>'Day1 Draw'!N74</f>
        <v>167148</v>
      </c>
      <c r="B71" t="s">
        <v>379</v>
      </c>
    </row>
    <row r="72" spans="1:2" x14ac:dyDescent="0.2">
      <c r="A72" t="str">
        <f>'Day1 Draw'!N75</f>
        <v>38132</v>
      </c>
      <c r="B72" t="s">
        <v>379</v>
      </c>
    </row>
    <row r="73" spans="1:2" x14ac:dyDescent="0.2">
      <c r="A73" t="str">
        <f>'Day1 Draw'!N76</f>
        <v>6684</v>
      </c>
      <c r="B73" t="s">
        <v>379</v>
      </c>
    </row>
    <row r="74" spans="1:2" x14ac:dyDescent="0.2">
      <c r="A74" t="str">
        <f>'Day1 Draw'!N77</f>
        <v>103151</v>
      </c>
      <c r="B74" t="s">
        <v>379</v>
      </c>
    </row>
    <row r="75" spans="1:2" x14ac:dyDescent="0.2">
      <c r="A75" t="str">
        <f>'Day1 Draw'!N78</f>
        <v>126143</v>
      </c>
      <c r="B75" t="s">
        <v>379</v>
      </c>
    </row>
    <row r="76" spans="1:2" x14ac:dyDescent="0.2">
      <c r="A76" t="str">
        <f>'Day1 Draw'!N79</f>
        <v>100213</v>
      </c>
      <c r="B76" t="s">
        <v>379</v>
      </c>
    </row>
    <row r="77" spans="1:2" x14ac:dyDescent="0.2">
      <c r="A77" t="str">
        <f>'Day1 Draw'!N80</f>
        <v>102104</v>
      </c>
      <c r="B77" t="s">
        <v>379</v>
      </c>
    </row>
    <row r="78" spans="1:2" x14ac:dyDescent="0.2">
      <c r="A78" t="str">
        <f>'Day1 Draw'!N81</f>
        <v>92144</v>
      </c>
      <c r="B78" t="s">
        <v>379</v>
      </c>
    </row>
    <row r="79" spans="1:2" x14ac:dyDescent="0.2">
      <c r="A79" t="str">
        <f>'Day1 Draw'!N82</f>
        <v>9146</v>
      </c>
      <c r="B79" t="s">
        <v>379</v>
      </c>
    </row>
    <row r="80" spans="1:2" x14ac:dyDescent="0.2">
      <c r="A80" t="str">
        <f>'Day1 Draw'!N83</f>
        <v>8269</v>
      </c>
      <c r="B80" t="s">
        <v>379</v>
      </c>
    </row>
    <row r="81" spans="1:2" x14ac:dyDescent="0.2">
      <c r="A81" t="str">
        <f>'Day1 Draw'!N84</f>
        <v>160161</v>
      </c>
      <c r="B81" t="s">
        <v>379</v>
      </c>
    </row>
    <row r="82" spans="1:2" x14ac:dyDescent="0.2">
      <c r="A82" t="str">
        <f>'Day1 Draw'!N85</f>
        <v>36114</v>
      </c>
      <c r="B82" t="s">
        <v>379</v>
      </c>
    </row>
    <row r="83" spans="1:2" x14ac:dyDescent="0.2">
      <c r="A83" t="str">
        <f>'Day1 Draw'!N86</f>
        <v>14050</v>
      </c>
      <c r="B83" t="s">
        <v>379</v>
      </c>
    </row>
    <row r="84" spans="1:2" x14ac:dyDescent="0.2">
      <c r="A84" t="str">
        <f>'Day1 Draw'!N87</f>
        <v>34109</v>
      </c>
      <c r="B84" t="s">
        <v>379</v>
      </c>
    </row>
    <row r="85" spans="1:2" x14ac:dyDescent="0.2">
      <c r="A85" t="str">
        <f>'Day1 Draw'!N88</f>
        <v>154121</v>
      </c>
      <c r="B85" t="s">
        <v>379</v>
      </c>
    </row>
    <row r="86" spans="1:2" x14ac:dyDescent="0.2">
      <c r="A86" t="str">
        <f>'Day1 Draw'!N89</f>
        <v>10580</v>
      </c>
      <c r="B86" t="s">
        <v>379</v>
      </c>
    </row>
    <row r="87" spans="1:2" x14ac:dyDescent="0.2">
      <c r="A87" t="str">
        <f>'Day1 Draw'!N90</f>
        <v>16257</v>
      </c>
      <c r="B87" t="s">
        <v>379</v>
      </c>
    </row>
    <row r="88" spans="1:2" x14ac:dyDescent="0.2">
      <c r="A88" t="str">
        <f>'Day1 Draw'!N91</f>
        <v>74139</v>
      </c>
      <c r="B88" t="s">
        <v>379</v>
      </c>
    </row>
    <row r="89" spans="1:2" x14ac:dyDescent="0.2">
      <c r="A89" t="str">
        <f>'Day1 Draw'!N92</f>
        <v>49247</v>
      </c>
      <c r="B89" t="s">
        <v>379</v>
      </c>
    </row>
    <row r="90" spans="1:2" x14ac:dyDescent="0.2">
      <c r="A90" t="str">
        <f>'Day1 Draw'!N93</f>
        <v>81118</v>
      </c>
      <c r="B90" t="s">
        <v>379</v>
      </c>
    </row>
    <row r="91" spans="1:2" x14ac:dyDescent="0.2">
      <c r="A91" t="str">
        <f>'Day1 Draw'!N94</f>
        <v>244206</v>
      </c>
      <c r="B91" t="s">
        <v>379</v>
      </c>
    </row>
    <row r="92" spans="1:2" x14ac:dyDescent="0.2">
      <c r="A92" t="str">
        <f>'Day1 Draw'!N95</f>
        <v>222220</v>
      </c>
      <c r="B92" t="s">
        <v>379</v>
      </c>
    </row>
    <row r="93" spans="1:2" x14ac:dyDescent="0.2">
      <c r="A93" t="str">
        <f>'Day1 Draw'!N96</f>
        <v>240217</v>
      </c>
      <c r="B93" t="s">
        <v>379</v>
      </c>
    </row>
    <row r="94" spans="1:2" x14ac:dyDescent="0.2">
      <c r="A94" t="str">
        <f>'Day1 Draw'!N97</f>
        <v>196204</v>
      </c>
      <c r="B94" t="s">
        <v>379</v>
      </c>
    </row>
    <row r="95" spans="1:2" x14ac:dyDescent="0.2">
      <c r="A95" t="str">
        <f>'Day1 Draw'!N98</f>
        <v>237223</v>
      </c>
      <c r="B95" t="s">
        <v>379</v>
      </c>
    </row>
    <row r="96" spans="1:2" x14ac:dyDescent="0.2">
      <c r="A96" t="str">
        <f>'Day1 Draw'!N99</f>
        <v>218224</v>
      </c>
      <c r="B96" t="s">
        <v>379</v>
      </c>
    </row>
    <row r="97" spans="1:2" x14ac:dyDescent="0.2">
      <c r="A97" t="str">
        <f>'Day1 Draw'!N100</f>
        <v>192195</v>
      </c>
      <c r="B97" t="s">
        <v>379</v>
      </c>
    </row>
    <row r="98" spans="1:2" x14ac:dyDescent="0.2">
      <c r="A98" t="str">
        <f>'Day1 Draw'!N101</f>
        <v>230231</v>
      </c>
      <c r="B98" t="s">
        <v>379</v>
      </c>
    </row>
    <row r="99" spans="1:2" x14ac:dyDescent="0.2">
      <c r="A99" t="str">
        <f>'Day1 Draw'!N102</f>
        <v>199198</v>
      </c>
      <c r="B99" t="s">
        <v>379</v>
      </c>
    </row>
    <row r="100" spans="1:2" x14ac:dyDescent="0.2">
      <c r="A100" t="str">
        <f>'Day1 Draw'!N103</f>
        <v>229228</v>
      </c>
      <c r="B100" t="s">
        <v>379</v>
      </c>
    </row>
    <row r="101" spans="1:2" x14ac:dyDescent="0.2">
      <c r="A101" t="str">
        <f>'Day1 Draw'!N104</f>
        <v>216235</v>
      </c>
      <c r="B101" t="s">
        <v>379</v>
      </c>
    </row>
    <row r="102" spans="1:2" x14ac:dyDescent="0.2">
      <c r="A102" t="str">
        <f>'Day1 Draw'!N105</f>
        <v>205212</v>
      </c>
      <c r="B102" t="s">
        <v>379</v>
      </c>
    </row>
    <row r="103" spans="1:2" x14ac:dyDescent="0.2">
      <c r="A103" t="str">
        <f>'Day1 Draw'!N106</f>
        <v>239245</v>
      </c>
      <c r="B103" t="s">
        <v>379</v>
      </c>
    </row>
    <row r="104" spans="1:2" x14ac:dyDescent="0.2">
      <c r="A104" t="str">
        <f>'Day1 Draw'!N107</f>
        <v>221233</v>
      </c>
      <c r="B104" t="s">
        <v>379</v>
      </c>
    </row>
    <row r="105" spans="1:2" x14ac:dyDescent="0.2">
      <c r="A105" t="str">
        <f>'Day1 Draw'!N108</f>
        <v>214203</v>
      </c>
      <c r="B105" t="s">
        <v>379</v>
      </c>
    </row>
    <row r="106" spans="1:2" x14ac:dyDescent="0.2">
      <c r="A106" t="str">
        <f>'Day1 Draw'!N109</f>
        <v>227207</v>
      </c>
      <c r="B106" t="s">
        <v>379</v>
      </c>
    </row>
    <row r="107" spans="1:2" x14ac:dyDescent="0.2">
      <c r="A107" t="str">
        <f>'Day1 Draw'!N110</f>
        <v>197191</v>
      </c>
      <c r="B107" t="s">
        <v>379</v>
      </c>
    </row>
    <row r="108" spans="1:2" x14ac:dyDescent="0.2">
      <c r="A108" t="str">
        <f>'Day1 Draw'!N111</f>
        <v>194219</v>
      </c>
      <c r="B108" t="s">
        <v>379</v>
      </c>
    </row>
    <row r="109" spans="1:2" x14ac:dyDescent="0.2">
      <c r="A109" t="str">
        <f>'Day1 Draw'!N112</f>
        <v>238209</v>
      </c>
      <c r="B109" t="s">
        <v>379</v>
      </c>
    </row>
    <row r="110" spans="1:2" x14ac:dyDescent="0.2">
      <c r="A110" t="str">
        <f>'Day1 Draw'!N113</f>
        <v>236189</v>
      </c>
      <c r="B110" t="s">
        <v>379</v>
      </c>
    </row>
    <row r="111" spans="1:2" x14ac:dyDescent="0.2">
      <c r="A111" t="str">
        <f>'Day1 Draw'!N114</f>
        <v>200210</v>
      </c>
      <c r="B111" t="s">
        <v>379</v>
      </c>
    </row>
    <row r="112" spans="1:2" x14ac:dyDescent="0.2">
      <c r="A112" t="str">
        <f>'Day1 Draw'!N115</f>
        <v>202232</v>
      </c>
      <c r="B112" t="s">
        <v>379</v>
      </c>
    </row>
    <row r="113" spans="1:2" x14ac:dyDescent="0.2">
      <c r="A113" t="str">
        <f>'Day1 Draw'!N116</f>
        <v>241242</v>
      </c>
      <c r="B113" t="s">
        <v>379</v>
      </c>
    </row>
    <row r="114" spans="1:2" x14ac:dyDescent="0.2">
      <c r="A114" t="str">
        <f>'Day1 Draw'!N117</f>
        <v>243201</v>
      </c>
      <c r="B114" t="s">
        <v>379</v>
      </c>
    </row>
    <row r="115" spans="1:2" x14ac:dyDescent="0.2">
      <c r="A115" t="e">
        <f>'Day1 Draw'!#REF!</f>
        <v>#REF!</v>
      </c>
      <c r="B115" t="s">
        <v>379</v>
      </c>
    </row>
    <row r="116" spans="1:2" x14ac:dyDescent="0.2">
      <c r="A116" t="str">
        <f>'Day1 Draw'!N118</f>
        <v>208225</v>
      </c>
      <c r="B116" t="s">
        <v>379</v>
      </c>
    </row>
    <row r="117" spans="1:2" x14ac:dyDescent="0.2">
      <c r="A117" t="str">
        <f>'Day1 Draw'!N119</f>
        <v>211246</v>
      </c>
      <c r="B117" t="s">
        <v>379</v>
      </c>
    </row>
    <row r="118" spans="1:2" x14ac:dyDescent="0.2">
      <c r="A118" t="str">
        <f>'Day1 Draw'!N120</f>
        <v>226234</v>
      </c>
      <c r="B118" t="s">
        <v>379</v>
      </c>
    </row>
    <row r="119" spans="1:2" x14ac:dyDescent="0.2">
      <c r="A119" t="str">
        <f>'Day1 Draw'!N121</f>
        <v>181170</v>
      </c>
      <c r="B119" t="s">
        <v>379</v>
      </c>
    </row>
    <row r="120" spans="1:2" x14ac:dyDescent="0.2">
      <c r="A120" t="str">
        <f>'Day1 Draw'!N122</f>
        <v>183178</v>
      </c>
      <c r="B120" t="s">
        <v>379</v>
      </c>
    </row>
    <row r="121" spans="1:2" x14ac:dyDescent="0.2">
      <c r="A121" t="str">
        <f>'Day1 Draw'!N123</f>
        <v>171182</v>
      </c>
      <c r="B121" t="s">
        <v>379</v>
      </c>
    </row>
    <row r="122" spans="1:2" x14ac:dyDescent="0.2">
      <c r="A122" t="str">
        <f>'Day1 Draw'!N124</f>
        <v>185179</v>
      </c>
      <c r="B122" t="s">
        <v>379</v>
      </c>
    </row>
    <row r="123" spans="1:2" x14ac:dyDescent="0.2">
      <c r="A123" t="str">
        <f>'Day1 Draw'!N125</f>
        <v>176172</v>
      </c>
      <c r="B123" t="s">
        <v>379</v>
      </c>
    </row>
    <row r="124" spans="1:2" x14ac:dyDescent="0.2">
      <c r="A124" t="str">
        <f>'Day1 Draw'!N126</f>
        <v>186187</v>
      </c>
      <c r="B124" t="s">
        <v>379</v>
      </c>
    </row>
    <row r="125" spans="1:2" x14ac:dyDescent="0.2">
      <c r="A125" t="str">
        <f>'Day1 Draw'!N127</f>
        <v>188173</v>
      </c>
      <c r="B125" t="s">
        <v>379</v>
      </c>
    </row>
    <row r="126" spans="1:2" x14ac:dyDescent="0.2">
      <c r="A126" t="str">
        <f>'Day1 Draw'!N128</f>
        <v>177175</v>
      </c>
      <c r="B126" t="s">
        <v>379</v>
      </c>
    </row>
    <row r="127" spans="1:2" x14ac:dyDescent="0.2">
      <c r="A127" t="str">
        <f>'Day1 Draw'!N129</f>
        <v>174184</v>
      </c>
      <c r="B127" t="s">
        <v>379</v>
      </c>
    </row>
    <row r="128" spans="1:2" x14ac:dyDescent="0.2">
      <c r="A128">
        <f>'Day1 Draw'!N130</f>
        <v>0</v>
      </c>
      <c r="B128" t="s">
        <v>379</v>
      </c>
    </row>
    <row r="129" spans="1:2" x14ac:dyDescent="0.2">
      <c r="A129">
        <f>'Day1 Draw'!N131</f>
        <v>0</v>
      </c>
      <c r="B129" t="s">
        <v>379</v>
      </c>
    </row>
    <row r="130" spans="1:2" x14ac:dyDescent="0.2">
      <c r="A130">
        <f>'Day1 Draw'!N132</f>
        <v>0</v>
      </c>
      <c r="B130" t="s">
        <v>379</v>
      </c>
    </row>
    <row r="131" spans="1:2" x14ac:dyDescent="0.2">
      <c r="A131">
        <f>'Day1 Draw'!N133</f>
        <v>0</v>
      </c>
      <c r="B131" t="s">
        <v>379</v>
      </c>
    </row>
    <row r="132" spans="1:2" x14ac:dyDescent="0.2">
      <c r="A132">
        <f>'Day1 Draw'!N134</f>
        <v>0</v>
      </c>
      <c r="B132" t="s">
        <v>379</v>
      </c>
    </row>
    <row r="133" spans="1:2" x14ac:dyDescent="0.2">
      <c r="A133">
        <f>'Day1 Draw'!N135</f>
        <v>0</v>
      </c>
      <c r="B133" t="s">
        <v>379</v>
      </c>
    </row>
    <row r="134" spans="1:2" x14ac:dyDescent="0.2">
      <c r="A134">
        <f>'Day1 Draw'!N136</f>
        <v>0</v>
      </c>
      <c r="B134" t="s">
        <v>379</v>
      </c>
    </row>
    <row r="135" spans="1:2" x14ac:dyDescent="0.2">
      <c r="A135">
        <f>'Day1 Draw'!N137</f>
        <v>0</v>
      </c>
      <c r="B135" t="s">
        <v>379</v>
      </c>
    </row>
    <row r="136" spans="1:2" x14ac:dyDescent="0.2">
      <c r="A136">
        <f>'Day1 Draw'!N138</f>
        <v>0</v>
      </c>
      <c r="B136" t="s">
        <v>379</v>
      </c>
    </row>
    <row r="137" spans="1:2" x14ac:dyDescent="0.2">
      <c r="A137">
        <f>'Day1 Draw'!N139</f>
        <v>0</v>
      </c>
      <c r="B137" t="s">
        <v>379</v>
      </c>
    </row>
    <row r="138" spans="1:2" x14ac:dyDescent="0.2">
      <c r="A138">
        <f>'Day1 Draw'!N140</f>
        <v>0</v>
      </c>
      <c r="B138" t="s">
        <v>379</v>
      </c>
    </row>
    <row r="139" spans="1:2" x14ac:dyDescent="0.2">
      <c r="A139">
        <f>'Day1 Draw'!N141</f>
        <v>0</v>
      </c>
      <c r="B139" t="s">
        <v>379</v>
      </c>
    </row>
    <row r="140" spans="1:2" x14ac:dyDescent="0.2">
      <c r="A140">
        <f>'Day1 Draw'!N142</f>
        <v>0</v>
      </c>
      <c r="B140" t="s">
        <v>379</v>
      </c>
    </row>
    <row r="141" spans="1:2" x14ac:dyDescent="0.2">
      <c r="A141">
        <f>'Day1 Draw'!N143</f>
        <v>0</v>
      </c>
      <c r="B141" t="s">
        <v>379</v>
      </c>
    </row>
    <row r="142" spans="1:2" x14ac:dyDescent="0.2">
      <c r="A142">
        <f>'Day1 Draw'!N144</f>
        <v>0</v>
      </c>
      <c r="B142" t="s">
        <v>379</v>
      </c>
    </row>
    <row r="143" spans="1:2" x14ac:dyDescent="0.2">
      <c r="A143">
        <f>'Day1 Draw'!N145</f>
        <v>0</v>
      </c>
      <c r="B143" t="s">
        <v>379</v>
      </c>
    </row>
    <row r="144" spans="1:2" x14ac:dyDescent="0.2">
      <c r="A144">
        <f>'Day1 Draw'!N146</f>
        <v>0</v>
      </c>
      <c r="B144" t="s">
        <v>379</v>
      </c>
    </row>
    <row r="145" spans="1:2" x14ac:dyDescent="0.2">
      <c r="A145">
        <f>'Day1 Draw'!N147</f>
        <v>0</v>
      </c>
      <c r="B145" t="s">
        <v>379</v>
      </c>
    </row>
    <row r="146" spans="1:2" x14ac:dyDescent="0.2">
      <c r="A146">
        <f>'Day1 Draw'!N148</f>
        <v>0</v>
      </c>
      <c r="B146" t="s">
        <v>379</v>
      </c>
    </row>
    <row r="147" spans="1:2" x14ac:dyDescent="0.2">
      <c r="A147">
        <f>'Day1 Draw'!N149</f>
        <v>0</v>
      </c>
      <c r="B147" t="s">
        <v>379</v>
      </c>
    </row>
    <row r="148" spans="1:2" x14ac:dyDescent="0.2">
      <c r="A148">
        <f>'Day1 Draw'!N150</f>
        <v>0</v>
      </c>
      <c r="B148" t="s">
        <v>379</v>
      </c>
    </row>
    <row r="149" spans="1:2" x14ac:dyDescent="0.2">
      <c r="A149">
        <f>'Day1 Draw'!N151</f>
        <v>0</v>
      </c>
      <c r="B149" t="s">
        <v>379</v>
      </c>
    </row>
    <row r="150" spans="1:2" x14ac:dyDescent="0.2">
      <c r="A150">
        <f>'Day1 Draw'!N152</f>
        <v>0</v>
      </c>
      <c r="B150" t="s">
        <v>379</v>
      </c>
    </row>
    <row r="151" spans="1:2" x14ac:dyDescent="0.2">
      <c r="A151">
        <f>'Day1 Draw'!N153</f>
        <v>0</v>
      </c>
      <c r="B151" t="s">
        <v>379</v>
      </c>
    </row>
    <row r="152" spans="1:2" x14ac:dyDescent="0.2">
      <c r="A152">
        <f>'Day1 Draw'!N154</f>
        <v>0</v>
      </c>
      <c r="B152" t="s">
        <v>379</v>
      </c>
    </row>
    <row r="153" spans="1:2" x14ac:dyDescent="0.2">
      <c r="A153">
        <f>'Day1 Draw'!N155</f>
        <v>0</v>
      </c>
      <c r="B153" t="s">
        <v>379</v>
      </c>
    </row>
    <row r="154" spans="1:2" x14ac:dyDescent="0.2">
      <c r="A154">
        <f>'Day1 Draw'!N156</f>
        <v>0</v>
      </c>
      <c r="B154" t="s">
        <v>379</v>
      </c>
    </row>
    <row r="155" spans="1:2" x14ac:dyDescent="0.2">
      <c r="A155">
        <f>'Day1 Draw'!N157</f>
        <v>0</v>
      </c>
      <c r="B155" t="s">
        <v>379</v>
      </c>
    </row>
    <row r="156" spans="1:2" x14ac:dyDescent="0.2">
      <c r="A156" t="str">
        <f>'Day1 Draw'!O4</f>
        <v>31</v>
      </c>
      <c r="B156" t="s">
        <v>379</v>
      </c>
    </row>
    <row r="157" spans="1:2" x14ac:dyDescent="0.2">
      <c r="A157" t="str">
        <f>'Day1 Draw'!O5</f>
        <v>58</v>
      </c>
      <c r="B157" t="s">
        <v>379</v>
      </c>
    </row>
    <row r="158" spans="1:2" x14ac:dyDescent="0.2">
      <c r="A158" t="str">
        <f>'Day1 Draw'!O6</f>
        <v>76</v>
      </c>
      <c r="B158" t="s">
        <v>379</v>
      </c>
    </row>
    <row r="159" spans="1:2" x14ac:dyDescent="0.2">
      <c r="A159">
        <f>'Day1 Draw'!O7</f>
        <v>0</v>
      </c>
      <c r="B159" t="s">
        <v>379</v>
      </c>
    </row>
    <row r="160" spans="1:2" x14ac:dyDescent="0.2">
      <c r="A160" t="str">
        <f>'Day1 Draw'!O8</f>
        <v>43</v>
      </c>
      <c r="B160" t="s">
        <v>379</v>
      </c>
    </row>
    <row r="161" spans="1:2" x14ac:dyDescent="0.2">
      <c r="A161" t="str">
        <f>'Day1 Draw'!O9</f>
        <v>65</v>
      </c>
      <c r="B161" t="s">
        <v>379</v>
      </c>
    </row>
    <row r="162" spans="1:2" x14ac:dyDescent="0.2">
      <c r="A162" t="str">
        <f>'Day1 Draw'!O10</f>
        <v>87</v>
      </c>
      <c r="B162" t="s">
        <v>379</v>
      </c>
    </row>
    <row r="163" spans="1:2" x14ac:dyDescent="0.2">
      <c r="A163" t="str">
        <f>'Day1 Draw'!O11</f>
        <v>1</v>
      </c>
      <c r="B163" t="s">
        <v>379</v>
      </c>
    </row>
    <row r="164" spans="1:2" x14ac:dyDescent="0.2">
      <c r="A164" t="str">
        <f>'Day1 Draw'!O12</f>
        <v>1130</v>
      </c>
      <c r="B164" t="s">
        <v>379</v>
      </c>
    </row>
    <row r="165" spans="1:2" x14ac:dyDescent="0.2">
      <c r="A165" t="str">
        <f>'Day1 Draw'!O13</f>
        <v>1613</v>
      </c>
      <c r="B165" t="s">
        <v>379</v>
      </c>
    </row>
    <row r="166" spans="1:2" x14ac:dyDescent="0.2">
      <c r="A166" t="str">
        <f>'Day1 Draw'!O14</f>
        <v>1912</v>
      </c>
      <c r="B166" t="s">
        <v>379</v>
      </c>
    </row>
    <row r="167" spans="1:2" x14ac:dyDescent="0.2">
      <c r="A167" t="str">
        <f>'Day1 Draw'!O15</f>
        <v>2617</v>
      </c>
      <c r="B167" t="s">
        <v>379</v>
      </c>
    </row>
    <row r="168" spans="1:2" x14ac:dyDescent="0.2">
      <c r="A168" t="str">
        <f>'Day1 Draw'!O16</f>
        <v>932</v>
      </c>
      <c r="B168" t="s">
        <v>379</v>
      </c>
    </row>
    <row r="169" spans="1:2" x14ac:dyDescent="0.2">
      <c r="A169" t="str">
        <f>'Day1 Draw'!O17</f>
        <v>2318</v>
      </c>
      <c r="B169" t="s">
        <v>379</v>
      </c>
    </row>
    <row r="170" spans="1:2" x14ac:dyDescent="0.2">
      <c r="A170" t="str">
        <f>'Day1 Draw'!O18</f>
        <v>1524</v>
      </c>
      <c r="B170" t="s">
        <v>379</v>
      </c>
    </row>
    <row r="171" spans="1:2" x14ac:dyDescent="0.2">
      <c r="A171" t="str">
        <f>'Day1 Draw'!O19</f>
        <v>2720</v>
      </c>
      <c r="B171" t="s">
        <v>379</v>
      </c>
    </row>
    <row r="172" spans="1:2" x14ac:dyDescent="0.2">
      <c r="A172" t="str">
        <f>'Day1 Draw'!O20</f>
        <v>2229</v>
      </c>
      <c r="B172" t="s">
        <v>379</v>
      </c>
    </row>
    <row r="173" spans="1:2" x14ac:dyDescent="0.2">
      <c r="A173" t="str">
        <f>'Day1 Draw'!O21</f>
        <v>3110</v>
      </c>
      <c r="B173" t="s">
        <v>379</v>
      </c>
    </row>
    <row r="174" spans="1:2" x14ac:dyDescent="0.2">
      <c r="A174" t="str">
        <f>'Day1 Draw'!O22</f>
        <v>2114</v>
      </c>
      <c r="B174" t="s">
        <v>379</v>
      </c>
    </row>
    <row r="175" spans="1:2" x14ac:dyDescent="0.2">
      <c r="A175" t="str">
        <f>'Day1 Draw'!O23</f>
        <v>2825</v>
      </c>
      <c r="B175" t="s">
        <v>379</v>
      </c>
    </row>
    <row r="176" spans="1:2" x14ac:dyDescent="0.2">
      <c r="A176" t="str">
        <f>'Day1 Draw'!O24</f>
        <v>110129</v>
      </c>
      <c r="B176" t="s">
        <v>379</v>
      </c>
    </row>
    <row r="177" spans="1:2" x14ac:dyDescent="0.2">
      <c r="A177" t="str">
        <f>'Day1 Draw'!O25</f>
        <v>8870</v>
      </c>
      <c r="B177" t="s">
        <v>379</v>
      </c>
    </row>
    <row r="178" spans="1:2" x14ac:dyDescent="0.2">
      <c r="A178" t="str">
        <f>'Day1 Draw'!O26</f>
        <v>8941</v>
      </c>
      <c r="B178" t="s">
        <v>379</v>
      </c>
    </row>
    <row r="179" spans="1:2" x14ac:dyDescent="0.2">
      <c r="A179" t="str">
        <f>'Day1 Draw'!O27</f>
        <v>6345</v>
      </c>
      <c r="B179" t="s">
        <v>379</v>
      </c>
    </row>
    <row r="180" spans="1:2" x14ac:dyDescent="0.2">
      <c r="A180" t="str">
        <f>'Day1 Draw'!O28</f>
        <v>13840</v>
      </c>
      <c r="B180" t="s">
        <v>379</v>
      </c>
    </row>
    <row r="181" spans="1:2" x14ac:dyDescent="0.2">
      <c r="A181" t="str">
        <f>'Day1 Draw'!O29</f>
        <v>4855</v>
      </c>
      <c r="B181" t="s">
        <v>379</v>
      </c>
    </row>
    <row r="182" spans="1:2" x14ac:dyDescent="0.2">
      <c r="A182" t="str">
        <f>'Day1 Draw'!O30</f>
        <v>3578</v>
      </c>
      <c r="B182" t="s">
        <v>379</v>
      </c>
    </row>
    <row r="183" spans="1:2" x14ac:dyDescent="0.2">
      <c r="A183" t="str">
        <f>'Day1 Draw'!O31</f>
        <v>10675</v>
      </c>
      <c r="B183" t="s">
        <v>379</v>
      </c>
    </row>
    <row r="184" spans="1:2" x14ac:dyDescent="0.2">
      <c r="A184" t="str">
        <f>'Day1 Draw'!O32</f>
        <v>10152</v>
      </c>
      <c r="B184" t="s">
        <v>379</v>
      </c>
    </row>
    <row r="185" spans="1:2" x14ac:dyDescent="0.2">
      <c r="A185" t="str">
        <f>'Day1 Draw'!O33</f>
        <v>9542</v>
      </c>
      <c r="B185" t="s">
        <v>379</v>
      </c>
    </row>
    <row r="186" spans="1:2" x14ac:dyDescent="0.2">
      <c r="A186" t="str">
        <f>'Day1 Draw'!O34</f>
        <v>107116</v>
      </c>
      <c r="B186" t="s">
        <v>379</v>
      </c>
    </row>
    <row r="187" spans="1:2" x14ac:dyDescent="0.2">
      <c r="A187" t="str">
        <f>'Day1 Draw'!O35</f>
        <v>134131</v>
      </c>
      <c r="B187" t="s">
        <v>379</v>
      </c>
    </row>
    <row r="188" spans="1:2" x14ac:dyDescent="0.2">
      <c r="A188" t="str">
        <f>'Day1 Draw'!O36</f>
        <v>135120</v>
      </c>
      <c r="B188" t="s">
        <v>379</v>
      </c>
    </row>
    <row r="189" spans="1:2" x14ac:dyDescent="0.2">
      <c r="A189" t="str">
        <f>'Day1 Draw'!O37</f>
        <v>13644</v>
      </c>
      <c r="B189" t="s">
        <v>379</v>
      </c>
    </row>
    <row r="190" spans="1:2" x14ac:dyDescent="0.2">
      <c r="A190" t="str">
        <f>'Day1 Draw'!O38</f>
        <v>11979</v>
      </c>
      <c r="B190" t="s">
        <v>379</v>
      </c>
    </row>
    <row r="191" spans="1:2" x14ac:dyDescent="0.2">
      <c r="A191" t="str">
        <f>'Day1 Draw'!O39</f>
        <v>157166</v>
      </c>
      <c r="B191" t="s">
        <v>379</v>
      </c>
    </row>
    <row r="192" spans="1:2" x14ac:dyDescent="0.2">
      <c r="A192" t="str">
        <f>'Day1 Draw'!O40</f>
        <v>115130</v>
      </c>
      <c r="B192" t="s">
        <v>379</v>
      </c>
    </row>
    <row r="193" spans="1:2" x14ac:dyDescent="0.2">
      <c r="A193" t="str">
        <f>'Day1 Draw'!O41</f>
        <v>169163</v>
      </c>
      <c r="B193" t="s">
        <v>379</v>
      </c>
    </row>
    <row r="194" spans="1:2" x14ac:dyDescent="0.2">
      <c r="A194" t="str">
        <f>'Day1 Draw'!O42</f>
        <v>155112</v>
      </c>
      <c r="B194" t="s">
        <v>379</v>
      </c>
    </row>
    <row r="195" spans="1:2" x14ac:dyDescent="0.2">
      <c r="A195" t="str">
        <f>'Day1 Draw'!O43</f>
        <v>96127</v>
      </c>
      <c r="B195" t="s">
        <v>379</v>
      </c>
    </row>
    <row r="196" spans="1:2" x14ac:dyDescent="0.2">
      <c r="A196" t="str">
        <f>'Day1 Draw'!O44</f>
        <v>9067</v>
      </c>
      <c r="B196" t="s">
        <v>379</v>
      </c>
    </row>
    <row r="197" spans="1:2" x14ac:dyDescent="0.2">
      <c r="A197" t="str">
        <f>'Day1 Draw'!O45</f>
        <v>77123</v>
      </c>
      <c r="B197" t="s">
        <v>379</v>
      </c>
    </row>
    <row r="198" spans="1:2" x14ac:dyDescent="0.2">
      <c r="A198" t="str">
        <f>'Day1 Draw'!O46</f>
        <v>141142</v>
      </c>
      <c r="B198" t="s">
        <v>379</v>
      </c>
    </row>
    <row r="199" spans="1:2" x14ac:dyDescent="0.2">
      <c r="A199" t="str">
        <f>'Day1 Draw'!O47</f>
        <v>159150</v>
      </c>
      <c r="B199" t="s">
        <v>379</v>
      </c>
    </row>
    <row r="200" spans="1:2" x14ac:dyDescent="0.2">
      <c r="A200" t="str">
        <f>'Day1 Draw'!O48</f>
        <v>3964</v>
      </c>
      <c r="B200" t="s">
        <v>379</v>
      </c>
    </row>
    <row r="201" spans="1:2" x14ac:dyDescent="0.2">
      <c r="A201" t="str">
        <f>'Day1 Draw'!O49</f>
        <v>5993</v>
      </c>
      <c r="B201" t="s">
        <v>379</v>
      </c>
    </row>
    <row r="202" spans="1:2" x14ac:dyDescent="0.2">
      <c r="A202" t="str">
        <f>'Day1 Draw'!O50</f>
        <v>8356</v>
      </c>
      <c r="B202" t="s">
        <v>379</v>
      </c>
    </row>
    <row r="203" spans="1:2" x14ac:dyDescent="0.2">
      <c r="A203" t="str">
        <f>'Day1 Draw'!O51</f>
        <v>8676</v>
      </c>
      <c r="B203" t="s">
        <v>379</v>
      </c>
    </row>
    <row r="204" spans="1:2" x14ac:dyDescent="0.2">
      <c r="A204" t="str">
        <f>'Day1 Draw'!O52</f>
        <v>8553</v>
      </c>
      <c r="B204" t="s">
        <v>379</v>
      </c>
    </row>
    <row r="205" spans="1:2" x14ac:dyDescent="0.2">
      <c r="A205" t="str">
        <f>'Day1 Draw'!O53</f>
        <v>9887</v>
      </c>
      <c r="B205" t="s">
        <v>379</v>
      </c>
    </row>
    <row r="206" spans="1:2" x14ac:dyDescent="0.2">
      <c r="A206" t="e">
        <f>'Day1 Draw'!#REF!</f>
        <v>#REF!</v>
      </c>
      <c r="B206" t="s">
        <v>379</v>
      </c>
    </row>
    <row r="207" spans="1:2" x14ac:dyDescent="0.2">
      <c r="A207" t="str">
        <f>'Day1 Draw'!O54</f>
        <v>5447</v>
      </c>
      <c r="B207" t="s">
        <v>379</v>
      </c>
    </row>
    <row r="208" spans="1:2" x14ac:dyDescent="0.2">
      <c r="A208" t="str">
        <f>'Day1 Draw'!O55</f>
        <v>7172</v>
      </c>
      <c r="B208" t="s">
        <v>379</v>
      </c>
    </row>
    <row r="209" spans="1:2" x14ac:dyDescent="0.2">
      <c r="A209" t="str">
        <f>'Day1 Draw'!O56</f>
        <v>15358</v>
      </c>
      <c r="B209" t="s">
        <v>379</v>
      </c>
    </row>
    <row r="210" spans="1:2" x14ac:dyDescent="0.2">
      <c r="A210" t="str">
        <f>'Day1 Draw'!O57</f>
        <v>6560</v>
      </c>
      <c r="B210" t="s">
        <v>379</v>
      </c>
    </row>
    <row r="211" spans="1:2" x14ac:dyDescent="0.2">
      <c r="A211" t="str">
        <f>'Day1 Draw'!O58</f>
        <v>113146</v>
      </c>
      <c r="B211" t="s">
        <v>379</v>
      </c>
    </row>
    <row r="212" spans="1:2" x14ac:dyDescent="0.2">
      <c r="A212" t="str">
        <f>'Day1 Draw'!O59</f>
        <v>21599</v>
      </c>
      <c r="B212" t="s">
        <v>379</v>
      </c>
    </row>
    <row r="213" spans="1:2" x14ac:dyDescent="0.2">
      <c r="A213" t="str">
        <f>'Day1 Draw'!O61</f>
        <v>73111</v>
      </c>
      <c r="B213" t="s">
        <v>379</v>
      </c>
    </row>
    <row r="214" spans="1:2" x14ac:dyDescent="0.2">
      <c r="A214" t="str">
        <f>'Day1 Draw'!O62</f>
        <v>165108</v>
      </c>
      <c r="B214" t="s">
        <v>379</v>
      </c>
    </row>
    <row r="215" spans="1:2" x14ac:dyDescent="0.2">
      <c r="A215" t="str">
        <f>'Day1 Draw'!O63</f>
        <v>12533</v>
      </c>
      <c r="B215" t="s">
        <v>379</v>
      </c>
    </row>
    <row r="216" spans="1:2" x14ac:dyDescent="0.2">
      <c r="A216" t="str">
        <f>'Day1 Draw'!O64</f>
        <v>15651</v>
      </c>
      <c r="B216" t="s">
        <v>379</v>
      </c>
    </row>
    <row r="217" spans="1:2" x14ac:dyDescent="0.2">
      <c r="A217" t="str">
        <f>'Day1 Draw'!O65</f>
        <v>117128</v>
      </c>
      <c r="B217" t="s">
        <v>379</v>
      </c>
    </row>
    <row r="218" spans="1:2" x14ac:dyDescent="0.2">
      <c r="A218" t="str">
        <f>'Day1 Draw'!O66</f>
        <v>14762</v>
      </c>
      <c r="B218" t="s">
        <v>379</v>
      </c>
    </row>
    <row r="219" spans="1:2" x14ac:dyDescent="0.2">
      <c r="A219" t="str">
        <f>'Day1 Draw'!O67</f>
        <v>4394</v>
      </c>
      <c r="B219" t="s">
        <v>379</v>
      </c>
    </row>
    <row r="220" spans="1:2" x14ac:dyDescent="0.2">
      <c r="A220" t="str">
        <f>'Day1 Draw'!O68</f>
        <v>149158</v>
      </c>
      <c r="B220" t="s">
        <v>379</v>
      </c>
    </row>
    <row r="221" spans="1:2" x14ac:dyDescent="0.2">
      <c r="A221" t="str">
        <f>'Day1 Draw'!O69</f>
        <v>14568</v>
      </c>
      <c r="B221" t="s">
        <v>379</v>
      </c>
    </row>
    <row r="222" spans="1:2" x14ac:dyDescent="0.2">
      <c r="A222" t="str">
        <f>'Day1 Draw'!O70</f>
        <v>137168</v>
      </c>
      <c r="B222" t="s">
        <v>379</v>
      </c>
    </row>
    <row r="223" spans="1:2" x14ac:dyDescent="0.2">
      <c r="A223" t="str">
        <f>'Day1 Draw'!O71</f>
        <v>133164</v>
      </c>
      <c r="B223" t="s">
        <v>379</v>
      </c>
    </row>
    <row r="224" spans="1:2" x14ac:dyDescent="0.2">
      <c r="A224" t="str">
        <f>'Day1 Draw'!O72</f>
        <v>6197</v>
      </c>
      <c r="B224" t="s">
        <v>379</v>
      </c>
    </row>
    <row r="225" spans="1:2" x14ac:dyDescent="0.2">
      <c r="A225" t="str">
        <f>'Day1 Draw'!O73</f>
        <v>122124</v>
      </c>
      <c r="B225" t="s">
        <v>379</v>
      </c>
    </row>
    <row r="226" spans="1:2" x14ac:dyDescent="0.2">
      <c r="A226" t="str">
        <f>'Day1 Draw'!O74</f>
        <v>148167</v>
      </c>
      <c r="B226" t="s">
        <v>379</v>
      </c>
    </row>
    <row r="227" spans="1:2" x14ac:dyDescent="0.2">
      <c r="A227" t="str">
        <f>'Day1 Draw'!O75</f>
        <v>13238</v>
      </c>
      <c r="B227" t="s">
        <v>379</v>
      </c>
    </row>
    <row r="228" spans="1:2" x14ac:dyDescent="0.2">
      <c r="A228" t="str">
        <f>'Day1 Draw'!O76</f>
        <v>8466</v>
      </c>
      <c r="B228" t="s">
        <v>379</v>
      </c>
    </row>
    <row r="229" spans="1:2" x14ac:dyDescent="0.2">
      <c r="A229" t="str">
        <f>'Day1 Draw'!O77</f>
        <v>151103</v>
      </c>
      <c r="B229" t="s">
        <v>379</v>
      </c>
    </row>
    <row r="230" spans="1:2" x14ac:dyDescent="0.2">
      <c r="A230" t="str">
        <f>'Day1 Draw'!O78</f>
        <v>143126</v>
      </c>
      <c r="B230" t="s">
        <v>379</v>
      </c>
    </row>
    <row r="231" spans="1:2" x14ac:dyDescent="0.2">
      <c r="A231" t="str">
        <f>'Day1 Draw'!O79</f>
        <v>213100</v>
      </c>
      <c r="B231" t="s">
        <v>379</v>
      </c>
    </row>
    <row r="232" spans="1:2" x14ac:dyDescent="0.2">
      <c r="A232" t="str">
        <f>'Day1 Draw'!O80</f>
        <v>104102</v>
      </c>
      <c r="B232" t="s">
        <v>379</v>
      </c>
    </row>
    <row r="233" spans="1:2" x14ac:dyDescent="0.2">
      <c r="A233" t="str">
        <f>'Day1 Draw'!O81</f>
        <v>14492</v>
      </c>
      <c r="B233" t="s">
        <v>379</v>
      </c>
    </row>
    <row r="234" spans="1:2" x14ac:dyDescent="0.2">
      <c r="A234" t="str">
        <f>'Day1 Draw'!O82</f>
        <v>4691</v>
      </c>
      <c r="B234" t="s">
        <v>379</v>
      </c>
    </row>
    <row r="235" spans="1:2" x14ac:dyDescent="0.2">
      <c r="A235" t="str">
        <f>'Day1 Draw'!O83</f>
        <v>6982</v>
      </c>
      <c r="B235" t="s">
        <v>379</v>
      </c>
    </row>
    <row r="236" spans="1:2" x14ac:dyDescent="0.2">
      <c r="A236" t="str">
        <f>'Day1 Draw'!O84</f>
        <v>161160</v>
      </c>
      <c r="B236" t="s">
        <v>379</v>
      </c>
    </row>
    <row r="237" spans="1:2" x14ac:dyDescent="0.2">
      <c r="A237" t="str">
        <f>'Day1 Draw'!O85</f>
        <v>11436</v>
      </c>
      <c r="B237" t="s">
        <v>379</v>
      </c>
    </row>
    <row r="238" spans="1:2" x14ac:dyDescent="0.2">
      <c r="A238" t="str">
        <f>'Day1 Draw'!O86</f>
        <v>50140</v>
      </c>
      <c r="B238" t="s">
        <v>379</v>
      </c>
    </row>
    <row r="239" spans="1:2" x14ac:dyDescent="0.2">
      <c r="A239" t="str">
        <f>'Day1 Draw'!O87</f>
        <v>10934</v>
      </c>
      <c r="B239" t="s">
        <v>379</v>
      </c>
    </row>
    <row r="240" spans="1:2" x14ac:dyDescent="0.2">
      <c r="A240" t="str">
        <f>'Day1 Draw'!O88</f>
        <v>121154</v>
      </c>
      <c r="B240" t="s">
        <v>379</v>
      </c>
    </row>
    <row r="241" spans="1:2" x14ac:dyDescent="0.2">
      <c r="A241" t="str">
        <f>'Day1 Draw'!O89</f>
        <v>80105</v>
      </c>
      <c r="B241" t="s">
        <v>379</v>
      </c>
    </row>
    <row r="242" spans="1:2" x14ac:dyDescent="0.2">
      <c r="A242" t="str">
        <f>'Day1 Draw'!O90</f>
        <v>57162</v>
      </c>
      <c r="B242" t="s">
        <v>379</v>
      </c>
    </row>
    <row r="243" spans="1:2" x14ac:dyDescent="0.2">
      <c r="A243" t="str">
        <f>'Day1 Draw'!O91</f>
        <v>13974</v>
      </c>
      <c r="B243" t="s">
        <v>379</v>
      </c>
    </row>
    <row r="244" spans="1:2" x14ac:dyDescent="0.2">
      <c r="A244" t="str">
        <f>'Day1 Draw'!O92</f>
        <v>24749</v>
      </c>
      <c r="B244" t="s">
        <v>379</v>
      </c>
    </row>
    <row r="245" spans="1:2" x14ac:dyDescent="0.2">
      <c r="A245" t="str">
        <f>'Day1 Draw'!O93</f>
        <v>11881</v>
      </c>
      <c r="B245" t="s">
        <v>379</v>
      </c>
    </row>
    <row r="246" spans="1:2" x14ac:dyDescent="0.2">
      <c r="A246" t="str">
        <f>'Day1 Draw'!O94</f>
        <v>206244</v>
      </c>
      <c r="B246" t="s">
        <v>379</v>
      </c>
    </row>
    <row r="247" spans="1:2" x14ac:dyDescent="0.2">
      <c r="A247" t="str">
        <f>'Day1 Draw'!O95</f>
        <v>220222</v>
      </c>
      <c r="B247" t="s">
        <v>379</v>
      </c>
    </row>
    <row r="248" spans="1:2" x14ac:dyDescent="0.2">
      <c r="A248" t="str">
        <f>'Day1 Draw'!O96</f>
        <v>217240</v>
      </c>
      <c r="B248" t="s">
        <v>379</v>
      </c>
    </row>
    <row r="249" spans="1:2" x14ac:dyDescent="0.2">
      <c r="A249" t="str">
        <f>'Day1 Draw'!O97</f>
        <v>204196</v>
      </c>
      <c r="B249" t="s">
        <v>379</v>
      </c>
    </row>
    <row r="250" spans="1:2" x14ac:dyDescent="0.2">
      <c r="A250" t="str">
        <f>'Day1 Draw'!O98</f>
        <v>223237</v>
      </c>
      <c r="B250" t="s">
        <v>379</v>
      </c>
    </row>
    <row r="251" spans="1:2" x14ac:dyDescent="0.2">
      <c r="A251" t="str">
        <f>'Day1 Draw'!O99</f>
        <v>224218</v>
      </c>
      <c r="B251" t="s">
        <v>379</v>
      </c>
    </row>
    <row r="252" spans="1:2" x14ac:dyDescent="0.2">
      <c r="A252" t="str">
        <f>'Day1 Draw'!O100</f>
        <v>195192</v>
      </c>
      <c r="B252" t="s">
        <v>379</v>
      </c>
    </row>
    <row r="253" spans="1:2" x14ac:dyDescent="0.2">
      <c r="A253" t="str">
        <f>'Day1 Draw'!O101</f>
        <v>231230</v>
      </c>
      <c r="B253" t="s">
        <v>379</v>
      </c>
    </row>
    <row r="254" spans="1:2" x14ac:dyDescent="0.2">
      <c r="A254" t="str">
        <f>'Day1 Draw'!O102</f>
        <v>198199</v>
      </c>
      <c r="B254" t="s">
        <v>379</v>
      </c>
    </row>
    <row r="255" spans="1:2" x14ac:dyDescent="0.2">
      <c r="A255" t="str">
        <f>'Day1 Draw'!O103</f>
        <v>228229</v>
      </c>
      <c r="B255" t="s">
        <v>379</v>
      </c>
    </row>
    <row r="256" spans="1:2" x14ac:dyDescent="0.2">
      <c r="A256" t="str">
        <f>'Day1 Draw'!O104</f>
        <v>235216</v>
      </c>
      <c r="B256" t="s">
        <v>379</v>
      </c>
    </row>
    <row r="257" spans="1:2" x14ac:dyDescent="0.2">
      <c r="A257" t="str">
        <f>'Day1 Draw'!O105</f>
        <v>212205</v>
      </c>
      <c r="B257" t="s">
        <v>379</v>
      </c>
    </row>
    <row r="258" spans="1:2" x14ac:dyDescent="0.2">
      <c r="A258" t="str">
        <f>'Day1 Draw'!O106</f>
        <v>245239</v>
      </c>
      <c r="B258" t="s">
        <v>379</v>
      </c>
    </row>
    <row r="259" spans="1:2" x14ac:dyDescent="0.2">
      <c r="A259" t="str">
        <f>'Day1 Draw'!O107</f>
        <v>233221</v>
      </c>
      <c r="B259" t="s">
        <v>379</v>
      </c>
    </row>
    <row r="260" spans="1:2" x14ac:dyDescent="0.2">
      <c r="A260" t="str">
        <f>'Day1 Draw'!O108</f>
        <v>203214</v>
      </c>
      <c r="B260" t="s">
        <v>379</v>
      </c>
    </row>
    <row r="261" spans="1:2" x14ac:dyDescent="0.2">
      <c r="A261" t="str">
        <f>'Day1 Draw'!O109</f>
        <v>207227</v>
      </c>
      <c r="B261" t="s">
        <v>379</v>
      </c>
    </row>
    <row r="262" spans="1:2" x14ac:dyDescent="0.2">
      <c r="A262" t="str">
        <f>'Day1 Draw'!O110</f>
        <v>191197</v>
      </c>
      <c r="B262" t="s">
        <v>379</v>
      </c>
    </row>
    <row r="263" spans="1:2" x14ac:dyDescent="0.2">
      <c r="A263" t="str">
        <f>'Day1 Draw'!O111</f>
        <v>219194</v>
      </c>
      <c r="B263" t="s">
        <v>379</v>
      </c>
    </row>
    <row r="264" spans="1:2" x14ac:dyDescent="0.2">
      <c r="A264" t="str">
        <f>'Day1 Draw'!O112</f>
        <v>209238</v>
      </c>
      <c r="B264" t="s">
        <v>379</v>
      </c>
    </row>
    <row r="265" spans="1:2" x14ac:dyDescent="0.2">
      <c r="A265" t="str">
        <f>'Day1 Draw'!O113</f>
        <v>189236</v>
      </c>
      <c r="B265" t="s">
        <v>379</v>
      </c>
    </row>
    <row r="266" spans="1:2" x14ac:dyDescent="0.2">
      <c r="A266" t="str">
        <f>'Day1 Draw'!O114</f>
        <v>210200</v>
      </c>
      <c r="B266" t="s">
        <v>379</v>
      </c>
    </row>
    <row r="267" spans="1:2" x14ac:dyDescent="0.2">
      <c r="A267" t="str">
        <f>'Day1 Draw'!O115</f>
        <v>232202</v>
      </c>
      <c r="B267" t="s">
        <v>379</v>
      </c>
    </row>
    <row r="268" spans="1:2" x14ac:dyDescent="0.2">
      <c r="A268" t="str">
        <f>'Day1 Draw'!O116</f>
        <v>242241</v>
      </c>
      <c r="B268" t="s">
        <v>379</v>
      </c>
    </row>
    <row r="269" spans="1:2" x14ac:dyDescent="0.2">
      <c r="A269" t="str">
        <f>'Day1 Draw'!O117</f>
        <v>201243</v>
      </c>
      <c r="B269" t="s">
        <v>379</v>
      </c>
    </row>
    <row r="270" spans="1:2" x14ac:dyDescent="0.2">
      <c r="A270" t="e">
        <f>'Day1 Draw'!#REF!</f>
        <v>#REF!</v>
      </c>
      <c r="B270" t="s">
        <v>379</v>
      </c>
    </row>
    <row r="271" spans="1:2" x14ac:dyDescent="0.2">
      <c r="A271" t="str">
        <f>'Day1 Draw'!O118</f>
        <v>225208</v>
      </c>
      <c r="B271" t="s">
        <v>379</v>
      </c>
    </row>
    <row r="272" spans="1:2" x14ac:dyDescent="0.2">
      <c r="A272" t="str">
        <f>'Day1 Draw'!O119</f>
        <v>246211</v>
      </c>
      <c r="B272" t="s">
        <v>379</v>
      </c>
    </row>
    <row r="273" spans="1:2" x14ac:dyDescent="0.2">
      <c r="A273" t="str">
        <f>'Day1 Draw'!O120</f>
        <v>234226</v>
      </c>
      <c r="B273" t="s">
        <v>379</v>
      </c>
    </row>
    <row r="274" spans="1:2" x14ac:dyDescent="0.2">
      <c r="A274" t="str">
        <f>'Day1 Draw'!O121</f>
        <v>170181</v>
      </c>
      <c r="B274" t="s">
        <v>379</v>
      </c>
    </row>
    <row r="275" spans="1:2" x14ac:dyDescent="0.2">
      <c r="A275" t="str">
        <f>'Day1 Draw'!O122</f>
        <v>178183</v>
      </c>
      <c r="B275" t="s">
        <v>379</v>
      </c>
    </row>
    <row r="276" spans="1:2" x14ac:dyDescent="0.2">
      <c r="A276" t="str">
        <f>'Day1 Draw'!O123</f>
        <v>182171</v>
      </c>
      <c r="B276" t="s">
        <v>379</v>
      </c>
    </row>
    <row r="277" spans="1:2" x14ac:dyDescent="0.2">
      <c r="A277" t="str">
        <f>'Day1 Draw'!O124</f>
        <v>179185</v>
      </c>
      <c r="B277" t="s">
        <v>379</v>
      </c>
    </row>
    <row r="278" spans="1:2" x14ac:dyDescent="0.2">
      <c r="A278" t="str">
        <f>'Day1 Draw'!O125</f>
        <v>172176</v>
      </c>
      <c r="B278" t="s">
        <v>379</v>
      </c>
    </row>
    <row r="279" spans="1:2" x14ac:dyDescent="0.2">
      <c r="A279" t="str">
        <f>'Day1 Draw'!O126</f>
        <v>187186</v>
      </c>
      <c r="B279" t="s">
        <v>379</v>
      </c>
    </row>
    <row r="280" spans="1:2" x14ac:dyDescent="0.2">
      <c r="A280" t="str">
        <f>'Day1 Draw'!O127</f>
        <v>173188</v>
      </c>
      <c r="B280" t="s">
        <v>379</v>
      </c>
    </row>
    <row r="281" spans="1:2" x14ac:dyDescent="0.2">
      <c r="A281" t="str">
        <f>'Day1 Draw'!O128</f>
        <v>175177</v>
      </c>
      <c r="B281" t="s">
        <v>379</v>
      </c>
    </row>
    <row r="282" spans="1:2" x14ac:dyDescent="0.2">
      <c r="A282" t="str">
        <f>'Day1 Draw'!O129</f>
        <v>184174</v>
      </c>
      <c r="B282" t="s">
        <v>379</v>
      </c>
    </row>
    <row r="283" spans="1:2" x14ac:dyDescent="0.2">
      <c r="A283">
        <f>'Day1 Draw'!O130</f>
        <v>0</v>
      </c>
      <c r="B283" t="s">
        <v>379</v>
      </c>
    </row>
    <row r="284" spans="1:2" x14ac:dyDescent="0.2">
      <c r="A284">
        <f>'Day1 Draw'!O131</f>
        <v>0</v>
      </c>
      <c r="B284" t="s">
        <v>379</v>
      </c>
    </row>
    <row r="285" spans="1:2" x14ac:dyDescent="0.2">
      <c r="A285">
        <f>'Day1 Draw'!O132</f>
        <v>0</v>
      </c>
      <c r="B285" t="s">
        <v>379</v>
      </c>
    </row>
    <row r="286" spans="1:2" x14ac:dyDescent="0.2">
      <c r="A286">
        <f>'Day1 Draw'!O133</f>
        <v>0</v>
      </c>
      <c r="B286" t="s">
        <v>379</v>
      </c>
    </row>
    <row r="287" spans="1:2" x14ac:dyDescent="0.2">
      <c r="A287">
        <f>'Day1 Draw'!O134</f>
        <v>0</v>
      </c>
      <c r="B287" t="s">
        <v>379</v>
      </c>
    </row>
    <row r="288" spans="1:2" x14ac:dyDescent="0.2">
      <c r="A288">
        <f>'Day1 Draw'!O135</f>
        <v>0</v>
      </c>
      <c r="B288" t="s">
        <v>379</v>
      </c>
    </row>
    <row r="289" spans="1:2" x14ac:dyDescent="0.2">
      <c r="A289">
        <f>'Day1 Draw'!O136</f>
        <v>0</v>
      </c>
      <c r="B289" t="s">
        <v>379</v>
      </c>
    </row>
    <row r="290" spans="1:2" x14ac:dyDescent="0.2">
      <c r="A290">
        <f>'Day1 Draw'!O137</f>
        <v>0</v>
      </c>
      <c r="B290" t="s">
        <v>379</v>
      </c>
    </row>
    <row r="291" spans="1:2" x14ac:dyDescent="0.2">
      <c r="A291">
        <f>'Day1 Draw'!O138</f>
        <v>0</v>
      </c>
      <c r="B291" t="s">
        <v>379</v>
      </c>
    </row>
    <row r="292" spans="1:2" x14ac:dyDescent="0.2">
      <c r="A292">
        <f>'Day1 Draw'!O139</f>
        <v>0</v>
      </c>
      <c r="B292" t="s">
        <v>379</v>
      </c>
    </row>
    <row r="293" spans="1:2" x14ac:dyDescent="0.2">
      <c r="A293">
        <f>'Day1 Draw'!O140</f>
        <v>0</v>
      </c>
      <c r="B293" t="s">
        <v>379</v>
      </c>
    </row>
    <row r="294" spans="1:2" x14ac:dyDescent="0.2">
      <c r="A294">
        <f>'Day1 Draw'!O141</f>
        <v>0</v>
      </c>
      <c r="B294" t="s">
        <v>379</v>
      </c>
    </row>
    <row r="295" spans="1:2" x14ac:dyDescent="0.2">
      <c r="A295">
        <f>'Day1 Draw'!O142</f>
        <v>0</v>
      </c>
      <c r="B295" t="s">
        <v>379</v>
      </c>
    </row>
    <row r="296" spans="1:2" x14ac:dyDescent="0.2">
      <c r="A296">
        <f>'Day1 Draw'!O143</f>
        <v>0</v>
      </c>
      <c r="B296" t="s">
        <v>379</v>
      </c>
    </row>
    <row r="297" spans="1:2" x14ac:dyDescent="0.2">
      <c r="A297">
        <f>'Day1 Draw'!O144</f>
        <v>0</v>
      </c>
      <c r="B297" t="s">
        <v>379</v>
      </c>
    </row>
    <row r="298" spans="1:2" x14ac:dyDescent="0.2">
      <c r="A298">
        <f>'Day1 Draw'!O145</f>
        <v>0</v>
      </c>
      <c r="B298" t="s">
        <v>379</v>
      </c>
    </row>
    <row r="299" spans="1:2" x14ac:dyDescent="0.2">
      <c r="A299">
        <f>'Day1 Draw'!O146</f>
        <v>0</v>
      </c>
      <c r="B299" t="s">
        <v>379</v>
      </c>
    </row>
    <row r="300" spans="1:2" x14ac:dyDescent="0.2">
      <c r="A300">
        <f>'Day1 Draw'!O147</f>
        <v>0</v>
      </c>
      <c r="B300" t="s">
        <v>379</v>
      </c>
    </row>
    <row r="301" spans="1:2" x14ac:dyDescent="0.2">
      <c r="A301">
        <f>'Day1 Draw'!O148</f>
        <v>0</v>
      </c>
      <c r="B301" t="s">
        <v>379</v>
      </c>
    </row>
    <row r="302" spans="1:2" x14ac:dyDescent="0.2">
      <c r="A302">
        <f>'Day1 Draw'!O149</f>
        <v>0</v>
      </c>
      <c r="B302" t="s">
        <v>379</v>
      </c>
    </row>
    <row r="303" spans="1:2" x14ac:dyDescent="0.2">
      <c r="A303">
        <f>'Day1 Draw'!O150</f>
        <v>0</v>
      </c>
      <c r="B303" t="s">
        <v>379</v>
      </c>
    </row>
    <row r="304" spans="1:2" x14ac:dyDescent="0.2">
      <c r="A304">
        <f>'Day1 Draw'!O151</f>
        <v>0</v>
      </c>
      <c r="B304" t="s">
        <v>379</v>
      </c>
    </row>
    <row r="305" spans="1:2" x14ac:dyDescent="0.2">
      <c r="A305">
        <f>'Day1 Draw'!O152</f>
        <v>0</v>
      </c>
      <c r="B305" t="s">
        <v>379</v>
      </c>
    </row>
    <row r="306" spans="1:2" x14ac:dyDescent="0.2">
      <c r="A306">
        <f>'Day1 Draw'!O153</f>
        <v>0</v>
      </c>
      <c r="B306" t="s">
        <v>379</v>
      </c>
    </row>
    <row r="307" spans="1:2" x14ac:dyDescent="0.2">
      <c r="A307">
        <f>'Day1 Draw'!O154</f>
        <v>0</v>
      </c>
      <c r="B307" t="s">
        <v>379</v>
      </c>
    </row>
    <row r="308" spans="1:2" x14ac:dyDescent="0.2">
      <c r="A308">
        <f>'Day1 Draw'!O155</f>
        <v>0</v>
      </c>
      <c r="B308" t="s">
        <v>379</v>
      </c>
    </row>
    <row r="309" spans="1:2" x14ac:dyDescent="0.2">
      <c r="A309">
        <f>'Day1 Draw'!O156</f>
        <v>0</v>
      </c>
      <c r="B309" t="s">
        <v>379</v>
      </c>
    </row>
    <row r="310" spans="1:2" x14ac:dyDescent="0.2">
      <c r="A310">
        <f>'Day1 Draw'!O157</f>
        <v>0</v>
      </c>
      <c r="B310" t="s">
        <v>379</v>
      </c>
    </row>
    <row r="311" spans="1:2" x14ac:dyDescent="0.2">
      <c r="A311" t="str">
        <f>'Day1 Draw'!P24</f>
        <v>129Field15</v>
      </c>
      <c r="B311" t="s">
        <v>379</v>
      </c>
    </row>
    <row r="312" spans="1:2" x14ac:dyDescent="0.2">
      <c r="A312" t="str">
        <f>'Day1 Draw'!P25</f>
        <v>70Field8</v>
      </c>
      <c r="B312" t="s">
        <v>379</v>
      </c>
    </row>
    <row r="313" spans="1:2" x14ac:dyDescent="0.2">
      <c r="A313" t="str">
        <f>'Day1 Draw'!P26</f>
        <v>41Field50</v>
      </c>
      <c r="B313" t="s">
        <v>379</v>
      </c>
    </row>
    <row r="314" spans="1:2" x14ac:dyDescent="0.2">
      <c r="A314" t="str">
        <f>'Day1 Draw'!P27</f>
        <v>45Field54</v>
      </c>
      <c r="B314" t="s">
        <v>379</v>
      </c>
    </row>
    <row r="315" spans="1:2" x14ac:dyDescent="0.2">
      <c r="A315" t="str">
        <f>'Day1 Draw'!P28</f>
        <v>40Field32</v>
      </c>
      <c r="B315" t="s">
        <v>379</v>
      </c>
    </row>
    <row r="316" spans="1:2" x14ac:dyDescent="0.2">
      <c r="A316" t="str">
        <f>'Day1 Draw'!P29</f>
        <v>55Field44</v>
      </c>
      <c r="B316" t="s">
        <v>379</v>
      </c>
    </row>
    <row r="317" spans="1:2" x14ac:dyDescent="0.2">
      <c r="A317" t="str">
        <f>'Day1 Draw'!P30</f>
        <v>78Field45</v>
      </c>
      <c r="B317" t="s">
        <v>379</v>
      </c>
    </row>
    <row r="318" spans="1:2" x14ac:dyDescent="0.2">
      <c r="A318" t="str">
        <f>'Day1 Draw'!P31</f>
        <v>75Field28</v>
      </c>
      <c r="B318" t="s">
        <v>379</v>
      </c>
    </row>
    <row r="319" spans="1:2" x14ac:dyDescent="0.2">
      <c r="A319" t="str">
        <f>'Day1 Draw'!P32</f>
        <v>52Field78</v>
      </c>
      <c r="B319" t="s">
        <v>379</v>
      </c>
    </row>
    <row r="320" spans="1:2" x14ac:dyDescent="0.2">
      <c r="A320" t="str">
        <f>'Day1 Draw'!P33</f>
        <v>42Field72</v>
      </c>
      <c r="B320" t="s">
        <v>379</v>
      </c>
    </row>
    <row r="321" spans="1:2" x14ac:dyDescent="0.2">
      <c r="A321" t="str">
        <f>'Day1 Draw'!P34</f>
        <v>116Field41</v>
      </c>
      <c r="B321" t="s">
        <v>379</v>
      </c>
    </row>
    <row r="322" spans="1:2" x14ac:dyDescent="0.2">
      <c r="A322" t="str">
        <f>'Day1 Draw'!P35</f>
        <v>131Field56</v>
      </c>
      <c r="B322" t="s">
        <v>379</v>
      </c>
    </row>
    <row r="323" spans="1:2" x14ac:dyDescent="0.2">
      <c r="A323" t="str">
        <f>'Day1 Draw'!P36</f>
        <v>120Field9</v>
      </c>
      <c r="B323" t="s">
        <v>379</v>
      </c>
    </row>
    <row r="324" spans="1:2" x14ac:dyDescent="0.2">
      <c r="A324" t="str">
        <f>'Day1 Draw'!P37</f>
        <v>44Field43</v>
      </c>
      <c r="B324" t="s">
        <v>379</v>
      </c>
    </row>
    <row r="325" spans="1:2" x14ac:dyDescent="0.2">
      <c r="A325" t="str">
        <f>'Day1 Draw'!P38</f>
        <v>79Field22</v>
      </c>
      <c r="B325" t="s">
        <v>379</v>
      </c>
    </row>
    <row r="326" spans="1:2" x14ac:dyDescent="0.2">
      <c r="A326" t="str">
        <f>'Day1 Draw'!P39</f>
        <v>166Field61</v>
      </c>
      <c r="B326" t="s">
        <v>379</v>
      </c>
    </row>
    <row r="327" spans="1:2" x14ac:dyDescent="0.2">
      <c r="A327" t="str">
        <f>'Day1 Draw'!P40</f>
        <v>130Field75</v>
      </c>
      <c r="B327" t="s">
        <v>379</v>
      </c>
    </row>
    <row r="328" spans="1:2" x14ac:dyDescent="0.2">
      <c r="A328" t="str">
        <f>'Day1 Draw'!P41</f>
        <v>163Field19</v>
      </c>
      <c r="B328" t="s">
        <v>379</v>
      </c>
    </row>
    <row r="329" spans="1:2" x14ac:dyDescent="0.2">
      <c r="A329" t="str">
        <f>'Day1 Draw'!P42</f>
        <v>112Field74</v>
      </c>
      <c r="B329" t="s">
        <v>379</v>
      </c>
    </row>
    <row r="330" spans="1:2" x14ac:dyDescent="0.2">
      <c r="A330" t="str">
        <f>'Day1 Draw'!P43</f>
        <v>127Field68</v>
      </c>
      <c r="B330" t="s">
        <v>379</v>
      </c>
    </row>
    <row r="331" spans="1:2" x14ac:dyDescent="0.2">
      <c r="A331" t="str">
        <f>'Day1 Draw'!P44</f>
        <v>67Field11</v>
      </c>
      <c r="B331" t="s">
        <v>379</v>
      </c>
    </row>
    <row r="332" spans="1:2" x14ac:dyDescent="0.2">
      <c r="A332" t="str">
        <f>'Day1 Draw'!P45</f>
        <v>123Field70</v>
      </c>
      <c r="B332" t="s">
        <v>379</v>
      </c>
    </row>
    <row r="333" spans="1:2" x14ac:dyDescent="0.2">
      <c r="A333" t="str">
        <f>'Day1 Draw'!P46</f>
        <v>142Field73</v>
      </c>
      <c r="B333" t="s">
        <v>379</v>
      </c>
    </row>
    <row r="334" spans="1:2" x14ac:dyDescent="0.2">
      <c r="A334" t="str">
        <f>'Day1 Draw'!P47</f>
        <v>150Field20</v>
      </c>
      <c r="B334" t="s">
        <v>379</v>
      </c>
    </row>
    <row r="335" spans="1:2" x14ac:dyDescent="0.2">
      <c r="A335" t="str">
        <f>'Day1 Draw'!P48</f>
        <v>64Field10</v>
      </c>
      <c r="B335" t="s">
        <v>379</v>
      </c>
    </row>
    <row r="336" spans="1:2" x14ac:dyDescent="0.2">
      <c r="A336" t="str">
        <f>'Day1 Draw'!P49</f>
        <v>93Field69</v>
      </c>
      <c r="B336" t="s">
        <v>379</v>
      </c>
    </row>
    <row r="337" spans="1:2" x14ac:dyDescent="0.2">
      <c r="A337" t="str">
        <f>'Day1 Draw'!P50</f>
        <v>56Field57</v>
      </c>
      <c r="B337" t="s">
        <v>379</v>
      </c>
    </row>
    <row r="338" spans="1:2" x14ac:dyDescent="0.2">
      <c r="A338" t="str">
        <f>'Day1 Draw'!P51</f>
        <v>76Field71</v>
      </c>
      <c r="B338" t="s">
        <v>379</v>
      </c>
    </row>
    <row r="339" spans="1:2" x14ac:dyDescent="0.2">
      <c r="A339" t="str">
        <f>'Day1 Draw'!P52</f>
        <v>53Field23</v>
      </c>
      <c r="B339" t="s">
        <v>379</v>
      </c>
    </row>
    <row r="340" spans="1:2" x14ac:dyDescent="0.2">
      <c r="A340" t="str">
        <f>'Day1 Draw'!P53</f>
        <v>87Field18</v>
      </c>
      <c r="B340" t="s">
        <v>379</v>
      </c>
    </row>
    <row r="341" spans="1:2" x14ac:dyDescent="0.2">
      <c r="A341" t="e">
        <f>'Day1 Draw'!#REF!</f>
        <v>#REF!</v>
      </c>
      <c r="B341" t="s">
        <v>379</v>
      </c>
    </row>
    <row r="342" spans="1:2" x14ac:dyDescent="0.2">
      <c r="A342" t="str">
        <f>'Day1 Draw'!P54</f>
        <v>47Field34</v>
      </c>
      <c r="B342" t="s">
        <v>379</v>
      </c>
    </row>
    <row r="343" spans="1:2" x14ac:dyDescent="0.2">
      <c r="A343" t="str">
        <f>'Day1 Draw'!P55</f>
        <v>72Field42</v>
      </c>
      <c r="B343" t="s">
        <v>379</v>
      </c>
    </row>
    <row r="344" spans="1:2" x14ac:dyDescent="0.2">
      <c r="A344" t="str">
        <f>'Day1 Draw'!P56</f>
        <v>58Field35</v>
      </c>
      <c r="B344" t="s">
        <v>379</v>
      </c>
    </row>
    <row r="345" spans="1:2" x14ac:dyDescent="0.2">
      <c r="A345" t="str">
        <f>'Day1 Draw'!P57</f>
        <v>60Field64</v>
      </c>
      <c r="B345" t="s">
        <v>379</v>
      </c>
    </row>
    <row r="346" spans="1:2" x14ac:dyDescent="0.2">
      <c r="A346" t="str">
        <f>'Day1 Draw'!P58</f>
        <v>146Field29</v>
      </c>
      <c r="B346" t="s">
        <v>379</v>
      </c>
    </row>
    <row r="347" spans="1:2" x14ac:dyDescent="0.2">
      <c r="A347" t="str">
        <f>'Day1 Draw'!P59</f>
        <v>99Field79</v>
      </c>
      <c r="B347" t="s">
        <v>379</v>
      </c>
    </row>
    <row r="348" spans="1:2" x14ac:dyDescent="0.2">
      <c r="A348" t="str">
        <f>'Day1 Draw'!P61</f>
        <v>111Field62</v>
      </c>
      <c r="B348" t="s">
        <v>379</v>
      </c>
    </row>
    <row r="349" spans="1:2" x14ac:dyDescent="0.2">
      <c r="A349" t="str">
        <f>'Day1 Draw'!P62</f>
        <v>108Field63</v>
      </c>
      <c r="B349" t="s">
        <v>379</v>
      </c>
    </row>
    <row r="350" spans="1:2" x14ac:dyDescent="0.2">
      <c r="A350" t="str">
        <f>'Day1 Draw'!P63</f>
        <v>33Field20</v>
      </c>
      <c r="B350" t="s">
        <v>379</v>
      </c>
    </row>
    <row r="351" spans="1:2" x14ac:dyDescent="0.2">
      <c r="A351" t="str">
        <f>'Day1 Draw'!P64</f>
        <v>51Field64</v>
      </c>
      <c r="B351" t="s">
        <v>379</v>
      </c>
    </row>
    <row r="352" spans="1:2" x14ac:dyDescent="0.2">
      <c r="A352" t="str">
        <f>'Day1 Draw'!P65</f>
        <v>128Field68</v>
      </c>
      <c r="B352" t="s">
        <v>379</v>
      </c>
    </row>
    <row r="353" spans="1:2" x14ac:dyDescent="0.2">
      <c r="A353" t="str">
        <f>'Day1 Draw'!P66</f>
        <v>62Field74</v>
      </c>
      <c r="B353" t="s">
        <v>379</v>
      </c>
    </row>
    <row r="354" spans="1:2" x14ac:dyDescent="0.2">
      <c r="A354" t="str">
        <f>'Day1 Draw'!P67</f>
        <v>94Field56</v>
      </c>
      <c r="B354" t="s">
        <v>379</v>
      </c>
    </row>
    <row r="355" spans="1:2" x14ac:dyDescent="0.2">
      <c r="A355" t="str">
        <f>'Day1 Draw'!P68</f>
        <v>158Field75</v>
      </c>
      <c r="B355" t="s">
        <v>379</v>
      </c>
    </row>
    <row r="356" spans="1:2" x14ac:dyDescent="0.2">
      <c r="A356" t="str">
        <f>'Day1 Draw'!P69</f>
        <v>68Field50</v>
      </c>
      <c r="B356" t="s">
        <v>379</v>
      </c>
    </row>
    <row r="357" spans="1:2" x14ac:dyDescent="0.2">
      <c r="A357" t="str">
        <f>'Day1 Draw'!P70</f>
        <v>168Field34</v>
      </c>
      <c r="B357" t="s">
        <v>379</v>
      </c>
    </row>
    <row r="358" spans="1:2" x14ac:dyDescent="0.2">
      <c r="A358" t="str">
        <f>'Day1 Draw'!P71</f>
        <v>164Field19</v>
      </c>
      <c r="B358" t="s">
        <v>379</v>
      </c>
    </row>
    <row r="359" spans="1:2" x14ac:dyDescent="0.2">
      <c r="A359" t="str">
        <f>'Day1 Draw'!P72</f>
        <v>97Field11</v>
      </c>
      <c r="B359" t="s">
        <v>379</v>
      </c>
    </row>
    <row r="360" spans="1:2" x14ac:dyDescent="0.2">
      <c r="A360" t="str">
        <f>'Day1 Draw'!P73</f>
        <v>124Field70</v>
      </c>
      <c r="B360" t="s">
        <v>379</v>
      </c>
    </row>
    <row r="361" spans="1:2" x14ac:dyDescent="0.2">
      <c r="A361" t="str">
        <f>'Day1 Draw'!P74</f>
        <v>167Field23</v>
      </c>
      <c r="B361" t="s">
        <v>379</v>
      </c>
    </row>
    <row r="362" spans="1:2" x14ac:dyDescent="0.2">
      <c r="A362" t="str">
        <f>'Day1 Draw'!P75</f>
        <v>38Field77</v>
      </c>
      <c r="B362" t="s">
        <v>379</v>
      </c>
    </row>
    <row r="363" spans="1:2" x14ac:dyDescent="0.2">
      <c r="A363" t="str">
        <f>'Day1 Draw'!P76</f>
        <v>66Field10</v>
      </c>
      <c r="B363" t="s">
        <v>379</v>
      </c>
    </row>
    <row r="364" spans="1:2" x14ac:dyDescent="0.2">
      <c r="A364" t="str">
        <f>'Day1 Draw'!P77</f>
        <v>103Field28</v>
      </c>
      <c r="B364" t="s">
        <v>379</v>
      </c>
    </row>
    <row r="365" spans="1:2" x14ac:dyDescent="0.2">
      <c r="A365" t="str">
        <f>'Day1 Draw'!P78</f>
        <v>126Field61</v>
      </c>
      <c r="B365" t="s">
        <v>379</v>
      </c>
    </row>
    <row r="366" spans="1:2" x14ac:dyDescent="0.2">
      <c r="A366" t="str">
        <f>'Day1 Draw'!P79</f>
        <v>100Field79</v>
      </c>
      <c r="B366" t="s">
        <v>379</v>
      </c>
    </row>
    <row r="367" spans="1:2" x14ac:dyDescent="0.2">
      <c r="A367" t="str">
        <f>'Day1 Draw'!P80</f>
        <v>102Field60</v>
      </c>
      <c r="B367" t="s">
        <v>379</v>
      </c>
    </row>
    <row r="368" spans="1:2" x14ac:dyDescent="0.2">
      <c r="A368" t="str">
        <f>'Day1 Draw'!P81</f>
        <v>92Field41</v>
      </c>
      <c r="B368" t="s">
        <v>379</v>
      </c>
    </row>
    <row r="369" spans="1:2" x14ac:dyDescent="0.2">
      <c r="A369" t="str">
        <f>'Day1 Draw'!P82</f>
        <v>91Field32</v>
      </c>
      <c r="B369" t="s">
        <v>379</v>
      </c>
    </row>
    <row r="370" spans="1:2" x14ac:dyDescent="0.2">
      <c r="A370" t="str">
        <f>'Day1 Draw'!P83</f>
        <v>82Field8</v>
      </c>
      <c r="B370" t="s">
        <v>379</v>
      </c>
    </row>
    <row r="371" spans="1:2" x14ac:dyDescent="0.2">
      <c r="A371" t="str">
        <f>'Day1 Draw'!P84</f>
        <v>160Field71</v>
      </c>
      <c r="B371" t="s">
        <v>379</v>
      </c>
    </row>
    <row r="372" spans="1:2" x14ac:dyDescent="0.2">
      <c r="A372" t="str">
        <f>'Day1 Draw'!P85</f>
        <v>36Field15</v>
      </c>
      <c r="B372" t="s">
        <v>379</v>
      </c>
    </row>
    <row r="373" spans="1:2" x14ac:dyDescent="0.2">
      <c r="A373" t="str">
        <f>'Day1 Draw'!P86</f>
        <v>140Field42</v>
      </c>
      <c r="B373" t="s">
        <v>379</v>
      </c>
    </row>
    <row r="374" spans="1:2" x14ac:dyDescent="0.2">
      <c r="A374" t="str">
        <f>'Day1 Draw'!P87</f>
        <v>34Field45</v>
      </c>
      <c r="B374" t="s">
        <v>379</v>
      </c>
    </row>
    <row r="375" spans="1:2" x14ac:dyDescent="0.2">
      <c r="A375" t="str">
        <f>'Day1 Draw'!P88</f>
        <v>154Field35</v>
      </c>
      <c r="B375" t="s">
        <v>379</v>
      </c>
    </row>
    <row r="376" spans="1:2" x14ac:dyDescent="0.2">
      <c r="A376" t="str">
        <f>'Day1 Draw'!P89</f>
        <v>105Field43</v>
      </c>
      <c r="B376" t="s">
        <v>379</v>
      </c>
    </row>
    <row r="377" spans="1:2" x14ac:dyDescent="0.2">
      <c r="A377" t="str">
        <f>'Day1 Draw'!P90</f>
        <v>162Field29</v>
      </c>
      <c r="B377" t="s">
        <v>379</v>
      </c>
    </row>
    <row r="378" spans="1:2" x14ac:dyDescent="0.2">
      <c r="A378" t="str">
        <f>'Day1 Draw'!P91</f>
        <v>74Field54</v>
      </c>
      <c r="B378" t="s">
        <v>379</v>
      </c>
    </row>
    <row r="379" spans="1:2" x14ac:dyDescent="0.2">
      <c r="A379" t="str">
        <f>'Day1 Draw'!P92</f>
        <v>49Field44</v>
      </c>
      <c r="B379" t="s">
        <v>379</v>
      </c>
    </row>
    <row r="380" spans="1:2" x14ac:dyDescent="0.2">
      <c r="A380" t="str">
        <f>'Day1 Draw'!P93</f>
        <v>81Field66</v>
      </c>
      <c r="B380" t="s">
        <v>379</v>
      </c>
    </row>
    <row r="381" spans="1:2" x14ac:dyDescent="0.2">
      <c r="A381" t="str">
        <f>'Day1 Draw'!P94</f>
        <v>244Field66</v>
      </c>
      <c r="B381" t="s">
        <v>379</v>
      </c>
    </row>
    <row r="382" spans="1:2" x14ac:dyDescent="0.2">
      <c r="A382" t="str">
        <f>'Day1 Draw'!P95</f>
        <v>222Field67</v>
      </c>
      <c r="B382" t="s">
        <v>379</v>
      </c>
    </row>
    <row r="383" spans="1:2" x14ac:dyDescent="0.2">
      <c r="A383" t="str">
        <f>'Day1 Draw'!P96</f>
        <v>240Field47</v>
      </c>
      <c r="B383" t="s">
        <v>379</v>
      </c>
    </row>
    <row r="384" spans="1:2" x14ac:dyDescent="0.2">
      <c r="A384" t="str">
        <f>'Day1 Draw'!P97</f>
        <v>196Field59</v>
      </c>
      <c r="B384" t="s">
        <v>379</v>
      </c>
    </row>
    <row r="385" spans="1:2" x14ac:dyDescent="0.2">
      <c r="A385" t="str">
        <f>'Day1 Draw'!P98</f>
        <v>237Field25</v>
      </c>
      <c r="B385" t="s">
        <v>379</v>
      </c>
    </row>
    <row r="386" spans="1:2" x14ac:dyDescent="0.2">
      <c r="A386" t="str">
        <f>'Day1 Draw'!P99</f>
        <v>218Field24</v>
      </c>
      <c r="B386" t="s">
        <v>379</v>
      </c>
    </row>
    <row r="387" spans="1:2" x14ac:dyDescent="0.2">
      <c r="A387" t="str">
        <f>'Day1 Draw'!P100</f>
        <v>192Field3</v>
      </c>
      <c r="B387" t="s">
        <v>379</v>
      </c>
    </row>
    <row r="388" spans="1:2" x14ac:dyDescent="0.2">
      <c r="A388" t="str">
        <f>'Day1 Draw'!P101</f>
        <v>230Field14</v>
      </c>
      <c r="B388" t="s">
        <v>379</v>
      </c>
    </row>
    <row r="389" spans="1:2" x14ac:dyDescent="0.2">
      <c r="A389" t="str">
        <f>'Day1 Draw'!P102</f>
        <v>199Field76</v>
      </c>
      <c r="B389" t="s">
        <v>379</v>
      </c>
    </row>
    <row r="390" spans="1:2" x14ac:dyDescent="0.2">
      <c r="A390" t="str">
        <f>'Day1 Draw'!P103</f>
        <v>229Field21</v>
      </c>
      <c r="B390" t="s">
        <v>379</v>
      </c>
    </row>
    <row r="391" spans="1:2" x14ac:dyDescent="0.2">
      <c r="A391" t="str">
        <f>'Day1 Draw'!P104</f>
        <v>216Field37</v>
      </c>
      <c r="B391" t="s">
        <v>379</v>
      </c>
    </row>
    <row r="392" spans="1:2" x14ac:dyDescent="0.2">
      <c r="A392" t="str">
        <f>'Day1 Draw'!P105</f>
        <v>205Field30</v>
      </c>
      <c r="B392" t="s">
        <v>379</v>
      </c>
    </row>
    <row r="393" spans="1:2" x14ac:dyDescent="0.2">
      <c r="A393" t="str">
        <f>'Day1 Draw'!P106</f>
        <v>239Field38</v>
      </c>
      <c r="B393" t="s">
        <v>379</v>
      </c>
    </row>
    <row r="394" spans="1:2" x14ac:dyDescent="0.2">
      <c r="A394" t="str">
        <f>'Day1 Draw'!P107</f>
        <v>221Field69</v>
      </c>
      <c r="B394" t="s">
        <v>379</v>
      </c>
    </row>
    <row r="395" spans="1:2" x14ac:dyDescent="0.2">
      <c r="A395" t="str">
        <f>'Day1 Draw'!P108</f>
        <v>214Field18</v>
      </c>
      <c r="B395" t="s">
        <v>379</v>
      </c>
    </row>
    <row r="396" spans="1:2" x14ac:dyDescent="0.2">
      <c r="A396" t="str">
        <f>'Day1 Draw'!P109</f>
        <v>227Field3</v>
      </c>
      <c r="B396" t="s">
        <v>379</v>
      </c>
    </row>
    <row r="397" spans="1:2" x14ac:dyDescent="0.2">
      <c r="A397" t="str">
        <f>'Day1 Draw'!P110</f>
        <v>197Field14</v>
      </c>
      <c r="B397" t="s">
        <v>379</v>
      </c>
    </row>
    <row r="398" spans="1:2" x14ac:dyDescent="0.2">
      <c r="A398" t="str">
        <f>'Day1 Draw'!P111</f>
        <v>194Field57</v>
      </c>
      <c r="B398" t="s">
        <v>379</v>
      </c>
    </row>
    <row r="399" spans="1:2" x14ac:dyDescent="0.2">
      <c r="A399" t="str">
        <f>'Day1 Draw'!P112</f>
        <v>238Field25</v>
      </c>
      <c r="B399" t="s">
        <v>379</v>
      </c>
    </row>
    <row r="400" spans="1:2" x14ac:dyDescent="0.2">
      <c r="A400" t="str">
        <f>'Day1 Draw'!P113</f>
        <v>236Field59</v>
      </c>
      <c r="B400" t="s">
        <v>379</v>
      </c>
    </row>
    <row r="401" spans="1:2" x14ac:dyDescent="0.2">
      <c r="A401" t="str">
        <f>'Day1 Draw'!P114</f>
        <v>200Field37</v>
      </c>
      <c r="B401" t="s">
        <v>379</v>
      </c>
    </row>
    <row r="402" spans="1:2" x14ac:dyDescent="0.2">
      <c r="A402" t="str">
        <f>'Day1 Draw'!P115</f>
        <v>202Field76</v>
      </c>
      <c r="B402" t="s">
        <v>379</v>
      </c>
    </row>
    <row r="403" spans="1:2" x14ac:dyDescent="0.2">
      <c r="A403" t="str">
        <f>'Day1 Draw'!P116</f>
        <v>241Field30</v>
      </c>
      <c r="B403" t="s">
        <v>379</v>
      </c>
    </row>
    <row r="404" spans="1:2" x14ac:dyDescent="0.2">
      <c r="A404" t="str">
        <f>'Day1 Draw'!P117</f>
        <v>243Field67</v>
      </c>
      <c r="B404" t="s">
        <v>379</v>
      </c>
    </row>
    <row r="405" spans="1:2" x14ac:dyDescent="0.2">
      <c r="A405" t="e">
        <f>'Day1 Draw'!#REF!</f>
        <v>#REF!</v>
      </c>
      <c r="B405" t="s">
        <v>379</v>
      </c>
    </row>
    <row r="406" spans="1:2" x14ac:dyDescent="0.2">
      <c r="A406" t="str">
        <f>'Day1 Draw'!P118</f>
        <v>208Field38</v>
      </c>
      <c r="B406" t="s">
        <v>379</v>
      </c>
    </row>
    <row r="407" spans="1:2" x14ac:dyDescent="0.2">
      <c r="A407" t="str">
        <f>'Day1 Draw'!P119</f>
        <v>211Field22</v>
      </c>
      <c r="B407" t="s">
        <v>379</v>
      </c>
    </row>
    <row r="408" spans="1:2" x14ac:dyDescent="0.2">
      <c r="A408" t="str">
        <f>'Day1 Draw'!P120</f>
        <v>226Field78</v>
      </c>
      <c r="B408" t="s">
        <v>379</v>
      </c>
    </row>
    <row r="409" spans="1:2" x14ac:dyDescent="0.2">
      <c r="A409" t="str">
        <f>'Day1 Draw'!P121</f>
        <v>181Field60</v>
      </c>
      <c r="B409" t="s">
        <v>379</v>
      </c>
    </row>
    <row r="410" spans="1:2" x14ac:dyDescent="0.2">
      <c r="A410" t="str">
        <f>'Day1 Draw'!P122</f>
        <v>183Field31</v>
      </c>
      <c r="B410" t="s">
        <v>379</v>
      </c>
    </row>
    <row r="411" spans="1:2" x14ac:dyDescent="0.2">
      <c r="A411" t="str">
        <f>'Day1 Draw'!P123</f>
        <v>171Field58</v>
      </c>
      <c r="B411" t="s">
        <v>379</v>
      </c>
    </row>
    <row r="412" spans="1:2" x14ac:dyDescent="0.2">
      <c r="A412" t="str">
        <f>'Day1 Draw'!P124</f>
        <v>185Field40</v>
      </c>
      <c r="B412" t="s">
        <v>379</v>
      </c>
    </row>
    <row r="413" spans="1:2" x14ac:dyDescent="0.2">
      <c r="A413" t="str">
        <f>'Day1 Draw'!P125</f>
        <v>176Field58</v>
      </c>
      <c r="B413" t="s">
        <v>379</v>
      </c>
    </row>
    <row r="414" spans="1:2" x14ac:dyDescent="0.2">
      <c r="A414" t="str">
        <f>'Day1 Draw'!P126</f>
        <v>186Field40</v>
      </c>
      <c r="B414" t="s">
        <v>379</v>
      </c>
    </row>
    <row r="415" spans="1:2" x14ac:dyDescent="0.2">
      <c r="A415" t="str">
        <f>'Day1 Draw'!P127</f>
        <v>188Field31</v>
      </c>
      <c r="B415" t="s">
        <v>379</v>
      </c>
    </row>
    <row r="416" spans="1:2" x14ac:dyDescent="0.2">
      <c r="A416" t="str">
        <f>'Day1 Draw'!P128</f>
        <v>177Field47</v>
      </c>
      <c r="B416" t="s">
        <v>379</v>
      </c>
    </row>
    <row r="417" spans="1:2" x14ac:dyDescent="0.2">
      <c r="A417" t="str">
        <f>'Day1 Draw'!P129</f>
        <v>174Field58</v>
      </c>
      <c r="B417" t="s">
        <v>379</v>
      </c>
    </row>
    <row r="418" spans="1:2" x14ac:dyDescent="0.2">
      <c r="A418" t="str">
        <f>'Day1 Draw'!P130</f>
        <v>Field31</v>
      </c>
      <c r="B418" t="s">
        <v>379</v>
      </c>
    </row>
    <row r="419" spans="1:2" x14ac:dyDescent="0.2">
      <c r="A419">
        <f>'Day1 Draw'!P131</f>
        <v>0</v>
      </c>
      <c r="B419" t="s">
        <v>379</v>
      </c>
    </row>
    <row r="420" spans="1:2" x14ac:dyDescent="0.2">
      <c r="A420">
        <f>'Day1 Draw'!P132</f>
        <v>0</v>
      </c>
      <c r="B420" t="s">
        <v>379</v>
      </c>
    </row>
    <row r="421" spans="1:2" x14ac:dyDescent="0.2">
      <c r="A421">
        <f>'Day1 Draw'!P133</f>
        <v>0</v>
      </c>
      <c r="B421" t="s">
        <v>379</v>
      </c>
    </row>
    <row r="422" spans="1:2" x14ac:dyDescent="0.2">
      <c r="A422">
        <f>'Day1 Draw'!P134</f>
        <v>0</v>
      </c>
      <c r="B422" t="s">
        <v>379</v>
      </c>
    </row>
    <row r="423" spans="1:2" x14ac:dyDescent="0.2">
      <c r="A423">
        <f>'Day1 Draw'!P135</f>
        <v>0</v>
      </c>
      <c r="B423" t="s">
        <v>379</v>
      </c>
    </row>
    <row r="424" spans="1:2" x14ac:dyDescent="0.2">
      <c r="A424">
        <f>'Day1 Draw'!P136</f>
        <v>0</v>
      </c>
      <c r="B424" t="s">
        <v>379</v>
      </c>
    </row>
    <row r="425" spans="1:2" x14ac:dyDescent="0.2">
      <c r="A425">
        <f>'Day1 Draw'!P137</f>
        <v>0</v>
      </c>
      <c r="B425" t="s">
        <v>379</v>
      </c>
    </row>
    <row r="426" spans="1:2" x14ac:dyDescent="0.2">
      <c r="A426">
        <f>'Day1 Draw'!P138</f>
        <v>0</v>
      </c>
      <c r="B426" t="s">
        <v>379</v>
      </c>
    </row>
    <row r="427" spans="1:2" x14ac:dyDescent="0.2">
      <c r="A427">
        <f>'Day1 Draw'!P139</f>
        <v>0</v>
      </c>
      <c r="B427" t="s">
        <v>379</v>
      </c>
    </row>
    <row r="428" spans="1:2" x14ac:dyDescent="0.2">
      <c r="A428">
        <f>'Day1 Draw'!P140</f>
        <v>0</v>
      </c>
      <c r="B428" t="s">
        <v>379</v>
      </c>
    </row>
    <row r="429" spans="1:2" x14ac:dyDescent="0.2">
      <c r="A429">
        <f>'Day1 Draw'!P141</f>
        <v>0</v>
      </c>
      <c r="B429" t="s">
        <v>379</v>
      </c>
    </row>
    <row r="430" spans="1:2" x14ac:dyDescent="0.2">
      <c r="A430">
        <f>'Day1 Draw'!P142</f>
        <v>0</v>
      </c>
      <c r="B430" t="s">
        <v>379</v>
      </c>
    </row>
    <row r="431" spans="1:2" x14ac:dyDescent="0.2">
      <c r="A431">
        <f>'Day1 Draw'!P143</f>
        <v>0</v>
      </c>
      <c r="B431" t="s">
        <v>379</v>
      </c>
    </row>
    <row r="432" spans="1:2" x14ac:dyDescent="0.2">
      <c r="A432">
        <f>'Day1 Draw'!P144</f>
        <v>0</v>
      </c>
      <c r="B432" t="s">
        <v>379</v>
      </c>
    </row>
    <row r="433" spans="1:2" x14ac:dyDescent="0.2">
      <c r="A433">
        <f>'Day1 Draw'!P145</f>
        <v>0</v>
      </c>
      <c r="B433" t="s">
        <v>379</v>
      </c>
    </row>
    <row r="434" spans="1:2" x14ac:dyDescent="0.2">
      <c r="A434">
        <f>'Day1 Draw'!P146</f>
        <v>0</v>
      </c>
      <c r="B434" t="s">
        <v>379</v>
      </c>
    </row>
    <row r="435" spans="1:2" x14ac:dyDescent="0.2">
      <c r="A435">
        <f>'Day1 Draw'!P147</f>
        <v>0</v>
      </c>
      <c r="B435" t="s">
        <v>379</v>
      </c>
    </row>
    <row r="436" spans="1:2" x14ac:dyDescent="0.2">
      <c r="A436">
        <f>'Day1 Draw'!P148</f>
        <v>0</v>
      </c>
      <c r="B436" t="s">
        <v>379</v>
      </c>
    </row>
    <row r="437" spans="1:2" x14ac:dyDescent="0.2">
      <c r="A437">
        <f>'Day1 Draw'!P149</f>
        <v>0</v>
      </c>
      <c r="B437" t="s">
        <v>379</v>
      </c>
    </row>
    <row r="438" spans="1:2" x14ac:dyDescent="0.2">
      <c r="A438">
        <f>'Day1 Draw'!P150</f>
        <v>0</v>
      </c>
      <c r="B438" t="s">
        <v>379</v>
      </c>
    </row>
    <row r="439" spans="1:2" x14ac:dyDescent="0.2">
      <c r="A439">
        <f>'Day1 Draw'!P151</f>
        <v>0</v>
      </c>
      <c r="B439" t="s">
        <v>379</v>
      </c>
    </row>
    <row r="440" spans="1:2" x14ac:dyDescent="0.2">
      <c r="A440">
        <f>'Day1 Draw'!P152</f>
        <v>0</v>
      </c>
      <c r="B440" t="s">
        <v>379</v>
      </c>
    </row>
    <row r="441" spans="1:2" x14ac:dyDescent="0.2">
      <c r="A441">
        <f>'Day1 Draw'!P153</f>
        <v>0</v>
      </c>
      <c r="B441" t="s">
        <v>379</v>
      </c>
    </row>
    <row r="442" spans="1:2" x14ac:dyDescent="0.2">
      <c r="A442">
        <f>'Day1 Draw'!P154</f>
        <v>0</v>
      </c>
      <c r="B442" t="s">
        <v>379</v>
      </c>
    </row>
    <row r="443" spans="1:2" x14ac:dyDescent="0.2">
      <c r="A443">
        <f>'Day1 Draw'!P155</f>
        <v>0</v>
      </c>
      <c r="B443" t="s">
        <v>379</v>
      </c>
    </row>
    <row r="444" spans="1:2" x14ac:dyDescent="0.2">
      <c r="A444">
        <f>'Day1 Draw'!P156</f>
        <v>0</v>
      </c>
      <c r="B444" t="s">
        <v>379</v>
      </c>
    </row>
    <row r="445" spans="1:2" x14ac:dyDescent="0.2">
      <c r="A445">
        <f>'Day1 Draw'!P157</f>
        <v>0</v>
      </c>
      <c r="B445" t="s">
        <v>379</v>
      </c>
    </row>
    <row r="446" spans="1:2" x14ac:dyDescent="0.2">
      <c r="A446" t="str">
        <f>'Day1 Draw'!Q4</f>
        <v>3Field48</v>
      </c>
      <c r="B446" t="s">
        <v>379</v>
      </c>
    </row>
    <row r="447" spans="1:2" x14ac:dyDescent="0.2">
      <c r="A447" t="str">
        <f>'Day1 Draw'!Q5</f>
        <v>5Field12</v>
      </c>
      <c r="B447" t="s">
        <v>379</v>
      </c>
    </row>
    <row r="448" spans="1:2" x14ac:dyDescent="0.2">
      <c r="A448" t="str">
        <f>'Day1 Draw'!Q6</f>
        <v>7Field13</v>
      </c>
      <c r="B448" t="s">
        <v>379</v>
      </c>
    </row>
    <row r="449" spans="1:2" x14ac:dyDescent="0.2">
      <c r="A449">
        <f>'Day1 Draw'!Q7</f>
        <v>0</v>
      </c>
      <c r="B449" t="s">
        <v>379</v>
      </c>
    </row>
    <row r="450" spans="1:2" x14ac:dyDescent="0.2">
      <c r="A450" t="str">
        <f>'Day1 Draw'!Q8</f>
        <v>4Field48</v>
      </c>
      <c r="B450" t="s">
        <v>379</v>
      </c>
    </row>
    <row r="451" spans="1:2" x14ac:dyDescent="0.2">
      <c r="A451" t="str">
        <f>'Day1 Draw'!Q9</f>
        <v>6Field12</v>
      </c>
      <c r="B451" t="s">
        <v>379</v>
      </c>
    </row>
    <row r="452" spans="1:2" x14ac:dyDescent="0.2">
      <c r="A452" t="str">
        <f>'Day1 Draw'!Q10</f>
        <v>8Field13</v>
      </c>
      <c r="B452" t="s">
        <v>379</v>
      </c>
    </row>
    <row r="453" spans="1:2" x14ac:dyDescent="0.2">
      <c r="A453" t="str">
        <f>'Day1 Draw'!Q11</f>
        <v>Field</v>
      </c>
      <c r="B453" t="s">
        <v>379</v>
      </c>
    </row>
    <row r="454" spans="1:2" x14ac:dyDescent="0.2">
      <c r="A454" t="str">
        <f>'Day1 Draw'!Q12</f>
        <v>11Field2</v>
      </c>
      <c r="B454" t="s">
        <v>379</v>
      </c>
    </row>
    <row r="455" spans="1:2" x14ac:dyDescent="0.2">
      <c r="A455" t="str">
        <f>'Day1 Draw'!Q13</f>
        <v>16Field7</v>
      </c>
      <c r="B455" t="s">
        <v>379</v>
      </c>
    </row>
    <row r="456" spans="1:2" x14ac:dyDescent="0.2">
      <c r="A456" t="str">
        <f>'Day1 Draw'!Q14</f>
        <v>19Field6</v>
      </c>
      <c r="B456" t="s">
        <v>379</v>
      </c>
    </row>
    <row r="457" spans="1:2" x14ac:dyDescent="0.2">
      <c r="A457" t="str">
        <f>'Day1 Draw'!Q15</f>
        <v>26Field16</v>
      </c>
      <c r="B457" t="s">
        <v>379</v>
      </c>
    </row>
    <row r="458" spans="1:2" x14ac:dyDescent="0.2">
      <c r="A458" t="str">
        <f>'Day1 Draw'!Q16</f>
        <v>9Field27</v>
      </c>
      <c r="B458" t="s">
        <v>379</v>
      </c>
    </row>
    <row r="459" spans="1:2" x14ac:dyDescent="0.2">
      <c r="A459" t="str">
        <f>'Day1 Draw'!Q17</f>
        <v>23Field36</v>
      </c>
      <c r="B459" t="s">
        <v>379</v>
      </c>
    </row>
    <row r="460" spans="1:2" x14ac:dyDescent="0.2">
      <c r="A460" t="str">
        <f>'Day1 Draw'!Q18</f>
        <v>15Field26</v>
      </c>
      <c r="B460" t="s">
        <v>379</v>
      </c>
    </row>
    <row r="461" spans="1:2" x14ac:dyDescent="0.2">
      <c r="A461" t="str">
        <f>'Day1 Draw'!Q19</f>
        <v>27Field17</v>
      </c>
      <c r="B461" t="s">
        <v>379</v>
      </c>
    </row>
    <row r="462" spans="1:2" x14ac:dyDescent="0.2">
      <c r="A462" t="str">
        <f>'Day1 Draw'!Q20</f>
        <v>22Field39</v>
      </c>
      <c r="B462" t="s">
        <v>379</v>
      </c>
    </row>
    <row r="463" spans="1:2" x14ac:dyDescent="0.2">
      <c r="A463" t="str">
        <f>'Day1 Draw'!Q21</f>
        <v>31Field5</v>
      </c>
      <c r="B463" t="s">
        <v>379</v>
      </c>
    </row>
    <row r="464" spans="1:2" x14ac:dyDescent="0.2">
      <c r="A464" t="str">
        <f>'Day1 Draw'!Q22</f>
        <v>21Field33</v>
      </c>
      <c r="B464" t="s">
        <v>379</v>
      </c>
    </row>
    <row r="465" spans="1:2" x14ac:dyDescent="0.2">
      <c r="A465" t="str">
        <f>'Day1 Draw'!Q23</f>
        <v>28Field55</v>
      </c>
      <c r="B465" t="s">
        <v>379</v>
      </c>
    </row>
    <row r="466" spans="1:2" x14ac:dyDescent="0.2">
      <c r="A466" t="str">
        <f>'Day1 Draw'!Q24</f>
        <v>110Field15</v>
      </c>
      <c r="B466" t="s">
        <v>379</v>
      </c>
    </row>
    <row r="467" spans="1:2" x14ac:dyDescent="0.2">
      <c r="A467" t="str">
        <f>'Day1 Draw'!Q25</f>
        <v>88Field8</v>
      </c>
      <c r="B467" t="s">
        <v>379</v>
      </c>
    </row>
    <row r="468" spans="1:2" x14ac:dyDescent="0.2">
      <c r="A468" t="str">
        <f>'Day1 Draw'!Q26</f>
        <v>89Field50</v>
      </c>
      <c r="B468" t="s">
        <v>379</v>
      </c>
    </row>
    <row r="469" spans="1:2" x14ac:dyDescent="0.2">
      <c r="A469" t="str">
        <f>'Day1 Draw'!Q27</f>
        <v>63Field54</v>
      </c>
      <c r="B469" t="s">
        <v>379</v>
      </c>
    </row>
    <row r="470" spans="1:2" x14ac:dyDescent="0.2">
      <c r="A470" t="str">
        <f>'Day1 Draw'!Q28</f>
        <v>138Field32</v>
      </c>
      <c r="B470" t="s">
        <v>379</v>
      </c>
    </row>
    <row r="471" spans="1:2" x14ac:dyDescent="0.2">
      <c r="A471" t="str">
        <f>'Day1 Draw'!Q29</f>
        <v>48Field44</v>
      </c>
      <c r="B471" t="s">
        <v>379</v>
      </c>
    </row>
    <row r="472" spans="1:2" x14ac:dyDescent="0.2">
      <c r="A472" t="str">
        <f>'Day1 Draw'!Q30</f>
        <v>35Field45</v>
      </c>
      <c r="B472" t="s">
        <v>379</v>
      </c>
    </row>
    <row r="473" spans="1:2" x14ac:dyDescent="0.2">
      <c r="A473" t="str">
        <f>'Day1 Draw'!Q31</f>
        <v>106Field28</v>
      </c>
      <c r="B473" t="s">
        <v>379</v>
      </c>
    </row>
    <row r="474" spans="1:2" x14ac:dyDescent="0.2">
      <c r="A474" t="str">
        <f>'Day1 Draw'!Q32</f>
        <v>101Field78</v>
      </c>
      <c r="B474" t="s">
        <v>379</v>
      </c>
    </row>
    <row r="475" spans="1:2" x14ac:dyDescent="0.2">
      <c r="A475" t="str">
        <f>'Day1 Draw'!Q33</f>
        <v>95Field72</v>
      </c>
      <c r="B475" t="s">
        <v>379</v>
      </c>
    </row>
    <row r="476" spans="1:2" x14ac:dyDescent="0.2">
      <c r="A476" t="str">
        <f>'Day1 Draw'!Q34</f>
        <v>107Field41</v>
      </c>
      <c r="B476" t="s">
        <v>379</v>
      </c>
    </row>
    <row r="477" spans="1:2" x14ac:dyDescent="0.2">
      <c r="A477" t="str">
        <f>'Day1 Draw'!Q35</f>
        <v>134Field56</v>
      </c>
      <c r="B477" t="s">
        <v>379</v>
      </c>
    </row>
    <row r="478" spans="1:2" x14ac:dyDescent="0.2">
      <c r="A478" t="str">
        <f>'Day1 Draw'!Q36</f>
        <v>135Field9</v>
      </c>
      <c r="B478" t="s">
        <v>379</v>
      </c>
    </row>
    <row r="479" spans="1:2" x14ac:dyDescent="0.2">
      <c r="A479" t="str">
        <f>'Day1 Draw'!Q37</f>
        <v>136Field43</v>
      </c>
      <c r="B479" t="s">
        <v>379</v>
      </c>
    </row>
    <row r="480" spans="1:2" x14ac:dyDescent="0.2">
      <c r="A480" t="str">
        <f>'Day1 Draw'!Q38</f>
        <v>119Field22</v>
      </c>
      <c r="B480" t="s">
        <v>379</v>
      </c>
    </row>
    <row r="481" spans="1:2" x14ac:dyDescent="0.2">
      <c r="A481" t="str">
        <f>'Day1 Draw'!Q39</f>
        <v>157Field61</v>
      </c>
      <c r="B481" t="s">
        <v>379</v>
      </c>
    </row>
    <row r="482" spans="1:2" x14ac:dyDescent="0.2">
      <c r="A482" t="str">
        <f>'Day1 Draw'!Q40</f>
        <v>115Field75</v>
      </c>
      <c r="B482" t="s">
        <v>379</v>
      </c>
    </row>
    <row r="483" spans="1:2" x14ac:dyDescent="0.2">
      <c r="A483" t="str">
        <f>'Day1 Draw'!Q41</f>
        <v>169Field19</v>
      </c>
      <c r="B483" t="s">
        <v>379</v>
      </c>
    </row>
    <row r="484" spans="1:2" x14ac:dyDescent="0.2">
      <c r="A484" t="str">
        <f>'Day1 Draw'!Q42</f>
        <v>155Field74</v>
      </c>
      <c r="B484" t="s">
        <v>379</v>
      </c>
    </row>
    <row r="485" spans="1:2" x14ac:dyDescent="0.2">
      <c r="A485" t="str">
        <f>'Day1 Draw'!Q43</f>
        <v>96Field68</v>
      </c>
      <c r="B485" t="s">
        <v>379</v>
      </c>
    </row>
    <row r="486" spans="1:2" x14ac:dyDescent="0.2">
      <c r="A486" t="str">
        <f>'Day1 Draw'!Q44</f>
        <v>90Field11</v>
      </c>
      <c r="B486" t="s">
        <v>379</v>
      </c>
    </row>
    <row r="487" spans="1:2" x14ac:dyDescent="0.2">
      <c r="A487" t="str">
        <f>'Day1 Draw'!Q45</f>
        <v>77Field70</v>
      </c>
      <c r="B487" t="s">
        <v>379</v>
      </c>
    </row>
    <row r="488" spans="1:2" x14ac:dyDescent="0.2">
      <c r="A488" t="str">
        <f>'Day1 Draw'!Q46</f>
        <v>141Field73</v>
      </c>
      <c r="B488" t="s">
        <v>379</v>
      </c>
    </row>
    <row r="489" spans="1:2" x14ac:dyDescent="0.2">
      <c r="A489" t="str">
        <f>'Day1 Draw'!Q47</f>
        <v>159Field20</v>
      </c>
      <c r="B489" t="s">
        <v>379</v>
      </c>
    </row>
    <row r="490" spans="1:2" x14ac:dyDescent="0.2">
      <c r="A490" t="str">
        <f>'Day1 Draw'!Q48</f>
        <v>39Field10</v>
      </c>
      <c r="B490" t="s">
        <v>379</v>
      </c>
    </row>
    <row r="491" spans="1:2" x14ac:dyDescent="0.2">
      <c r="A491" t="str">
        <f>'Day1 Draw'!Q49</f>
        <v>59Field69</v>
      </c>
      <c r="B491" t="s">
        <v>379</v>
      </c>
    </row>
    <row r="492" spans="1:2" x14ac:dyDescent="0.2">
      <c r="A492" t="str">
        <f>'Day1 Draw'!Q50</f>
        <v>83Field57</v>
      </c>
      <c r="B492" t="s">
        <v>379</v>
      </c>
    </row>
    <row r="493" spans="1:2" x14ac:dyDescent="0.2">
      <c r="A493" t="str">
        <f>'Day1 Draw'!Q51</f>
        <v>86Field71</v>
      </c>
      <c r="B493" t="s">
        <v>379</v>
      </c>
    </row>
    <row r="494" spans="1:2" x14ac:dyDescent="0.2">
      <c r="A494" t="str">
        <f>'Day1 Draw'!Q52</f>
        <v>85Field23</v>
      </c>
      <c r="B494" t="s">
        <v>379</v>
      </c>
    </row>
    <row r="495" spans="1:2" x14ac:dyDescent="0.2">
      <c r="A495" t="str">
        <f>'Day1 Draw'!Q53</f>
        <v>98Field18</v>
      </c>
      <c r="B495" t="s">
        <v>379</v>
      </c>
    </row>
    <row r="496" spans="1:2" x14ac:dyDescent="0.2">
      <c r="A496" t="e">
        <f>'Day1 Draw'!#REF!</f>
        <v>#REF!</v>
      </c>
      <c r="B496" t="s">
        <v>379</v>
      </c>
    </row>
    <row r="497" spans="1:2" x14ac:dyDescent="0.2">
      <c r="A497" t="str">
        <f>'Day1 Draw'!Q54</f>
        <v>54Field34</v>
      </c>
      <c r="B497" t="s">
        <v>379</v>
      </c>
    </row>
    <row r="498" spans="1:2" x14ac:dyDescent="0.2">
      <c r="A498" t="str">
        <f>'Day1 Draw'!Q55</f>
        <v>71Field42</v>
      </c>
      <c r="B498" t="s">
        <v>379</v>
      </c>
    </row>
    <row r="499" spans="1:2" x14ac:dyDescent="0.2">
      <c r="A499" t="str">
        <f>'Day1 Draw'!Q56</f>
        <v>153Field35</v>
      </c>
      <c r="B499" t="s">
        <v>379</v>
      </c>
    </row>
    <row r="500" spans="1:2" x14ac:dyDescent="0.2">
      <c r="A500" t="str">
        <f>'Day1 Draw'!Q57</f>
        <v>65Field64</v>
      </c>
      <c r="B500" t="s">
        <v>379</v>
      </c>
    </row>
    <row r="501" spans="1:2" x14ac:dyDescent="0.2">
      <c r="A501" t="str">
        <f>'Day1 Draw'!Q58</f>
        <v>113Field29</v>
      </c>
      <c r="B501" t="s">
        <v>379</v>
      </c>
    </row>
    <row r="502" spans="1:2" x14ac:dyDescent="0.2">
      <c r="A502" t="str">
        <f>'Day1 Draw'!Q59</f>
        <v>215Field79</v>
      </c>
      <c r="B502" t="s">
        <v>379</v>
      </c>
    </row>
    <row r="503" spans="1:2" x14ac:dyDescent="0.2">
      <c r="A503" t="str">
        <f>'Day1 Draw'!Q61</f>
        <v>73Field62</v>
      </c>
      <c r="B503" t="s">
        <v>379</v>
      </c>
    </row>
    <row r="504" spans="1:2" x14ac:dyDescent="0.2">
      <c r="A504" t="str">
        <f>'Day1 Draw'!Q62</f>
        <v>165Field63</v>
      </c>
      <c r="B504" t="s">
        <v>379</v>
      </c>
    </row>
    <row r="505" spans="1:2" x14ac:dyDescent="0.2">
      <c r="A505" t="str">
        <f>'Day1 Draw'!Q63</f>
        <v>125Field20</v>
      </c>
      <c r="B505" t="s">
        <v>379</v>
      </c>
    </row>
    <row r="506" spans="1:2" x14ac:dyDescent="0.2">
      <c r="A506" t="str">
        <f>'Day1 Draw'!Q64</f>
        <v>156Field64</v>
      </c>
      <c r="B506" t="s">
        <v>379</v>
      </c>
    </row>
    <row r="507" spans="1:2" x14ac:dyDescent="0.2">
      <c r="A507" t="str">
        <f>'Day1 Draw'!Q65</f>
        <v>117Field68</v>
      </c>
      <c r="B507" t="s">
        <v>379</v>
      </c>
    </row>
    <row r="508" spans="1:2" x14ac:dyDescent="0.2">
      <c r="A508" t="str">
        <f>'Day1 Draw'!Q66</f>
        <v>147Field74</v>
      </c>
      <c r="B508" t="s">
        <v>379</v>
      </c>
    </row>
    <row r="509" spans="1:2" x14ac:dyDescent="0.2">
      <c r="A509" t="str">
        <f>'Day1 Draw'!Q67</f>
        <v>43Field56</v>
      </c>
      <c r="B509" t="s">
        <v>379</v>
      </c>
    </row>
    <row r="510" spans="1:2" x14ac:dyDescent="0.2">
      <c r="A510" t="str">
        <f>'Day1 Draw'!Q68</f>
        <v>149Field75</v>
      </c>
      <c r="B510" t="s">
        <v>379</v>
      </c>
    </row>
    <row r="511" spans="1:2" x14ac:dyDescent="0.2">
      <c r="A511" t="str">
        <f>'Day1 Draw'!Q69</f>
        <v>145Field50</v>
      </c>
      <c r="B511" t="s">
        <v>379</v>
      </c>
    </row>
    <row r="512" spans="1:2" x14ac:dyDescent="0.2">
      <c r="A512" t="str">
        <f>'Day1 Draw'!Q70</f>
        <v>137Field34</v>
      </c>
      <c r="B512" t="s">
        <v>379</v>
      </c>
    </row>
    <row r="513" spans="1:2" x14ac:dyDescent="0.2">
      <c r="A513" t="str">
        <f>'Day1 Draw'!Q71</f>
        <v>133Field19</v>
      </c>
      <c r="B513" t="s">
        <v>379</v>
      </c>
    </row>
    <row r="514" spans="1:2" x14ac:dyDescent="0.2">
      <c r="A514" t="str">
        <f>'Day1 Draw'!Q72</f>
        <v>61Field11</v>
      </c>
      <c r="B514" t="s">
        <v>379</v>
      </c>
    </row>
    <row r="515" spans="1:2" x14ac:dyDescent="0.2">
      <c r="A515" t="str">
        <f>'Day1 Draw'!Q73</f>
        <v>122Field70</v>
      </c>
      <c r="B515" t="s">
        <v>379</v>
      </c>
    </row>
    <row r="516" spans="1:2" x14ac:dyDescent="0.2">
      <c r="A516" t="str">
        <f>'Day1 Draw'!Q74</f>
        <v>148Field23</v>
      </c>
      <c r="B516" t="s">
        <v>379</v>
      </c>
    </row>
    <row r="517" spans="1:2" x14ac:dyDescent="0.2">
      <c r="A517" t="str">
        <f>'Day1 Draw'!Q75</f>
        <v>132Field77</v>
      </c>
      <c r="B517" t="s">
        <v>379</v>
      </c>
    </row>
    <row r="518" spans="1:2" x14ac:dyDescent="0.2">
      <c r="A518" t="str">
        <f>'Day1 Draw'!Q76</f>
        <v>84Field10</v>
      </c>
      <c r="B518" t="s">
        <v>379</v>
      </c>
    </row>
    <row r="519" spans="1:2" x14ac:dyDescent="0.2">
      <c r="A519" t="str">
        <f>'Day1 Draw'!Q77</f>
        <v>151Field28</v>
      </c>
      <c r="B519" t="s">
        <v>379</v>
      </c>
    </row>
    <row r="520" spans="1:2" x14ac:dyDescent="0.2">
      <c r="A520" t="str">
        <f>'Day1 Draw'!Q78</f>
        <v>143Field61</v>
      </c>
      <c r="B520" t="s">
        <v>379</v>
      </c>
    </row>
    <row r="521" spans="1:2" x14ac:dyDescent="0.2">
      <c r="A521" t="str">
        <f>'Day1 Draw'!Q79</f>
        <v>213Field79</v>
      </c>
      <c r="B521" t="s">
        <v>379</v>
      </c>
    </row>
    <row r="522" spans="1:2" x14ac:dyDescent="0.2">
      <c r="A522" t="str">
        <f>'Day1 Draw'!Q80</f>
        <v>104Field60</v>
      </c>
      <c r="B522" t="s">
        <v>379</v>
      </c>
    </row>
    <row r="523" spans="1:2" x14ac:dyDescent="0.2">
      <c r="A523" t="str">
        <f>'Day1 Draw'!Q81</f>
        <v>144Field41</v>
      </c>
      <c r="B523" t="s">
        <v>379</v>
      </c>
    </row>
    <row r="524" spans="1:2" x14ac:dyDescent="0.2">
      <c r="A524" t="str">
        <f>'Day1 Draw'!Q82</f>
        <v>46Field32</v>
      </c>
      <c r="B524" t="s">
        <v>379</v>
      </c>
    </row>
    <row r="525" spans="1:2" x14ac:dyDescent="0.2">
      <c r="A525" t="str">
        <f>'Day1 Draw'!Q83</f>
        <v>69Field8</v>
      </c>
      <c r="B525" t="s">
        <v>379</v>
      </c>
    </row>
    <row r="526" spans="1:2" x14ac:dyDescent="0.2">
      <c r="A526" t="str">
        <f>'Day1 Draw'!Q84</f>
        <v>161Field71</v>
      </c>
      <c r="B526" t="s">
        <v>379</v>
      </c>
    </row>
    <row r="527" spans="1:2" x14ac:dyDescent="0.2">
      <c r="A527" t="str">
        <f>'Day1 Draw'!Q85</f>
        <v>114Field15</v>
      </c>
      <c r="B527" t="s">
        <v>379</v>
      </c>
    </row>
    <row r="528" spans="1:2" x14ac:dyDescent="0.2">
      <c r="A528" t="str">
        <f>'Day1 Draw'!Q86</f>
        <v>50Field42</v>
      </c>
      <c r="B528" t="s">
        <v>379</v>
      </c>
    </row>
    <row r="529" spans="1:2" x14ac:dyDescent="0.2">
      <c r="A529" t="str">
        <f>'Day1 Draw'!Q87</f>
        <v>109Field45</v>
      </c>
      <c r="B529" t="s">
        <v>379</v>
      </c>
    </row>
    <row r="530" spans="1:2" x14ac:dyDescent="0.2">
      <c r="A530" t="str">
        <f>'Day1 Draw'!Q88</f>
        <v>121Field35</v>
      </c>
      <c r="B530" t="s">
        <v>379</v>
      </c>
    </row>
    <row r="531" spans="1:2" x14ac:dyDescent="0.2">
      <c r="A531" t="str">
        <f>'Day1 Draw'!Q89</f>
        <v>80Field43</v>
      </c>
      <c r="B531" t="s">
        <v>379</v>
      </c>
    </row>
    <row r="532" spans="1:2" x14ac:dyDescent="0.2">
      <c r="A532" t="str">
        <f>'Day1 Draw'!Q90</f>
        <v>57Field29</v>
      </c>
      <c r="B532" t="s">
        <v>379</v>
      </c>
    </row>
    <row r="533" spans="1:2" x14ac:dyDescent="0.2">
      <c r="A533" t="str">
        <f>'Day1 Draw'!Q91</f>
        <v>139Field54</v>
      </c>
      <c r="B533" t="s">
        <v>379</v>
      </c>
    </row>
    <row r="534" spans="1:2" x14ac:dyDescent="0.2">
      <c r="A534" t="str">
        <f>'Day1 Draw'!Q92</f>
        <v>247Field44</v>
      </c>
      <c r="B534" t="s">
        <v>379</v>
      </c>
    </row>
    <row r="535" spans="1:2" x14ac:dyDescent="0.2">
      <c r="A535" t="str">
        <f>'Day1 Draw'!Q93</f>
        <v>118Field66</v>
      </c>
      <c r="B535" t="s">
        <v>379</v>
      </c>
    </row>
    <row r="536" spans="1:2" x14ac:dyDescent="0.2">
      <c r="A536" t="str">
        <f>'Day1 Draw'!Q94</f>
        <v>206Field66</v>
      </c>
      <c r="B536" t="s">
        <v>379</v>
      </c>
    </row>
    <row r="537" spans="1:2" x14ac:dyDescent="0.2">
      <c r="A537" t="str">
        <f>'Day1 Draw'!Q95</f>
        <v>220Field67</v>
      </c>
      <c r="B537" t="s">
        <v>379</v>
      </c>
    </row>
    <row r="538" spans="1:2" x14ac:dyDescent="0.2">
      <c r="A538" t="str">
        <f>'Day1 Draw'!Q96</f>
        <v>217Field47</v>
      </c>
      <c r="B538" t="s">
        <v>379</v>
      </c>
    </row>
    <row r="539" spans="1:2" x14ac:dyDescent="0.2">
      <c r="A539" t="str">
        <f>'Day1 Draw'!Q97</f>
        <v>204Field59</v>
      </c>
      <c r="B539" t="s">
        <v>379</v>
      </c>
    </row>
    <row r="540" spans="1:2" x14ac:dyDescent="0.2">
      <c r="A540" t="str">
        <f>'Day1 Draw'!Q98</f>
        <v>223Field25</v>
      </c>
      <c r="B540" t="s">
        <v>379</v>
      </c>
    </row>
    <row r="541" spans="1:2" x14ac:dyDescent="0.2">
      <c r="A541" t="str">
        <f>'Day1 Draw'!Q99</f>
        <v>224Field24</v>
      </c>
      <c r="B541" t="s">
        <v>379</v>
      </c>
    </row>
    <row r="542" spans="1:2" x14ac:dyDescent="0.2">
      <c r="A542" t="str">
        <f>'Day1 Draw'!Q100</f>
        <v>195Field3</v>
      </c>
      <c r="B542" t="s">
        <v>379</v>
      </c>
    </row>
    <row r="543" spans="1:2" x14ac:dyDescent="0.2">
      <c r="A543" t="str">
        <f>'Day1 Draw'!Q101</f>
        <v>231Field14</v>
      </c>
      <c r="B543" t="s">
        <v>379</v>
      </c>
    </row>
    <row r="544" spans="1:2" x14ac:dyDescent="0.2">
      <c r="A544" t="str">
        <f>'Day1 Draw'!Q102</f>
        <v>198Field76</v>
      </c>
      <c r="B544" t="s">
        <v>379</v>
      </c>
    </row>
    <row r="545" spans="1:2" x14ac:dyDescent="0.2">
      <c r="A545" t="str">
        <f>'Day1 Draw'!Q103</f>
        <v>228Field21</v>
      </c>
      <c r="B545" t="s">
        <v>379</v>
      </c>
    </row>
    <row r="546" spans="1:2" x14ac:dyDescent="0.2">
      <c r="A546" t="str">
        <f>'Day1 Draw'!Q104</f>
        <v>235Field37</v>
      </c>
      <c r="B546" t="s">
        <v>379</v>
      </c>
    </row>
    <row r="547" spans="1:2" x14ac:dyDescent="0.2">
      <c r="A547" t="str">
        <f>'Day1 Draw'!Q105</f>
        <v>212Field30</v>
      </c>
      <c r="B547" t="s">
        <v>379</v>
      </c>
    </row>
    <row r="548" spans="1:2" x14ac:dyDescent="0.2">
      <c r="A548" t="str">
        <f>'Day1 Draw'!Q106</f>
        <v>245Field38</v>
      </c>
      <c r="B548" t="s">
        <v>379</v>
      </c>
    </row>
    <row r="549" spans="1:2" x14ac:dyDescent="0.2">
      <c r="A549" t="str">
        <f>'Day1 Draw'!Q107</f>
        <v>233Field69</v>
      </c>
      <c r="B549" t="s">
        <v>379</v>
      </c>
    </row>
    <row r="550" spans="1:2" x14ac:dyDescent="0.2">
      <c r="A550" t="str">
        <f>'Day1 Draw'!Q108</f>
        <v>203Field18</v>
      </c>
      <c r="B550" t="s">
        <v>379</v>
      </c>
    </row>
    <row r="551" spans="1:2" x14ac:dyDescent="0.2">
      <c r="A551" t="str">
        <f>'Day1 Draw'!Q109</f>
        <v>207Field3</v>
      </c>
      <c r="B551" t="s">
        <v>379</v>
      </c>
    </row>
    <row r="552" spans="1:2" x14ac:dyDescent="0.2">
      <c r="A552" t="str">
        <f>'Day1 Draw'!Q110</f>
        <v>191Field14</v>
      </c>
      <c r="B552" t="s">
        <v>379</v>
      </c>
    </row>
    <row r="553" spans="1:2" x14ac:dyDescent="0.2">
      <c r="A553" t="str">
        <f>'Day1 Draw'!Q111</f>
        <v>219Field57</v>
      </c>
      <c r="B553" t="s">
        <v>379</v>
      </c>
    </row>
    <row r="554" spans="1:2" x14ac:dyDescent="0.2">
      <c r="A554" t="str">
        <f>'Day1 Draw'!Q112</f>
        <v>209Field25</v>
      </c>
      <c r="B554" t="s">
        <v>379</v>
      </c>
    </row>
    <row r="555" spans="1:2" x14ac:dyDescent="0.2">
      <c r="A555" t="str">
        <f>'Day1 Draw'!Q113</f>
        <v>189Field59</v>
      </c>
      <c r="B555" t="s">
        <v>379</v>
      </c>
    </row>
    <row r="556" spans="1:2" x14ac:dyDescent="0.2">
      <c r="A556" t="str">
        <f>'Day1 Draw'!Q114</f>
        <v>210Field37</v>
      </c>
      <c r="B556" t="s">
        <v>379</v>
      </c>
    </row>
    <row r="557" spans="1:2" x14ac:dyDescent="0.2">
      <c r="A557" t="str">
        <f>'Day1 Draw'!Q115</f>
        <v>232Field76</v>
      </c>
      <c r="B557" t="s">
        <v>379</v>
      </c>
    </row>
    <row r="558" spans="1:2" x14ac:dyDescent="0.2">
      <c r="A558" t="str">
        <f>'Day1 Draw'!Q116</f>
        <v>242Field30</v>
      </c>
      <c r="B558" t="s">
        <v>379</v>
      </c>
    </row>
    <row r="559" spans="1:2" x14ac:dyDescent="0.2">
      <c r="A559" t="str">
        <f>'Day1 Draw'!Q117</f>
        <v>201Field67</v>
      </c>
      <c r="B559" t="s">
        <v>379</v>
      </c>
    </row>
    <row r="560" spans="1:2" x14ac:dyDescent="0.2">
      <c r="A560" t="e">
        <f>'Day1 Draw'!#REF!</f>
        <v>#REF!</v>
      </c>
      <c r="B560" t="s">
        <v>379</v>
      </c>
    </row>
    <row r="561" spans="1:2" x14ac:dyDescent="0.2">
      <c r="A561" t="str">
        <f>'Day1 Draw'!Q118</f>
        <v>225Field38</v>
      </c>
      <c r="B561" t="s">
        <v>379</v>
      </c>
    </row>
    <row r="562" spans="1:2" x14ac:dyDescent="0.2">
      <c r="A562" t="str">
        <f>'Day1 Draw'!Q119</f>
        <v>246Field22</v>
      </c>
      <c r="B562" t="s">
        <v>379</v>
      </c>
    </row>
    <row r="563" spans="1:2" x14ac:dyDescent="0.2">
      <c r="A563" t="str">
        <f>'Day1 Draw'!Q120</f>
        <v>234Field78</v>
      </c>
      <c r="B563" t="s">
        <v>379</v>
      </c>
    </row>
    <row r="564" spans="1:2" x14ac:dyDescent="0.2">
      <c r="A564" t="str">
        <f>'Day1 Draw'!Q121</f>
        <v>170Field60</v>
      </c>
      <c r="B564" t="s">
        <v>379</v>
      </c>
    </row>
    <row r="565" spans="1:2" x14ac:dyDescent="0.2">
      <c r="A565" t="str">
        <f>'Day1 Draw'!Q122</f>
        <v>178Field31</v>
      </c>
      <c r="B565" t="s">
        <v>379</v>
      </c>
    </row>
    <row r="566" spans="1:2" x14ac:dyDescent="0.2">
      <c r="A566" t="str">
        <f>'Day1 Draw'!Q123</f>
        <v>182Field58</v>
      </c>
      <c r="B566" t="s">
        <v>379</v>
      </c>
    </row>
    <row r="567" spans="1:2" x14ac:dyDescent="0.2">
      <c r="A567" t="str">
        <f>'Day1 Draw'!Q124</f>
        <v>179Field40</v>
      </c>
      <c r="B567" t="s">
        <v>379</v>
      </c>
    </row>
    <row r="568" spans="1:2" x14ac:dyDescent="0.2">
      <c r="A568" t="str">
        <f>'Day1 Draw'!Q125</f>
        <v>172Field58</v>
      </c>
      <c r="B568" t="s">
        <v>379</v>
      </c>
    </row>
    <row r="569" spans="1:2" x14ac:dyDescent="0.2">
      <c r="A569" t="str">
        <f>'Day1 Draw'!Q126</f>
        <v>187Field40</v>
      </c>
      <c r="B569" t="s">
        <v>379</v>
      </c>
    </row>
    <row r="570" spans="1:2" x14ac:dyDescent="0.2">
      <c r="A570" t="str">
        <f>'Day1 Draw'!Q127</f>
        <v>173Field31</v>
      </c>
      <c r="B570" t="s">
        <v>379</v>
      </c>
    </row>
    <row r="571" spans="1:2" x14ac:dyDescent="0.2">
      <c r="A571" t="str">
        <f>'Day1 Draw'!Q128</f>
        <v>175Field47</v>
      </c>
      <c r="B571" t="s">
        <v>379</v>
      </c>
    </row>
    <row r="572" spans="1:2" x14ac:dyDescent="0.2">
      <c r="A572" t="str">
        <f>'Day1 Draw'!Q129</f>
        <v>184Field58</v>
      </c>
      <c r="B572" t="s">
        <v>379</v>
      </c>
    </row>
    <row r="573" spans="1:2" x14ac:dyDescent="0.2">
      <c r="A573">
        <f>'Day1 Draw'!Q130</f>
        <v>0</v>
      </c>
      <c r="B573" t="s">
        <v>379</v>
      </c>
    </row>
    <row r="574" spans="1:2" x14ac:dyDescent="0.2">
      <c r="A574">
        <f>'Day1 Draw'!Q131</f>
        <v>0</v>
      </c>
      <c r="B574" t="s">
        <v>379</v>
      </c>
    </row>
    <row r="575" spans="1:2" x14ac:dyDescent="0.2">
      <c r="A575">
        <f>'Day1 Draw'!Q132</f>
        <v>0</v>
      </c>
      <c r="B575" t="s">
        <v>379</v>
      </c>
    </row>
    <row r="576" spans="1:2" x14ac:dyDescent="0.2">
      <c r="A576">
        <f>'Day1 Draw'!Q133</f>
        <v>0</v>
      </c>
      <c r="B576" t="s">
        <v>379</v>
      </c>
    </row>
    <row r="577" spans="1:2" x14ac:dyDescent="0.2">
      <c r="A577">
        <f>'Day1 Draw'!Q134</f>
        <v>0</v>
      </c>
      <c r="B577" t="s">
        <v>379</v>
      </c>
    </row>
    <row r="578" spans="1:2" x14ac:dyDescent="0.2">
      <c r="A578">
        <f>'Day1 Draw'!Q135</f>
        <v>0</v>
      </c>
      <c r="B578" t="s">
        <v>379</v>
      </c>
    </row>
    <row r="579" spans="1:2" x14ac:dyDescent="0.2">
      <c r="A579">
        <f>'Day1 Draw'!Q136</f>
        <v>0</v>
      </c>
      <c r="B579" t="s">
        <v>379</v>
      </c>
    </row>
    <row r="580" spans="1:2" x14ac:dyDescent="0.2">
      <c r="A580">
        <f>'Day1 Draw'!Q137</f>
        <v>0</v>
      </c>
      <c r="B580" t="s">
        <v>379</v>
      </c>
    </row>
    <row r="581" spans="1:2" x14ac:dyDescent="0.2">
      <c r="A581">
        <f>'Day1 Draw'!Q138</f>
        <v>0</v>
      </c>
      <c r="B581" t="s">
        <v>379</v>
      </c>
    </row>
    <row r="582" spans="1:2" x14ac:dyDescent="0.2">
      <c r="A582">
        <f>'Day1 Draw'!Q139</f>
        <v>0</v>
      </c>
      <c r="B582" t="s">
        <v>379</v>
      </c>
    </row>
    <row r="583" spans="1:2" x14ac:dyDescent="0.2">
      <c r="A583">
        <f>'Day1 Draw'!Q140</f>
        <v>0</v>
      </c>
      <c r="B583" t="s">
        <v>379</v>
      </c>
    </row>
    <row r="584" spans="1:2" x14ac:dyDescent="0.2">
      <c r="A584">
        <f>'Day1 Draw'!Q141</f>
        <v>0</v>
      </c>
      <c r="B584" t="s">
        <v>379</v>
      </c>
    </row>
    <row r="585" spans="1:2" x14ac:dyDescent="0.2">
      <c r="A585">
        <f>'Day1 Draw'!Q142</f>
        <v>0</v>
      </c>
      <c r="B585" t="s">
        <v>379</v>
      </c>
    </row>
    <row r="586" spans="1:2" x14ac:dyDescent="0.2">
      <c r="A586">
        <f>'Day1 Draw'!Q143</f>
        <v>0</v>
      </c>
      <c r="B586" t="s">
        <v>379</v>
      </c>
    </row>
    <row r="587" spans="1:2" x14ac:dyDescent="0.2">
      <c r="A587">
        <f>'Day1 Draw'!Q144</f>
        <v>0</v>
      </c>
      <c r="B587" t="s">
        <v>379</v>
      </c>
    </row>
    <row r="588" spans="1:2" x14ac:dyDescent="0.2">
      <c r="A588">
        <f>'Day1 Draw'!Q145</f>
        <v>0</v>
      </c>
      <c r="B588" t="s">
        <v>379</v>
      </c>
    </row>
    <row r="589" spans="1:2" x14ac:dyDescent="0.2">
      <c r="A589">
        <f>'Day1 Draw'!Q146</f>
        <v>0</v>
      </c>
      <c r="B589" t="s">
        <v>379</v>
      </c>
    </row>
    <row r="590" spans="1:2" x14ac:dyDescent="0.2">
      <c r="A590">
        <f>'Day1 Draw'!Q147</f>
        <v>0</v>
      </c>
      <c r="B590" t="s">
        <v>379</v>
      </c>
    </row>
    <row r="591" spans="1:2" x14ac:dyDescent="0.2">
      <c r="A591">
        <f>'Day1 Draw'!Q148</f>
        <v>0</v>
      </c>
      <c r="B591" t="s">
        <v>379</v>
      </c>
    </row>
    <row r="592" spans="1:2" x14ac:dyDescent="0.2">
      <c r="A592">
        <f>'Day1 Draw'!Q149</f>
        <v>0</v>
      </c>
      <c r="B592" t="s">
        <v>379</v>
      </c>
    </row>
  </sheetData>
  <autoFilter ref="A1:B544"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78"/>
  <sheetViews>
    <sheetView topLeftCell="A1153" workbookViewId="0">
      <selection activeCell="A1178" sqref="A1178"/>
    </sheetView>
  </sheetViews>
  <sheetFormatPr defaultRowHeight="12.75" x14ac:dyDescent="0.2"/>
  <sheetData>
    <row r="1" spans="1:2" x14ac:dyDescent="0.2">
      <c r="A1" t="str">
        <f>'Day1 Draw'!N4</f>
        <v>13</v>
      </c>
      <c r="B1" t="s">
        <v>379</v>
      </c>
    </row>
    <row r="2" spans="1:2" x14ac:dyDescent="0.2">
      <c r="A2" t="str">
        <f>'Day1 Draw'!N5</f>
        <v>85</v>
      </c>
      <c r="B2" t="s">
        <v>379</v>
      </c>
    </row>
    <row r="3" spans="1:2" x14ac:dyDescent="0.2">
      <c r="A3" t="str">
        <f>'Day1 Draw'!N6</f>
        <v>67</v>
      </c>
      <c r="B3" t="s">
        <v>379</v>
      </c>
    </row>
    <row r="4" spans="1:2" x14ac:dyDescent="0.2">
      <c r="A4">
        <f>'Day1 Draw'!N7</f>
        <v>0</v>
      </c>
      <c r="B4" t="s">
        <v>379</v>
      </c>
    </row>
    <row r="5" spans="1:2" x14ac:dyDescent="0.2">
      <c r="A5" t="str">
        <f>'Day1 Draw'!N8</f>
        <v>34</v>
      </c>
      <c r="B5" t="s">
        <v>379</v>
      </c>
    </row>
    <row r="6" spans="1:2" x14ac:dyDescent="0.2">
      <c r="A6" t="str">
        <f>'Day1 Draw'!N9</f>
        <v>56</v>
      </c>
      <c r="B6" t="s">
        <v>379</v>
      </c>
    </row>
    <row r="7" spans="1:2" x14ac:dyDescent="0.2">
      <c r="A7" t="str">
        <f>'Day1 Draw'!N10</f>
        <v>78</v>
      </c>
      <c r="B7" t="s">
        <v>379</v>
      </c>
    </row>
    <row r="8" spans="1:2" x14ac:dyDescent="0.2">
      <c r="A8" t="str">
        <f>'Day1 Draw'!N11</f>
        <v>1</v>
      </c>
      <c r="B8" t="s">
        <v>379</v>
      </c>
    </row>
    <row r="9" spans="1:2" x14ac:dyDescent="0.2">
      <c r="A9" t="str">
        <f>'Day1 Draw'!N12</f>
        <v>3011</v>
      </c>
      <c r="B9" t="s">
        <v>379</v>
      </c>
    </row>
    <row r="10" spans="1:2" x14ac:dyDescent="0.2">
      <c r="A10" t="str">
        <f>'Day1 Draw'!N13</f>
        <v>1316</v>
      </c>
      <c r="B10" t="s">
        <v>379</v>
      </c>
    </row>
    <row r="11" spans="1:2" x14ac:dyDescent="0.2">
      <c r="A11" t="str">
        <f>'Day1 Draw'!N14</f>
        <v>1219</v>
      </c>
      <c r="B11" t="s">
        <v>379</v>
      </c>
    </row>
    <row r="12" spans="1:2" x14ac:dyDescent="0.2">
      <c r="A12" t="str">
        <f>'Day1 Draw'!N15</f>
        <v>1726</v>
      </c>
      <c r="B12" t="s">
        <v>379</v>
      </c>
    </row>
    <row r="13" spans="1:2" x14ac:dyDescent="0.2">
      <c r="A13" t="str">
        <f>'Day1 Draw'!N16</f>
        <v>329</v>
      </c>
      <c r="B13" t="s">
        <v>379</v>
      </c>
    </row>
    <row r="14" spans="1:2" x14ac:dyDescent="0.2">
      <c r="A14" t="str">
        <f>'Day1 Draw'!N17</f>
        <v>1823</v>
      </c>
      <c r="B14" t="s">
        <v>379</v>
      </c>
    </row>
    <row r="15" spans="1:2" x14ac:dyDescent="0.2">
      <c r="A15" t="str">
        <f>'Day1 Draw'!N18</f>
        <v>2415</v>
      </c>
      <c r="B15" t="s">
        <v>379</v>
      </c>
    </row>
    <row r="16" spans="1:2" x14ac:dyDescent="0.2">
      <c r="A16" t="str">
        <f>'Day1 Draw'!N19</f>
        <v>2027</v>
      </c>
      <c r="B16" t="s">
        <v>379</v>
      </c>
    </row>
    <row r="17" spans="1:2" x14ac:dyDescent="0.2">
      <c r="A17" t="str">
        <f>'Day1 Draw'!N20</f>
        <v>2922</v>
      </c>
      <c r="B17" t="s">
        <v>379</v>
      </c>
    </row>
    <row r="18" spans="1:2" x14ac:dyDescent="0.2">
      <c r="A18" t="str">
        <f>'Day1 Draw'!N21</f>
        <v>1031</v>
      </c>
      <c r="B18" t="s">
        <v>379</v>
      </c>
    </row>
    <row r="19" spans="1:2" x14ac:dyDescent="0.2">
      <c r="A19" t="str">
        <f>'Day1 Draw'!N22</f>
        <v>1421</v>
      </c>
      <c r="B19" t="s">
        <v>379</v>
      </c>
    </row>
    <row r="20" spans="1:2" x14ac:dyDescent="0.2">
      <c r="A20" t="str">
        <f>'Day1 Draw'!N23</f>
        <v>2528</v>
      </c>
      <c r="B20" t="s">
        <v>379</v>
      </c>
    </row>
    <row r="21" spans="1:2" x14ac:dyDescent="0.2">
      <c r="A21" t="str">
        <f>'Day1 Draw'!N24</f>
        <v>129110</v>
      </c>
      <c r="B21" t="s">
        <v>379</v>
      </c>
    </row>
    <row r="22" spans="1:2" x14ac:dyDescent="0.2">
      <c r="A22" t="str">
        <f>'Day1 Draw'!N25</f>
        <v>7088</v>
      </c>
      <c r="B22" t="s">
        <v>379</v>
      </c>
    </row>
    <row r="23" spans="1:2" x14ac:dyDescent="0.2">
      <c r="A23" t="str">
        <f>'Day1 Draw'!N26</f>
        <v>4189</v>
      </c>
      <c r="B23" t="s">
        <v>379</v>
      </c>
    </row>
    <row r="24" spans="1:2" x14ac:dyDescent="0.2">
      <c r="A24" t="str">
        <f>'Day1 Draw'!N27</f>
        <v>4563</v>
      </c>
      <c r="B24" t="s">
        <v>379</v>
      </c>
    </row>
    <row r="25" spans="1:2" x14ac:dyDescent="0.2">
      <c r="A25" t="str">
        <f>'Day1 Draw'!N28</f>
        <v>40138</v>
      </c>
      <c r="B25" t="s">
        <v>379</v>
      </c>
    </row>
    <row r="26" spans="1:2" x14ac:dyDescent="0.2">
      <c r="A26" t="str">
        <f>'Day1 Draw'!N29</f>
        <v>5548</v>
      </c>
      <c r="B26" t="s">
        <v>379</v>
      </c>
    </row>
    <row r="27" spans="1:2" x14ac:dyDescent="0.2">
      <c r="A27" t="str">
        <f>'Day1 Draw'!N30</f>
        <v>7835</v>
      </c>
      <c r="B27" t="s">
        <v>379</v>
      </c>
    </row>
    <row r="28" spans="1:2" x14ac:dyDescent="0.2">
      <c r="A28" t="str">
        <f>'Day1 Draw'!N31</f>
        <v>75106</v>
      </c>
      <c r="B28" t="s">
        <v>379</v>
      </c>
    </row>
    <row r="29" spans="1:2" x14ac:dyDescent="0.2">
      <c r="A29" t="str">
        <f>'Day1 Draw'!N32</f>
        <v>52101</v>
      </c>
      <c r="B29" t="s">
        <v>379</v>
      </c>
    </row>
    <row r="30" spans="1:2" x14ac:dyDescent="0.2">
      <c r="A30" t="str">
        <f>'Day1 Draw'!N33</f>
        <v>4295</v>
      </c>
      <c r="B30" t="s">
        <v>379</v>
      </c>
    </row>
    <row r="31" spans="1:2" x14ac:dyDescent="0.2">
      <c r="A31" t="str">
        <f>'Day1 Draw'!N34</f>
        <v>116107</v>
      </c>
      <c r="B31" t="s">
        <v>379</v>
      </c>
    </row>
    <row r="32" spans="1:2" x14ac:dyDescent="0.2">
      <c r="A32" t="str">
        <f>'Day1 Draw'!N35</f>
        <v>131134</v>
      </c>
      <c r="B32" t="s">
        <v>379</v>
      </c>
    </row>
    <row r="33" spans="1:2" x14ac:dyDescent="0.2">
      <c r="A33" t="str">
        <f>'Day1 Draw'!N36</f>
        <v>120135</v>
      </c>
      <c r="B33" t="s">
        <v>379</v>
      </c>
    </row>
    <row r="34" spans="1:2" x14ac:dyDescent="0.2">
      <c r="A34" t="str">
        <f>'Day1 Draw'!N37</f>
        <v>44136</v>
      </c>
      <c r="B34" t="s">
        <v>379</v>
      </c>
    </row>
    <row r="35" spans="1:2" x14ac:dyDescent="0.2">
      <c r="A35" t="str">
        <f>'Day1 Draw'!N38</f>
        <v>79119</v>
      </c>
      <c r="B35" t="s">
        <v>379</v>
      </c>
    </row>
    <row r="36" spans="1:2" x14ac:dyDescent="0.2">
      <c r="A36" t="str">
        <f>'Day1 Draw'!N39</f>
        <v>166157</v>
      </c>
      <c r="B36" t="s">
        <v>379</v>
      </c>
    </row>
    <row r="37" spans="1:2" x14ac:dyDescent="0.2">
      <c r="A37" t="str">
        <f>'Day1 Draw'!N40</f>
        <v>130115</v>
      </c>
      <c r="B37" t="s">
        <v>379</v>
      </c>
    </row>
    <row r="38" spans="1:2" x14ac:dyDescent="0.2">
      <c r="A38" t="str">
        <f>'Day1 Draw'!N41</f>
        <v>163169</v>
      </c>
      <c r="B38" t="s">
        <v>379</v>
      </c>
    </row>
    <row r="39" spans="1:2" x14ac:dyDescent="0.2">
      <c r="A39" t="str">
        <f>'Day1 Draw'!N42</f>
        <v>112155</v>
      </c>
      <c r="B39" t="s">
        <v>379</v>
      </c>
    </row>
    <row r="40" spans="1:2" x14ac:dyDescent="0.2">
      <c r="A40" t="str">
        <f>'Day1 Draw'!N43</f>
        <v>12796</v>
      </c>
      <c r="B40" t="s">
        <v>379</v>
      </c>
    </row>
    <row r="41" spans="1:2" x14ac:dyDescent="0.2">
      <c r="A41" t="str">
        <f>'Day1 Draw'!N44</f>
        <v>6790</v>
      </c>
      <c r="B41" t="s">
        <v>379</v>
      </c>
    </row>
    <row r="42" spans="1:2" x14ac:dyDescent="0.2">
      <c r="A42" t="str">
        <f>'Day1 Draw'!N45</f>
        <v>12377</v>
      </c>
      <c r="B42" t="s">
        <v>379</v>
      </c>
    </row>
    <row r="43" spans="1:2" x14ac:dyDescent="0.2">
      <c r="A43" t="str">
        <f>'Day1 Draw'!N46</f>
        <v>142141</v>
      </c>
      <c r="B43" t="s">
        <v>379</v>
      </c>
    </row>
    <row r="44" spans="1:2" x14ac:dyDescent="0.2">
      <c r="A44" t="str">
        <f>'Day1 Draw'!N47</f>
        <v>150159</v>
      </c>
      <c r="B44" t="s">
        <v>379</v>
      </c>
    </row>
    <row r="45" spans="1:2" x14ac:dyDescent="0.2">
      <c r="A45" t="str">
        <f>'Day1 Draw'!N48</f>
        <v>6439</v>
      </c>
      <c r="B45" t="s">
        <v>379</v>
      </c>
    </row>
    <row r="46" spans="1:2" x14ac:dyDescent="0.2">
      <c r="A46" t="str">
        <f>'Day1 Draw'!N49</f>
        <v>9359</v>
      </c>
      <c r="B46" t="s">
        <v>379</v>
      </c>
    </row>
    <row r="47" spans="1:2" x14ac:dyDescent="0.2">
      <c r="A47" t="str">
        <f>'Day1 Draw'!N50</f>
        <v>5683</v>
      </c>
      <c r="B47" t="s">
        <v>379</v>
      </c>
    </row>
    <row r="48" spans="1:2" x14ac:dyDescent="0.2">
      <c r="A48" t="str">
        <f>'Day1 Draw'!N51</f>
        <v>7686</v>
      </c>
      <c r="B48" t="s">
        <v>379</v>
      </c>
    </row>
    <row r="49" spans="1:2" x14ac:dyDescent="0.2">
      <c r="A49" t="str">
        <f>'Day1 Draw'!N52</f>
        <v>5385</v>
      </c>
      <c r="B49" t="s">
        <v>379</v>
      </c>
    </row>
    <row r="50" spans="1:2" x14ac:dyDescent="0.2">
      <c r="A50" t="str">
        <f>'Day1 Draw'!N53</f>
        <v>8798</v>
      </c>
      <c r="B50" t="s">
        <v>379</v>
      </c>
    </row>
    <row r="51" spans="1:2" x14ac:dyDescent="0.2">
      <c r="A51" t="e">
        <f>'Day1 Draw'!#REF!</f>
        <v>#REF!</v>
      </c>
      <c r="B51" t="s">
        <v>379</v>
      </c>
    </row>
    <row r="52" spans="1:2" x14ac:dyDescent="0.2">
      <c r="A52" t="str">
        <f>'Day1 Draw'!N54</f>
        <v>4754</v>
      </c>
      <c r="B52" t="s">
        <v>379</v>
      </c>
    </row>
    <row r="53" spans="1:2" x14ac:dyDescent="0.2">
      <c r="A53" t="str">
        <f>'Day1 Draw'!N55</f>
        <v>7271</v>
      </c>
      <c r="B53" t="s">
        <v>379</v>
      </c>
    </row>
    <row r="54" spans="1:2" x14ac:dyDescent="0.2">
      <c r="A54" t="str">
        <f>'Day1 Draw'!N56</f>
        <v>58153</v>
      </c>
      <c r="B54" t="s">
        <v>379</v>
      </c>
    </row>
    <row r="55" spans="1:2" x14ac:dyDescent="0.2">
      <c r="A55" t="str">
        <f>'Day1 Draw'!N57</f>
        <v>6065</v>
      </c>
      <c r="B55" t="s">
        <v>379</v>
      </c>
    </row>
    <row r="56" spans="1:2" x14ac:dyDescent="0.2">
      <c r="A56" t="str">
        <f>'Day1 Draw'!N58</f>
        <v>146113</v>
      </c>
      <c r="B56" t="s">
        <v>379</v>
      </c>
    </row>
    <row r="57" spans="1:2" x14ac:dyDescent="0.2">
      <c r="A57" t="str">
        <f>'Day1 Draw'!N59</f>
        <v>99215</v>
      </c>
      <c r="B57" t="s">
        <v>379</v>
      </c>
    </row>
    <row r="58" spans="1:2" x14ac:dyDescent="0.2">
      <c r="A58" t="str">
        <f>'Day1 Draw'!N61</f>
        <v>11173</v>
      </c>
      <c r="B58" t="s">
        <v>379</v>
      </c>
    </row>
    <row r="59" spans="1:2" x14ac:dyDescent="0.2">
      <c r="A59" t="str">
        <f>'Day1 Draw'!N62</f>
        <v>108165</v>
      </c>
      <c r="B59" t="s">
        <v>379</v>
      </c>
    </row>
    <row r="60" spans="1:2" x14ac:dyDescent="0.2">
      <c r="A60" t="str">
        <f>'Day1 Draw'!N63</f>
        <v>33125</v>
      </c>
      <c r="B60" t="s">
        <v>379</v>
      </c>
    </row>
    <row r="61" spans="1:2" x14ac:dyDescent="0.2">
      <c r="A61" t="str">
        <f>'Day1 Draw'!N64</f>
        <v>51156</v>
      </c>
      <c r="B61" t="s">
        <v>379</v>
      </c>
    </row>
    <row r="62" spans="1:2" x14ac:dyDescent="0.2">
      <c r="A62" t="str">
        <f>'Day1 Draw'!N65</f>
        <v>128117</v>
      </c>
      <c r="B62" t="s">
        <v>379</v>
      </c>
    </row>
    <row r="63" spans="1:2" x14ac:dyDescent="0.2">
      <c r="A63" t="str">
        <f>'Day1 Draw'!N66</f>
        <v>62147</v>
      </c>
      <c r="B63" t="s">
        <v>379</v>
      </c>
    </row>
    <row r="64" spans="1:2" x14ac:dyDescent="0.2">
      <c r="A64" t="str">
        <f>'Day1 Draw'!N67</f>
        <v>9443</v>
      </c>
      <c r="B64" t="s">
        <v>379</v>
      </c>
    </row>
    <row r="65" spans="1:2" x14ac:dyDescent="0.2">
      <c r="A65" t="str">
        <f>'Day1 Draw'!N68</f>
        <v>158149</v>
      </c>
      <c r="B65" t="s">
        <v>379</v>
      </c>
    </row>
    <row r="66" spans="1:2" x14ac:dyDescent="0.2">
      <c r="A66" t="str">
        <f>'Day1 Draw'!N69</f>
        <v>68145</v>
      </c>
      <c r="B66" t="s">
        <v>379</v>
      </c>
    </row>
    <row r="67" spans="1:2" x14ac:dyDescent="0.2">
      <c r="A67" t="str">
        <f>'Day1 Draw'!N70</f>
        <v>168137</v>
      </c>
      <c r="B67" t="s">
        <v>379</v>
      </c>
    </row>
    <row r="68" spans="1:2" x14ac:dyDescent="0.2">
      <c r="A68" t="str">
        <f>'Day1 Draw'!N71</f>
        <v>164133</v>
      </c>
      <c r="B68" t="s">
        <v>379</v>
      </c>
    </row>
    <row r="69" spans="1:2" x14ac:dyDescent="0.2">
      <c r="A69" t="str">
        <f>'Day1 Draw'!N72</f>
        <v>9761</v>
      </c>
      <c r="B69" t="s">
        <v>379</v>
      </c>
    </row>
    <row r="70" spans="1:2" x14ac:dyDescent="0.2">
      <c r="A70" t="str">
        <f>'Day1 Draw'!N73</f>
        <v>124122</v>
      </c>
      <c r="B70" t="s">
        <v>379</v>
      </c>
    </row>
    <row r="71" spans="1:2" x14ac:dyDescent="0.2">
      <c r="A71" t="str">
        <f>'Day1 Draw'!N74</f>
        <v>167148</v>
      </c>
      <c r="B71" t="s">
        <v>379</v>
      </c>
    </row>
    <row r="72" spans="1:2" x14ac:dyDescent="0.2">
      <c r="A72" t="str">
        <f>'Day1 Draw'!N75</f>
        <v>38132</v>
      </c>
      <c r="B72" t="s">
        <v>379</v>
      </c>
    </row>
    <row r="73" spans="1:2" x14ac:dyDescent="0.2">
      <c r="A73" t="str">
        <f>'Day1 Draw'!N76</f>
        <v>6684</v>
      </c>
      <c r="B73" t="s">
        <v>379</v>
      </c>
    </row>
    <row r="74" spans="1:2" x14ac:dyDescent="0.2">
      <c r="A74" t="str">
        <f>'Day1 Draw'!N77</f>
        <v>103151</v>
      </c>
      <c r="B74" t="s">
        <v>379</v>
      </c>
    </row>
    <row r="75" spans="1:2" x14ac:dyDescent="0.2">
      <c r="A75" t="str">
        <f>'Day1 Draw'!N78</f>
        <v>126143</v>
      </c>
      <c r="B75" t="s">
        <v>379</v>
      </c>
    </row>
    <row r="76" spans="1:2" x14ac:dyDescent="0.2">
      <c r="A76" t="str">
        <f>'Day1 Draw'!N79</f>
        <v>100213</v>
      </c>
      <c r="B76" t="s">
        <v>379</v>
      </c>
    </row>
    <row r="77" spans="1:2" x14ac:dyDescent="0.2">
      <c r="A77" t="str">
        <f>'Day1 Draw'!N80</f>
        <v>102104</v>
      </c>
      <c r="B77" t="s">
        <v>379</v>
      </c>
    </row>
    <row r="78" spans="1:2" x14ac:dyDescent="0.2">
      <c r="A78" t="str">
        <f>'Day1 Draw'!N81</f>
        <v>92144</v>
      </c>
      <c r="B78" t="s">
        <v>379</v>
      </c>
    </row>
    <row r="79" spans="1:2" x14ac:dyDescent="0.2">
      <c r="A79" t="str">
        <f>'Day1 Draw'!N82</f>
        <v>9146</v>
      </c>
      <c r="B79" t="s">
        <v>379</v>
      </c>
    </row>
    <row r="80" spans="1:2" x14ac:dyDescent="0.2">
      <c r="A80" t="str">
        <f>'Day1 Draw'!N83</f>
        <v>8269</v>
      </c>
      <c r="B80" t="s">
        <v>379</v>
      </c>
    </row>
    <row r="81" spans="1:2" x14ac:dyDescent="0.2">
      <c r="A81" t="str">
        <f>'Day1 Draw'!N84</f>
        <v>160161</v>
      </c>
      <c r="B81" t="s">
        <v>379</v>
      </c>
    </row>
    <row r="82" spans="1:2" x14ac:dyDescent="0.2">
      <c r="A82" t="str">
        <f>'Day1 Draw'!N85</f>
        <v>36114</v>
      </c>
      <c r="B82" t="s">
        <v>379</v>
      </c>
    </row>
    <row r="83" spans="1:2" x14ac:dyDescent="0.2">
      <c r="A83" t="str">
        <f>'Day1 Draw'!N86</f>
        <v>14050</v>
      </c>
      <c r="B83" t="s">
        <v>379</v>
      </c>
    </row>
    <row r="84" spans="1:2" x14ac:dyDescent="0.2">
      <c r="A84" t="str">
        <f>'Day1 Draw'!N87</f>
        <v>34109</v>
      </c>
      <c r="B84" t="s">
        <v>379</v>
      </c>
    </row>
    <row r="85" spans="1:2" x14ac:dyDescent="0.2">
      <c r="A85" t="str">
        <f>'Day1 Draw'!N88</f>
        <v>154121</v>
      </c>
      <c r="B85" t="s">
        <v>379</v>
      </c>
    </row>
    <row r="86" spans="1:2" x14ac:dyDescent="0.2">
      <c r="A86" t="str">
        <f>'Day1 Draw'!N89</f>
        <v>10580</v>
      </c>
      <c r="B86" t="s">
        <v>379</v>
      </c>
    </row>
    <row r="87" spans="1:2" x14ac:dyDescent="0.2">
      <c r="A87" t="str">
        <f>'Day1 Draw'!N90</f>
        <v>16257</v>
      </c>
      <c r="B87" t="s">
        <v>379</v>
      </c>
    </row>
    <row r="88" spans="1:2" x14ac:dyDescent="0.2">
      <c r="A88" t="str">
        <f>'Day1 Draw'!N91</f>
        <v>74139</v>
      </c>
      <c r="B88" t="s">
        <v>379</v>
      </c>
    </row>
    <row r="89" spans="1:2" x14ac:dyDescent="0.2">
      <c r="A89" t="str">
        <f>'Day1 Draw'!N92</f>
        <v>49247</v>
      </c>
      <c r="B89" t="s">
        <v>379</v>
      </c>
    </row>
    <row r="90" spans="1:2" x14ac:dyDescent="0.2">
      <c r="A90" t="str">
        <f>'Day1 Draw'!N93</f>
        <v>81118</v>
      </c>
      <c r="B90" t="s">
        <v>379</v>
      </c>
    </row>
    <row r="91" spans="1:2" x14ac:dyDescent="0.2">
      <c r="A91" t="str">
        <f>'Day1 Draw'!N94</f>
        <v>244206</v>
      </c>
      <c r="B91" t="s">
        <v>379</v>
      </c>
    </row>
    <row r="92" spans="1:2" x14ac:dyDescent="0.2">
      <c r="A92" t="str">
        <f>'Day1 Draw'!N95</f>
        <v>222220</v>
      </c>
      <c r="B92" t="s">
        <v>379</v>
      </c>
    </row>
    <row r="93" spans="1:2" x14ac:dyDescent="0.2">
      <c r="A93" t="str">
        <f>'Day1 Draw'!N96</f>
        <v>240217</v>
      </c>
      <c r="B93" t="s">
        <v>379</v>
      </c>
    </row>
    <row r="94" spans="1:2" x14ac:dyDescent="0.2">
      <c r="A94" t="str">
        <f>'Day1 Draw'!N97</f>
        <v>196204</v>
      </c>
      <c r="B94" t="s">
        <v>379</v>
      </c>
    </row>
    <row r="95" spans="1:2" x14ac:dyDescent="0.2">
      <c r="A95" t="str">
        <f>'Day1 Draw'!N98</f>
        <v>237223</v>
      </c>
      <c r="B95" t="s">
        <v>379</v>
      </c>
    </row>
    <row r="96" spans="1:2" x14ac:dyDescent="0.2">
      <c r="A96" t="str">
        <f>'Day1 Draw'!N99</f>
        <v>218224</v>
      </c>
      <c r="B96" t="s">
        <v>379</v>
      </c>
    </row>
    <row r="97" spans="1:2" x14ac:dyDescent="0.2">
      <c r="A97" t="str">
        <f>'Day1 Draw'!N100</f>
        <v>192195</v>
      </c>
      <c r="B97" t="s">
        <v>379</v>
      </c>
    </row>
    <row r="98" spans="1:2" x14ac:dyDescent="0.2">
      <c r="A98" t="str">
        <f>'Day1 Draw'!N101</f>
        <v>230231</v>
      </c>
      <c r="B98" t="s">
        <v>379</v>
      </c>
    </row>
    <row r="99" spans="1:2" x14ac:dyDescent="0.2">
      <c r="A99" t="str">
        <f>'Day1 Draw'!N102</f>
        <v>199198</v>
      </c>
      <c r="B99" t="s">
        <v>379</v>
      </c>
    </row>
    <row r="100" spans="1:2" x14ac:dyDescent="0.2">
      <c r="A100" t="str">
        <f>'Day1 Draw'!N103</f>
        <v>229228</v>
      </c>
      <c r="B100" t="s">
        <v>379</v>
      </c>
    </row>
    <row r="101" spans="1:2" x14ac:dyDescent="0.2">
      <c r="A101" t="str">
        <f>'Day1 Draw'!N104</f>
        <v>216235</v>
      </c>
      <c r="B101" t="s">
        <v>379</v>
      </c>
    </row>
    <row r="102" spans="1:2" x14ac:dyDescent="0.2">
      <c r="A102" t="str">
        <f>'Day1 Draw'!N105</f>
        <v>205212</v>
      </c>
      <c r="B102" t="s">
        <v>379</v>
      </c>
    </row>
    <row r="103" spans="1:2" x14ac:dyDescent="0.2">
      <c r="A103" t="str">
        <f>'Day1 Draw'!N106</f>
        <v>239245</v>
      </c>
      <c r="B103" t="s">
        <v>379</v>
      </c>
    </row>
    <row r="104" spans="1:2" x14ac:dyDescent="0.2">
      <c r="A104" t="str">
        <f>'Day1 Draw'!N107</f>
        <v>221233</v>
      </c>
      <c r="B104" t="s">
        <v>379</v>
      </c>
    </row>
    <row r="105" spans="1:2" x14ac:dyDescent="0.2">
      <c r="A105" t="str">
        <f>'Day1 Draw'!N108</f>
        <v>214203</v>
      </c>
      <c r="B105" t="s">
        <v>379</v>
      </c>
    </row>
    <row r="106" spans="1:2" x14ac:dyDescent="0.2">
      <c r="A106" t="str">
        <f>'Day1 Draw'!N109</f>
        <v>227207</v>
      </c>
      <c r="B106" t="s">
        <v>379</v>
      </c>
    </row>
    <row r="107" spans="1:2" x14ac:dyDescent="0.2">
      <c r="A107" t="str">
        <f>'Day1 Draw'!N110</f>
        <v>197191</v>
      </c>
      <c r="B107" t="s">
        <v>379</v>
      </c>
    </row>
    <row r="108" spans="1:2" x14ac:dyDescent="0.2">
      <c r="A108" t="str">
        <f>'Day1 Draw'!N111</f>
        <v>194219</v>
      </c>
      <c r="B108" t="s">
        <v>379</v>
      </c>
    </row>
    <row r="109" spans="1:2" x14ac:dyDescent="0.2">
      <c r="A109" t="str">
        <f>'Day1 Draw'!N112</f>
        <v>238209</v>
      </c>
      <c r="B109" t="s">
        <v>379</v>
      </c>
    </row>
    <row r="110" spans="1:2" x14ac:dyDescent="0.2">
      <c r="A110" t="str">
        <f>'Day1 Draw'!N113</f>
        <v>236189</v>
      </c>
      <c r="B110" t="s">
        <v>379</v>
      </c>
    </row>
    <row r="111" spans="1:2" x14ac:dyDescent="0.2">
      <c r="A111" t="str">
        <f>'Day1 Draw'!N114</f>
        <v>200210</v>
      </c>
      <c r="B111" t="s">
        <v>379</v>
      </c>
    </row>
    <row r="112" spans="1:2" x14ac:dyDescent="0.2">
      <c r="A112" t="str">
        <f>'Day1 Draw'!N115</f>
        <v>202232</v>
      </c>
      <c r="B112" t="s">
        <v>379</v>
      </c>
    </row>
    <row r="113" spans="1:2" x14ac:dyDescent="0.2">
      <c r="A113" t="str">
        <f>'Day1 Draw'!N116</f>
        <v>241242</v>
      </c>
      <c r="B113" t="s">
        <v>379</v>
      </c>
    </row>
    <row r="114" spans="1:2" x14ac:dyDescent="0.2">
      <c r="A114" t="str">
        <f>'Day1 Draw'!N117</f>
        <v>243201</v>
      </c>
      <c r="B114" t="s">
        <v>379</v>
      </c>
    </row>
    <row r="115" spans="1:2" x14ac:dyDescent="0.2">
      <c r="A115" t="e">
        <f>'Day1 Draw'!#REF!</f>
        <v>#REF!</v>
      </c>
      <c r="B115" t="s">
        <v>379</v>
      </c>
    </row>
    <row r="116" spans="1:2" x14ac:dyDescent="0.2">
      <c r="A116" t="str">
        <f>'Day1 Draw'!N118</f>
        <v>208225</v>
      </c>
      <c r="B116" t="s">
        <v>379</v>
      </c>
    </row>
    <row r="117" spans="1:2" x14ac:dyDescent="0.2">
      <c r="A117" t="str">
        <f>'Day1 Draw'!N119</f>
        <v>211246</v>
      </c>
      <c r="B117" t="s">
        <v>379</v>
      </c>
    </row>
    <row r="118" spans="1:2" x14ac:dyDescent="0.2">
      <c r="A118" t="str">
        <f>'Day1 Draw'!N120</f>
        <v>226234</v>
      </c>
      <c r="B118" t="s">
        <v>379</v>
      </c>
    </row>
    <row r="119" spans="1:2" x14ac:dyDescent="0.2">
      <c r="A119" t="str">
        <f>'Day1 Draw'!N121</f>
        <v>181170</v>
      </c>
      <c r="B119" t="s">
        <v>379</v>
      </c>
    </row>
    <row r="120" spans="1:2" x14ac:dyDescent="0.2">
      <c r="A120" t="str">
        <f>'Day1 Draw'!N122</f>
        <v>183178</v>
      </c>
      <c r="B120" t="s">
        <v>379</v>
      </c>
    </row>
    <row r="121" spans="1:2" x14ac:dyDescent="0.2">
      <c r="A121" t="str">
        <f>'Day1 Draw'!N123</f>
        <v>171182</v>
      </c>
      <c r="B121" t="s">
        <v>379</v>
      </c>
    </row>
    <row r="122" spans="1:2" x14ac:dyDescent="0.2">
      <c r="A122" t="str">
        <f>'Day1 Draw'!N124</f>
        <v>185179</v>
      </c>
      <c r="B122" t="s">
        <v>379</v>
      </c>
    </row>
    <row r="123" spans="1:2" x14ac:dyDescent="0.2">
      <c r="A123" t="str">
        <f>'Day1 Draw'!N125</f>
        <v>176172</v>
      </c>
      <c r="B123" t="s">
        <v>379</v>
      </c>
    </row>
    <row r="124" spans="1:2" x14ac:dyDescent="0.2">
      <c r="A124" t="str">
        <f>'Day1 Draw'!N126</f>
        <v>186187</v>
      </c>
      <c r="B124" t="s">
        <v>379</v>
      </c>
    </row>
    <row r="125" spans="1:2" x14ac:dyDescent="0.2">
      <c r="A125" t="str">
        <f>'Day1 Draw'!N127</f>
        <v>188173</v>
      </c>
      <c r="B125" t="s">
        <v>379</v>
      </c>
    </row>
    <row r="126" spans="1:2" x14ac:dyDescent="0.2">
      <c r="A126" t="str">
        <f>'Day1 Draw'!N128</f>
        <v>177175</v>
      </c>
      <c r="B126" t="s">
        <v>379</v>
      </c>
    </row>
    <row r="127" spans="1:2" x14ac:dyDescent="0.2">
      <c r="A127" t="str">
        <f>'Day1 Draw'!N129</f>
        <v>174184</v>
      </c>
      <c r="B127" t="s">
        <v>379</v>
      </c>
    </row>
    <row r="128" spans="1:2" x14ac:dyDescent="0.2">
      <c r="A128">
        <f>'Day1 Draw'!N130</f>
        <v>0</v>
      </c>
      <c r="B128" t="s">
        <v>379</v>
      </c>
    </row>
    <row r="129" spans="1:2" x14ac:dyDescent="0.2">
      <c r="A129">
        <f>'Day1 Draw'!N131</f>
        <v>0</v>
      </c>
      <c r="B129" t="s">
        <v>379</v>
      </c>
    </row>
    <row r="130" spans="1:2" x14ac:dyDescent="0.2">
      <c r="A130">
        <f>'Day1 Draw'!N132</f>
        <v>0</v>
      </c>
      <c r="B130" t="s">
        <v>379</v>
      </c>
    </row>
    <row r="131" spans="1:2" x14ac:dyDescent="0.2">
      <c r="A131">
        <f>'Day1 Draw'!N133</f>
        <v>0</v>
      </c>
      <c r="B131" t="s">
        <v>379</v>
      </c>
    </row>
    <row r="132" spans="1:2" x14ac:dyDescent="0.2">
      <c r="A132">
        <f>'Day1 Draw'!N134</f>
        <v>0</v>
      </c>
      <c r="B132" t="s">
        <v>379</v>
      </c>
    </row>
    <row r="133" spans="1:2" x14ac:dyDescent="0.2">
      <c r="A133">
        <f>'Day1 Draw'!N135</f>
        <v>0</v>
      </c>
      <c r="B133" t="s">
        <v>379</v>
      </c>
    </row>
    <row r="134" spans="1:2" x14ac:dyDescent="0.2">
      <c r="A134">
        <f>'Day1 Draw'!N136</f>
        <v>0</v>
      </c>
      <c r="B134" t="s">
        <v>379</v>
      </c>
    </row>
    <row r="135" spans="1:2" x14ac:dyDescent="0.2">
      <c r="A135">
        <f>'Day1 Draw'!N137</f>
        <v>0</v>
      </c>
      <c r="B135" t="s">
        <v>379</v>
      </c>
    </row>
    <row r="136" spans="1:2" x14ac:dyDescent="0.2">
      <c r="A136">
        <f>'Day1 Draw'!N138</f>
        <v>0</v>
      </c>
      <c r="B136" t="s">
        <v>379</v>
      </c>
    </row>
    <row r="137" spans="1:2" x14ac:dyDescent="0.2">
      <c r="A137">
        <f>'Day1 Draw'!N139</f>
        <v>0</v>
      </c>
      <c r="B137" t="s">
        <v>379</v>
      </c>
    </row>
    <row r="138" spans="1:2" x14ac:dyDescent="0.2">
      <c r="A138">
        <f>'Day1 Draw'!N140</f>
        <v>0</v>
      </c>
      <c r="B138" t="s">
        <v>379</v>
      </c>
    </row>
    <row r="139" spans="1:2" x14ac:dyDescent="0.2">
      <c r="A139">
        <f>'Day1 Draw'!N141</f>
        <v>0</v>
      </c>
      <c r="B139" t="s">
        <v>379</v>
      </c>
    </row>
    <row r="140" spans="1:2" x14ac:dyDescent="0.2">
      <c r="A140">
        <f>'Day1 Draw'!N142</f>
        <v>0</v>
      </c>
      <c r="B140" t="s">
        <v>379</v>
      </c>
    </row>
    <row r="141" spans="1:2" x14ac:dyDescent="0.2">
      <c r="A141">
        <f>'Day1 Draw'!N143</f>
        <v>0</v>
      </c>
      <c r="B141" t="s">
        <v>379</v>
      </c>
    </row>
    <row r="142" spans="1:2" x14ac:dyDescent="0.2">
      <c r="A142">
        <f>'Day1 Draw'!N144</f>
        <v>0</v>
      </c>
      <c r="B142" t="s">
        <v>379</v>
      </c>
    </row>
    <row r="143" spans="1:2" x14ac:dyDescent="0.2">
      <c r="A143">
        <f>'Day1 Draw'!N145</f>
        <v>0</v>
      </c>
      <c r="B143" t="s">
        <v>379</v>
      </c>
    </row>
    <row r="144" spans="1:2" x14ac:dyDescent="0.2">
      <c r="A144">
        <f>'Day1 Draw'!N146</f>
        <v>0</v>
      </c>
      <c r="B144" t="s">
        <v>379</v>
      </c>
    </row>
    <row r="145" spans="1:2" x14ac:dyDescent="0.2">
      <c r="A145">
        <f>'Day1 Draw'!N147</f>
        <v>0</v>
      </c>
      <c r="B145" t="s">
        <v>379</v>
      </c>
    </row>
    <row r="146" spans="1:2" x14ac:dyDescent="0.2">
      <c r="A146">
        <f>'Day1 Draw'!N148</f>
        <v>0</v>
      </c>
      <c r="B146" t="s">
        <v>379</v>
      </c>
    </row>
    <row r="147" spans="1:2" x14ac:dyDescent="0.2">
      <c r="A147">
        <f>'Day1 Draw'!N149</f>
        <v>0</v>
      </c>
      <c r="B147" t="s">
        <v>379</v>
      </c>
    </row>
    <row r="148" spans="1:2" x14ac:dyDescent="0.2">
      <c r="A148">
        <f>'Day1 Draw'!N150</f>
        <v>0</v>
      </c>
      <c r="B148" t="s">
        <v>379</v>
      </c>
    </row>
    <row r="149" spans="1:2" x14ac:dyDescent="0.2">
      <c r="A149">
        <f>'Day1 Draw'!N151</f>
        <v>0</v>
      </c>
      <c r="B149" t="s">
        <v>379</v>
      </c>
    </row>
    <row r="150" spans="1:2" x14ac:dyDescent="0.2">
      <c r="A150" t="str">
        <f>'Day1 Draw'!O4</f>
        <v>31</v>
      </c>
      <c r="B150" t="s">
        <v>379</v>
      </c>
    </row>
    <row r="151" spans="1:2" x14ac:dyDescent="0.2">
      <c r="A151" t="str">
        <f>'Day1 Draw'!O5</f>
        <v>58</v>
      </c>
      <c r="B151" t="s">
        <v>379</v>
      </c>
    </row>
    <row r="152" spans="1:2" x14ac:dyDescent="0.2">
      <c r="A152" t="str">
        <f>'Day1 Draw'!O6</f>
        <v>76</v>
      </c>
      <c r="B152" t="s">
        <v>379</v>
      </c>
    </row>
    <row r="153" spans="1:2" x14ac:dyDescent="0.2">
      <c r="A153">
        <f>'Day1 Draw'!O7</f>
        <v>0</v>
      </c>
      <c r="B153" t="s">
        <v>379</v>
      </c>
    </row>
    <row r="154" spans="1:2" x14ac:dyDescent="0.2">
      <c r="A154" t="str">
        <f>'Day1 Draw'!O8</f>
        <v>43</v>
      </c>
      <c r="B154" t="s">
        <v>379</v>
      </c>
    </row>
    <row r="155" spans="1:2" x14ac:dyDescent="0.2">
      <c r="A155" t="str">
        <f>'Day1 Draw'!O9</f>
        <v>65</v>
      </c>
      <c r="B155" t="s">
        <v>379</v>
      </c>
    </row>
    <row r="156" spans="1:2" x14ac:dyDescent="0.2">
      <c r="A156" t="str">
        <f>'Day1 Draw'!O10</f>
        <v>87</v>
      </c>
      <c r="B156" t="s">
        <v>379</v>
      </c>
    </row>
    <row r="157" spans="1:2" x14ac:dyDescent="0.2">
      <c r="A157" t="str">
        <f>'Day1 Draw'!O11</f>
        <v>1</v>
      </c>
      <c r="B157" t="s">
        <v>379</v>
      </c>
    </row>
    <row r="158" spans="1:2" x14ac:dyDescent="0.2">
      <c r="A158" t="str">
        <f>'Day1 Draw'!O12</f>
        <v>1130</v>
      </c>
      <c r="B158" t="s">
        <v>379</v>
      </c>
    </row>
    <row r="159" spans="1:2" x14ac:dyDescent="0.2">
      <c r="A159" t="str">
        <f>'Day1 Draw'!O13</f>
        <v>1613</v>
      </c>
      <c r="B159" t="s">
        <v>379</v>
      </c>
    </row>
    <row r="160" spans="1:2" x14ac:dyDescent="0.2">
      <c r="A160" t="str">
        <f>'Day1 Draw'!O14</f>
        <v>1912</v>
      </c>
      <c r="B160" t="s">
        <v>379</v>
      </c>
    </row>
    <row r="161" spans="1:2" x14ac:dyDescent="0.2">
      <c r="A161" t="str">
        <f>'Day1 Draw'!O15</f>
        <v>2617</v>
      </c>
      <c r="B161" t="s">
        <v>379</v>
      </c>
    </row>
    <row r="162" spans="1:2" x14ac:dyDescent="0.2">
      <c r="A162" t="str">
        <f>'Day1 Draw'!O16</f>
        <v>932</v>
      </c>
      <c r="B162" t="s">
        <v>379</v>
      </c>
    </row>
    <row r="163" spans="1:2" x14ac:dyDescent="0.2">
      <c r="A163" t="str">
        <f>'Day1 Draw'!O17</f>
        <v>2318</v>
      </c>
      <c r="B163" t="s">
        <v>379</v>
      </c>
    </row>
    <row r="164" spans="1:2" x14ac:dyDescent="0.2">
      <c r="A164" t="str">
        <f>'Day1 Draw'!O18</f>
        <v>1524</v>
      </c>
      <c r="B164" t="s">
        <v>379</v>
      </c>
    </row>
    <row r="165" spans="1:2" x14ac:dyDescent="0.2">
      <c r="A165" t="str">
        <f>'Day1 Draw'!O19</f>
        <v>2720</v>
      </c>
      <c r="B165" t="s">
        <v>379</v>
      </c>
    </row>
    <row r="166" spans="1:2" x14ac:dyDescent="0.2">
      <c r="A166" t="str">
        <f>'Day1 Draw'!O20</f>
        <v>2229</v>
      </c>
      <c r="B166" t="s">
        <v>379</v>
      </c>
    </row>
    <row r="167" spans="1:2" x14ac:dyDescent="0.2">
      <c r="A167" t="str">
        <f>'Day1 Draw'!O21</f>
        <v>3110</v>
      </c>
      <c r="B167" t="s">
        <v>379</v>
      </c>
    </row>
    <row r="168" spans="1:2" x14ac:dyDescent="0.2">
      <c r="A168" t="str">
        <f>'Day1 Draw'!O22</f>
        <v>2114</v>
      </c>
      <c r="B168" t="s">
        <v>379</v>
      </c>
    </row>
    <row r="169" spans="1:2" x14ac:dyDescent="0.2">
      <c r="A169" t="str">
        <f>'Day1 Draw'!O23</f>
        <v>2825</v>
      </c>
      <c r="B169" t="s">
        <v>379</v>
      </c>
    </row>
    <row r="170" spans="1:2" x14ac:dyDescent="0.2">
      <c r="A170" t="str">
        <f>'Day1 Draw'!O24</f>
        <v>110129</v>
      </c>
      <c r="B170" t="s">
        <v>379</v>
      </c>
    </row>
    <row r="171" spans="1:2" x14ac:dyDescent="0.2">
      <c r="A171" t="str">
        <f>'Day1 Draw'!O25</f>
        <v>8870</v>
      </c>
      <c r="B171" t="s">
        <v>379</v>
      </c>
    </row>
    <row r="172" spans="1:2" x14ac:dyDescent="0.2">
      <c r="A172" t="str">
        <f>'Day1 Draw'!O26</f>
        <v>8941</v>
      </c>
      <c r="B172" t="s">
        <v>379</v>
      </c>
    </row>
    <row r="173" spans="1:2" x14ac:dyDescent="0.2">
      <c r="A173" t="str">
        <f>'Day1 Draw'!O27</f>
        <v>6345</v>
      </c>
      <c r="B173" t="s">
        <v>379</v>
      </c>
    </row>
    <row r="174" spans="1:2" x14ac:dyDescent="0.2">
      <c r="A174" t="str">
        <f>'Day1 Draw'!O28</f>
        <v>13840</v>
      </c>
      <c r="B174" t="s">
        <v>379</v>
      </c>
    </row>
    <row r="175" spans="1:2" x14ac:dyDescent="0.2">
      <c r="A175" t="str">
        <f>'Day1 Draw'!O29</f>
        <v>4855</v>
      </c>
      <c r="B175" t="s">
        <v>379</v>
      </c>
    </row>
    <row r="176" spans="1:2" x14ac:dyDescent="0.2">
      <c r="A176" t="str">
        <f>'Day1 Draw'!O30</f>
        <v>3578</v>
      </c>
      <c r="B176" t="s">
        <v>379</v>
      </c>
    </row>
    <row r="177" spans="1:2" x14ac:dyDescent="0.2">
      <c r="A177" t="str">
        <f>'Day1 Draw'!O31</f>
        <v>10675</v>
      </c>
      <c r="B177" t="s">
        <v>379</v>
      </c>
    </row>
    <row r="178" spans="1:2" x14ac:dyDescent="0.2">
      <c r="A178" t="str">
        <f>'Day1 Draw'!O32</f>
        <v>10152</v>
      </c>
      <c r="B178" t="s">
        <v>379</v>
      </c>
    </row>
    <row r="179" spans="1:2" x14ac:dyDescent="0.2">
      <c r="A179" t="str">
        <f>'Day1 Draw'!O33</f>
        <v>9542</v>
      </c>
      <c r="B179" t="s">
        <v>379</v>
      </c>
    </row>
    <row r="180" spans="1:2" x14ac:dyDescent="0.2">
      <c r="A180" t="str">
        <f>'Day1 Draw'!O34</f>
        <v>107116</v>
      </c>
      <c r="B180" t="s">
        <v>379</v>
      </c>
    </row>
    <row r="181" spans="1:2" x14ac:dyDescent="0.2">
      <c r="A181" t="str">
        <f>'Day1 Draw'!O35</f>
        <v>134131</v>
      </c>
      <c r="B181" t="s">
        <v>379</v>
      </c>
    </row>
    <row r="182" spans="1:2" x14ac:dyDescent="0.2">
      <c r="A182" t="str">
        <f>'Day1 Draw'!O36</f>
        <v>135120</v>
      </c>
      <c r="B182" t="s">
        <v>379</v>
      </c>
    </row>
    <row r="183" spans="1:2" x14ac:dyDescent="0.2">
      <c r="A183" t="str">
        <f>'Day1 Draw'!O37</f>
        <v>13644</v>
      </c>
      <c r="B183" t="s">
        <v>379</v>
      </c>
    </row>
    <row r="184" spans="1:2" x14ac:dyDescent="0.2">
      <c r="A184" t="str">
        <f>'Day1 Draw'!O38</f>
        <v>11979</v>
      </c>
      <c r="B184" t="s">
        <v>379</v>
      </c>
    </row>
    <row r="185" spans="1:2" x14ac:dyDescent="0.2">
      <c r="A185" t="str">
        <f>'Day1 Draw'!O39</f>
        <v>157166</v>
      </c>
      <c r="B185" t="s">
        <v>379</v>
      </c>
    </row>
    <row r="186" spans="1:2" x14ac:dyDescent="0.2">
      <c r="A186" t="str">
        <f>'Day1 Draw'!O40</f>
        <v>115130</v>
      </c>
      <c r="B186" t="s">
        <v>379</v>
      </c>
    </row>
    <row r="187" spans="1:2" x14ac:dyDescent="0.2">
      <c r="A187" t="str">
        <f>'Day1 Draw'!O41</f>
        <v>169163</v>
      </c>
      <c r="B187" t="s">
        <v>379</v>
      </c>
    </row>
    <row r="188" spans="1:2" x14ac:dyDescent="0.2">
      <c r="A188" t="str">
        <f>'Day1 Draw'!O42</f>
        <v>155112</v>
      </c>
      <c r="B188" t="s">
        <v>379</v>
      </c>
    </row>
    <row r="189" spans="1:2" x14ac:dyDescent="0.2">
      <c r="A189" t="str">
        <f>'Day1 Draw'!O43</f>
        <v>96127</v>
      </c>
      <c r="B189" t="s">
        <v>379</v>
      </c>
    </row>
    <row r="190" spans="1:2" x14ac:dyDescent="0.2">
      <c r="A190" t="str">
        <f>'Day1 Draw'!O44</f>
        <v>9067</v>
      </c>
      <c r="B190" t="s">
        <v>379</v>
      </c>
    </row>
    <row r="191" spans="1:2" x14ac:dyDescent="0.2">
      <c r="A191" t="str">
        <f>'Day1 Draw'!O45</f>
        <v>77123</v>
      </c>
      <c r="B191" t="s">
        <v>379</v>
      </c>
    </row>
    <row r="192" spans="1:2" x14ac:dyDescent="0.2">
      <c r="A192" t="str">
        <f>'Day1 Draw'!O46</f>
        <v>141142</v>
      </c>
      <c r="B192" t="s">
        <v>379</v>
      </c>
    </row>
    <row r="193" spans="1:2" x14ac:dyDescent="0.2">
      <c r="A193" t="str">
        <f>'Day1 Draw'!O47</f>
        <v>159150</v>
      </c>
      <c r="B193" t="s">
        <v>379</v>
      </c>
    </row>
    <row r="194" spans="1:2" x14ac:dyDescent="0.2">
      <c r="A194" t="str">
        <f>'Day1 Draw'!O48</f>
        <v>3964</v>
      </c>
      <c r="B194" t="s">
        <v>379</v>
      </c>
    </row>
    <row r="195" spans="1:2" x14ac:dyDescent="0.2">
      <c r="A195" t="str">
        <f>'Day1 Draw'!O49</f>
        <v>5993</v>
      </c>
      <c r="B195" t="s">
        <v>379</v>
      </c>
    </row>
    <row r="196" spans="1:2" x14ac:dyDescent="0.2">
      <c r="A196" t="str">
        <f>'Day1 Draw'!O50</f>
        <v>8356</v>
      </c>
      <c r="B196" t="s">
        <v>379</v>
      </c>
    </row>
    <row r="197" spans="1:2" x14ac:dyDescent="0.2">
      <c r="A197" t="str">
        <f>'Day1 Draw'!O51</f>
        <v>8676</v>
      </c>
      <c r="B197" t="s">
        <v>379</v>
      </c>
    </row>
    <row r="198" spans="1:2" x14ac:dyDescent="0.2">
      <c r="A198" t="str">
        <f>'Day1 Draw'!O52</f>
        <v>8553</v>
      </c>
      <c r="B198" t="s">
        <v>379</v>
      </c>
    </row>
    <row r="199" spans="1:2" x14ac:dyDescent="0.2">
      <c r="A199" t="str">
        <f>'Day1 Draw'!O53</f>
        <v>9887</v>
      </c>
      <c r="B199" t="s">
        <v>379</v>
      </c>
    </row>
    <row r="200" spans="1:2" x14ac:dyDescent="0.2">
      <c r="A200" t="e">
        <f>'Day1 Draw'!#REF!</f>
        <v>#REF!</v>
      </c>
      <c r="B200" t="s">
        <v>379</v>
      </c>
    </row>
    <row r="201" spans="1:2" x14ac:dyDescent="0.2">
      <c r="A201" t="str">
        <f>'Day1 Draw'!O54</f>
        <v>5447</v>
      </c>
      <c r="B201" t="s">
        <v>379</v>
      </c>
    </row>
    <row r="202" spans="1:2" x14ac:dyDescent="0.2">
      <c r="A202" t="str">
        <f>'Day1 Draw'!O55</f>
        <v>7172</v>
      </c>
      <c r="B202" t="s">
        <v>379</v>
      </c>
    </row>
    <row r="203" spans="1:2" x14ac:dyDescent="0.2">
      <c r="A203" t="str">
        <f>'Day1 Draw'!O56</f>
        <v>15358</v>
      </c>
      <c r="B203" t="s">
        <v>379</v>
      </c>
    </row>
    <row r="204" spans="1:2" x14ac:dyDescent="0.2">
      <c r="A204" t="str">
        <f>'Day1 Draw'!O57</f>
        <v>6560</v>
      </c>
      <c r="B204" t="s">
        <v>379</v>
      </c>
    </row>
    <row r="205" spans="1:2" x14ac:dyDescent="0.2">
      <c r="A205" t="str">
        <f>'Day1 Draw'!O58</f>
        <v>113146</v>
      </c>
      <c r="B205" t="s">
        <v>379</v>
      </c>
    </row>
    <row r="206" spans="1:2" x14ac:dyDescent="0.2">
      <c r="A206" t="str">
        <f>'Day1 Draw'!O59</f>
        <v>21599</v>
      </c>
      <c r="B206" t="s">
        <v>379</v>
      </c>
    </row>
    <row r="207" spans="1:2" x14ac:dyDescent="0.2">
      <c r="A207" t="str">
        <f>'Day1 Draw'!O61</f>
        <v>73111</v>
      </c>
      <c r="B207" t="s">
        <v>379</v>
      </c>
    </row>
    <row r="208" spans="1:2" x14ac:dyDescent="0.2">
      <c r="A208" t="str">
        <f>'Day1 Draw'!O62</f>
        <v>165108</v>
      </c>
      <c r="B208" t="s">
        <v>379</v>
      </c>
    </row>
    <row r="209" spans="1:2" x14ac:dyDescent="0.2">
      <c r="A209" t="str">
        <f>'Day1 Draw'!O63</f>
        <v>12533</v>
      </c>
      <c r="B209" t="s">
        <v>379</v>
      </c>
    </row>
    <row r="210" spans="1:2" x14ac:dyDescent="0.2">
      <c r="A210" t="str">
        <f>'Day1 Draw'!O64</f>
        <v>15651</v>
      </c>
      <c r="B210" t="s">
        <v>379</v>
      </c>
    </row>
    <row r="211" spans="1:2" x14ac:dyDescent="0.2">
      <c r="A211" t="str">
        <f>'Day1 Draw'!O65</f>
        <v>117128</v>
      </c>
      <c r="B211" t="s">
        <v>379</v>
      </c>
    </row>
    <row r="212" spans="1:2" x14ac:dyDescent="0.2">
      <c r="A212" t="str">
        <f>'Day1 Draw'!O66</f>
        <v>14762</v>
      </c>
      <c r="B212" t="s">
        <v>379</v>
      </c>
    </row>
    <row r="213" spans="1:2" x14ac:dyDescent="0.2">
      <c r="A213" t="str">
        <f>'Day1 Draw'!O67</f>
        <v>4394</v>
      </c>
      <c r="B213" t="s">
        <v>379</v>
      </c>
    </row>
    <row r="214" spans="1:2" x14ac:dyDescent="0.2">
      <c r="A214" t="str">
        <f>'Day1 Draw'!O68</f>
        <v>149158</v>
      </c>
      <c r="B214" t="s">
        <v>379</v>
      </c>
    </row>
    <row r="215" spans="1:2" x14ac:dyDescent="0.2">
      <c r="A215" t="str">
        <f>'Day1 Draw'!O69</f>
        <v>14568</v>
      </c>
      <c r="B215" t="s">
        <v>379</v>
      </c>
    </row>
    <row r="216" spans="1:2" x14ac:dyDescent="0.2">
      <c r="A216" t="str">
        <f>'Day1 Draw'!O70</f>
        <v>137168</v>
      </c>
      <c r="B216" t="s">
        <v>379</v>
      </c>
    </row>
    <row r="217" spans="1:2" x14ac:dyDescent="0.2">
      <c r="A217" t="str">
        <f>'Day1 Draw'!O71</f>
        <v>133164</v>
      </c>
      <c r="B217" t="s">
        <v>379</v>
      </c>
    </row>
    <row r="218" spans="1:2" x14ac:dyDescent="0.2">
      <c r="A218" t="str">
        <f>'Day1 Draw'!O72</f>
        <v>6197</v>
      </c>
      <c r="B218" t="s">
        <v>379</v>
      </c>
    </row>
    <row r="219" spans="1:2" x14ac:dyDescent="0.2">
      <c r="A219" t="str">
        <f>'Day1 Draw'!O73</f>
        <v>122124</v>
      </c>
      <c r="B219" t="s">
        <v>379</v>
      </c>
    </row>
    <row r="220" spans="1:2" x14ac:dyDescent="0.2">
      <c r="A220" t="str">
        <f>'Day1 Draw'!O74</f>
        <v>148167</v>
      </c>
      <c r="B220" t="s">
        <v>379</v>
      </c>
    </row>
    <row r="221" spans="1:2" x14ac:dyDescent="0.2">
      <c r="A221" t="str">
        <f>'Day1 Draw'!O75</f>
        <v>13238</v>
      </c>
      <c r="B221" t="s">
        <v>379</v>
      </c>
    </row>
    <row r="222" spans="1:2" x14ac:dyDescent="0.2">
      <c r="A222" t="str">
        <f>'Day1 Draw'!O76</f>
        <v>8466</v>
      </c>
      <c r="B222" t="s">
        <v>379</v>
      </c>
    </row>
    <row r="223" spans="1:2" x14ac:dyDescent="0.2">
      <c r="A223" t="str">
        <f>'Day1 Draw'!O77</f>
        <v>151103</v>
      </c>
      <c r="B223" t="s">
        <v>379</v>
      </c>
    </row>
    <row r="224" spans="1:2" x14ac:dyDescent="0.2">
      <c r="A224" t="str">
        <f>'Day1 Draw'!O78</f>
        <v>143126</v>
      </c>
      <c r="B224" t="s">
        <v>379</v>
      </c>
    </row>
    <row r="225" spans="1:2" x14ac:dyDescent="0.2">
      <c r="A225" t="str">
        <f>'Day1 Draw'!O79</f>
        <v>213100</v>
      </c>
      <c r="B225" t="s">
        <v>379</v>
      </c>
    </row>
    <row r="226" spans="1:2" x14ac:dyDescent="0.2">
      <c r="A226" t="str">
        <f>'Day1 Draw'!O80</f>
        <v>104102</v>
      </c>
      <c r="B226" t="s">
        <v>379</v>
      </c>
    </row>
    <row r="227" spans="1:2" x14ac:dyDescent="0.2">
      <c r="A227" t="str">
        <f>'Day1 Draw'!O81</f>
        <v>14492</v>
      </c>
      <c r="B227" t="s">
        <v>379</v>
      </c>
    </row>
    <row r="228" spans="1:2" x14ac:dyDescent="0.2">
      <c r="A228" t="str">
        <f>'Day1 Draw'!O82</f>
        <v>4691</v>
      </c>
      <c r="B228" t="s">
        <v>379</v>
      </c>
    </row>
    <row r="229" spans="1:2" x14ac:dyDescent="0.2">
      <c r="A229" t="str">
        <f>'Day1 Draw'!O83</f>
        <v>6982</v>
      </c>
      <c r="B229" t="s">
        <v>379</v>
      </c>
    </row>
    <row r="230" spans="1:2" x14ac:dyDescent="0.2">
      <c r="A230" t="str">
        <f>'Day1 Draw'!O84</f>
        <v>161160</v>
      </c>
      <c r="B230" t="s">
        <v>379</v>
      </c>
    </row>
    <row r="231" spans="1:2" x14ac:dyDescent="0.2">
      <c r="A231" t="str">
        <f>'Day1 Draw'!O85</f>
        <v>11436</v>
      </c>
      <c r="B231" t="s">
        <v>379</v>
      </c>
    </row>
    <row r="232" spans="1:2" x14ac:dyDescent="0.2">
      <c r="A232" t="str">
        <f>'Day1 Draw'!O86</f>
        <v>50140</v>
      </c>
      <c r="B232" t="s">
        <v>379</v>
      </c>
    </row>
    <row r="233" spans="1:2" x14ac:dyDescent="0.2">
      <c r="A233" t="str">
        <f>'Day1 Draw'!O87</f>
        <v>10934</v>
      </c>
      <c r="B233" t="s">
        <v>379</v>
      </c>
    </row>
    <row r="234" spans="1:2" x14ac:dyDescent="0.2">
      <c r="A234" t="str">
        <f>'Day1 Draw'!O88</f>
        <v>121154</v>
      </c>
      <c r="B234" t="s">
        <v>379</v>
      </c>
    </row>
    <row r="235" spans="1:2" x14ac:dyDescent="0.2">
      <c r="A235" t="str">
        <f>'Day1 Draw'!O89</f>
        <v>80105</v>
      </c>
      <c r="B235" t="s">
        <v>379</v>
      </c>
    </row>
    <row r="236" spans="1:2" x14ac:dyDescent="0.2">
      <c r="A236" t="str">
        <f>'Day1 Draw'!O90</f>
        <v>57162</v>
      </c>
      <c r="B236" t="s">
        <v>379</v>
      </c>
    </row>
    <row r="237" spans="1:2" x14ac:dyDescent="0.2">
      <c r="A237" t="str">
        <f>'Day1 Draw'!O91</f>
        <v>13974</v>
      </c>
      <c r="B237" t="s">
        <v>379</v>
      </c>
    </row>
    <row r="238" spans="1:2" x14ac:dyDescent="0.2">
      <c r="A238" t="str">
        <f>'Day1 Draw'!O92</f>
        <v>24749</v>
      </c>
      <c r="B238" t="s">
        <v>379</v>
      </c>
    </row>
    <row r="239" spans="1:2" x14ac:dyDescent="0.2">
      <c r="A239" t="str">
        <f>'Day1 Draw'!O93</f>
        <v>11881</v>
      </c>
      <c r="B239" t="s">
        <v>379</v>
      </c>
    </row>
    <row r="240" spans="1:2" x14ac:dyDescent="0.2">
      <c r="A240" t="str">
        <f>'Day1 Draw'!O94</f>
        <v>206244</v>
      </c>
      <c r="B240" t="s">
        <v>379</v>
      </c>
    </row>
    <row r="241" spans="1:2" x14ac:dyDescent="0.2">
      <c r="A241" t="str">
        <f>'Day1 Draw'!O95</f>
        <v>220222</v>
      </c>
      <c r="B241" t="s">
        <v>379</v>
      </c>
    </row>
    <row r="242" spans="1:2" x14ac:dyDescent="0.2">
      <c r="A242" t="str">
        <f>'Day1 Draw'!O96</f>
        <v>217240</v>
      </c>
      <c r="B242" t="s">
        <v>379</v>
      </c>
    </row>
    <row r="243" spans="1:2" x14ac:dyDescent="0.2">
      <c r="A243" t="str">
        <f>'Day1 Draw'!O97</f>
        <v>204196</v>
      </c>
      <c r="B243" t="s">
        <v>379</v>
      </c>
    </row>
    <row r="244" spans="1:2" x14ac:dyDescent="0.2">
      <c r="A244" t="str">
        <f>'Day1 Draw'!O98</f>
        <v>223237</v>
      </c>
      <c r="B244" t="s">
        <v>379</v>
      </c>
    </row>
    <row r="245" spans="1:2" x14ac:dyDescent="0.2">
      <c r="A245" t="str">
        <f>'Day1 Draw'!O99</f>
        <v>224218</v>
      </c>
      <c r="B245" t="s">
        <v>379</v>
      </c>
    </row>
    <row r="246" spans="1:2" x14ac:dyDescent="0.2">
      <c r="A246" t="str">
        <f>'Day1 Draw'!O100</f>
        <v>195192</v>
      </c>
      <c r="B246" t="s">
        <v>379</v>
      </c>
    </row>
    <row r="247" spans="1:2" x14ac:dyDescent="0.2">
      <c r="A247" t="str">
        <f>'Day1 Draw'!O101</f>
        <v>231230</v>
      </c>
      <c r="B247" t="s">
        <v>379</v>
      </c>
    </row>
    <row r="248" spans="1:2" x14ac:dyDescent="0.2">
      <c r="A248" t="str">
        <f>'Day1 Draw'!O102</f>
        <v>198199</v>
      </c>
      <c r="B248" t="s">
        <v>379</v>
      </c>
    </row>
    <row r="249" spans="1:2" x14ac:dyDescent="0.2">
      <c r="A249" t="str">
        <f>'Day1 Draw'!O103</f>
        <v>228229</v>
      </c>
      <c r="B249" t="s">
        <v>379</v>
      </c>
    </row>
    <row r="250" spans="1:2" x14ac:dyDescent="0.2">
      <c r="A250" t="str">
        <f>'Day1 Draw'!O104</f>
        <v>235216</v>
      </c>
      <c r="B250" t="s">
        <v>379</v>
      </c>
    </row>
    <row r="251" spans="1:2" x14ac:dyDescent="0.2">
      <c r="A251" t="str">
        <f>'Day1 Draw'!O105</f>
        <v>212205</v>
      </c>
      <c r="B251" t="s">
        <v>379</v>
      </c>
    </row>
    <row r="252" spans="1:2" x14ac:dyDescent="0.2">
      <c r="A252" t="str">
        <f>'Day1 Draw'!O106</f>
        <v>245239</v>
      </c>
      <c r="B252" t="s">
        <v>379</v>
      </c>
    </row>
    <row r="253" spans="1:2" x14ac:dyDescent="0.2">
      <c r="A253" t="str">
        <f>'Day1 Draw'!O107</f>
        <v>233221</v>
      </c>
      <c r="B253" t="s">
        <v>379</v>
      </c>
    </row>
    <row r="254" spans="1:2" x14ac:dyDescent="0.2">
      <c r="A254" t="str">
        <f>'Day1 Draw'!O108</f>
        <v>203214</v>
      </c>
      <c r="B254" t="s">
        <v>379</v>
      </c>
    </row>
    <row r="255" spans="1:2" x14ac:dyDescent="0.2">
      <c r="A255" t="str">
        <f>'Day1 Draw'!O109</f>
        <v>207227</v>
      </c>
      <c r="B255" t="s">
        <v>379</v>
      </c>
    </row>
    <row r="256" spans="1:2" x14ac:dyDescent="0.2">
      <c r="A256" t="str">
        <f>'Day1 Draw'!O110</f>
        <v>191197</v>
      </c>
      <c r="B256" t="s">
        <v>379</v>
      </c>
    </row>
    <row r="257" spans="1:2" x14ac:dyDescent="0.2">
      <c r="A257" t="str">
        <f>'Day1 Draw'!O111</f>
        <v>219194</v>
      </c>
      <c r="B257" t="s">
        <v>379</v>
      </c>
    </row>
    <row r="258" spans="1:2" x14ac:dyDescent="0.2">
      <c r="A258" t="str">
        <f>'Day1 Draw'!O112</f>
        <v>209238</v>
      </c>
      <c r="B258" t="s">
        <v>379</v>
      </c>
    </row>
    <row r="259" spans="1:2" x14ac:dyDescent="0.2">
      <c r="A259" t="str">
        <f>'Day1 Draw'!O113</f>
        <v>189236</v>
      </c>
      <c r="B259" t="s">
        <v>379</v>
      </c>
    </row>
    <row r="260" spans="1:2" x14ac:dyDescent="0.2">
      <c r="A260" t="str">
        <f>'Day1 Draw'!O114</f>
        <v>210200</v>
      </c>
      <c r="B260" t="s">
        <v>379</v>
      </c>
    </row>
    <row r="261" spans="1:2" x14ac:dyDescent="0.2">
      <c r="A261" t="str">
        <f>'Day1 Draw'!O115</f>
        <v>232202</v>
      </c>
      <c r="B261" t="s">
        <v>379</v>
      </c>
    </row>
    <row r="262" spans="1:2" x14ac:dyDescent="0.2">
      <c r="A262" t="str">
        <f>'Day1 Draw'!O116</f>
        <v>242241</v>
      </c>
      <c r="B262" t="s">
        <v>379</v>
      </c>
    </row>
    <row r="263" spans="1:2" x14ac:dyDescent="0.2">
      <c r="A263" t="str">
        <f>'Day1 Draw'!O117</f>
        <v>201243</v>
      </c>
      <c r="B263" t="s">
        <v>379</v>
      </c>
    </row>
    <row r="264" spans="1:2" x14ac:dyDescent="0.2">
      <c r="A264" t="e">
        <f>'Day1 Draw'!#REF!</f>
        <v>#REF!</v>
      </c>
      <c r="B264" t="s">
        <v>379</v>
      </c>
    </row>
    <row r="265" spans="1:2" x14ac:dyDescent="0.2">
      <c r="A265" t="str">
        <f>'Day1 Draw'!O118</f>
        <v>225208</v>
      </c>
      <c r="B265" t="s">
        <v>379</v>
      </c>
    </row>
    <row r="266" spans="1:2" x14ac:dyDescent="0.2">
      <c r="A266" t="str">
        <f>'Day1 Draw'!O119</f>
        <v>246211</v>
      </c>
      <c r="B266" t="s">
        <v>379</v>
      </c>
    </row>
    <row r="267" spans="1:2" x14ac:dyDescent="0.2">
      <c r="A267" t="str">
        <f>'Day1 Draw'!O120</f>
        <v>234226</v>
      </c>
      <c r="B267" t="s">
        <v>379</v>
      </c>
    </row>
    <row r="268" spans="1:2" x14ac:dyDescent="0.2">
      <c r="A268" t="str">
        <f>'Day1 Draw'!O121</f>
        <v>170181</v>
      </c>
      <c r="B268" t="s">
        <v>379</v>
      </c>
    </row>
    <row r="269" spans="1:2" x14ac:dyDescent="0.2">
      <c r="A269" t="str">
        <f>'Day1 Draw'!O122</f>
        <v>178183</v>
      </c>
      <c r="B269" t="s">
        <v>379</v>
      </c>
    </row>
    <row r="270" spans="1:2" x14ac:dyDescent="0.2">
      <c r="A270" t="str">
        <f>'Day1 Draw'!O123</f>
        <v>182171</v>
      </c>
      <c r="B270" t="s">
        <v>379</v>
      </c>
    </row>
    <row r="271" spans="1:2" x14ac:dyDescent="0.2">
      <c r="A271" t="str">
        <f>'Day1 Draw'!O124</f>
        <v>179185</v>
      </c>
      <c r="B271" t="s">
        <v>379</v>
      </c>
    </row>
    <row r="272" spans="1:2" x14ac:dyDescent="0.2">
      <c r="A272" t="str">
        <f>'Day1 Draw'!O125</f>
        <v>172176</v>
      </c>
      <c r="B272" t="s">
        <v>379</v>
      </c>
    </row>
    <row r="273" spans="1:2" x14ac:dyDescent="0.2">
      <c r="A273" t="str">
        <f>'Day1 Draw'!O126</f>
        <v>187186</v>
      </c>
      <c r="B273" t="s">
        <v>379</v>
      </c>
    </row>
    <row r="274" spans="1:2" x14ac:dyDescent="0.2">
      <c r="A274" t="str">
        <f>'Day1 Draw'!O127</f>
        <v>173188</v>
      </c>
      <c r="B274" t="s">
        <v>379</v>
      </c>
    </row>
    <row r="275" spans="1:2" x14ac:dyDescent="0.2">
      <c r="A275" t="str">
        <f>'Day1 Draw'!O128</f>
        <v>175177</v>
      </c>
      <c r="B275" t="s">
        <v>379</v>
      </c>
    </row>
    <row r="276" spans="1:2" x14ac:dyDescent="0.2">
      <c r="A276" t="str">
        <f>'Day1 Draw'!O129</f>
        <v>184174</v>
      </c>
      <c r="B276" t="s">
        <v>379</v>
      </c>
    </row>
    <row r="277" spans="1:2" x14ac:dyDescent="0.2">
      <c r="A277">
        <f>'Day1 Draw'!O130</f>
        <v>0</v>
      </c>
      <c r="B277" t="s">
        <v>379</v>
      </c>
    </row>
    <row r="278" spans="1:2" x14ac:dyDescent="0.2">
      <c r="A278">
        <f>'Day1 Draw'!O131</f>
        <v>0</v>
      </c>
      <c r="B278" t="s">
        <v>379</v>
      </c>
    </row>
    <row r="279" spans="1:2" x14ac:dyDescent="0.2">
      <c r="A279">
        <f>'Day1 Draw'!O132</f>
        <v>0</v>
      </c>
      <c r="B279" t="s">
        <v>379</v>
      </c>
    </row>
    <row r="280" spans="1:2" x14ac:dyDescent="0.2">
      <c r="A280">
        <f>'Day1 Draw'!O133</f>
        <v>0</v>
      </c>
      <c r="B280" t="s">
        <v>379</v>
      </c>
    </row>
    <row r="281" spans="1:2" x14ac:dyDescent="0.2">
      <c r="A281">
        <f>'Day1 Draw'!O134</f>
        <v>0</v>
      </c>
      <c r="B281" t="s">
        <v>379</v>
      </c>
    </row>
    <row r="282" spans="1:2" x14ac:dyDescent="0.2">
      <c r="A282">
        <f>'Day1 Draw'!O135</f>
        <v>0</v>
      </c>
      <c r="B282" t="s">
        <v>379</v>
      </c>
    </row>
    <row r="283" spans="1:2" x14ac:dyDescent="0.2">
      <c r="A283">
        <f>'Day1 Draw'!O136</f>
        <v>0</v>
      </c>
      <c r="B283" t="s">
        <v>379</v>
      </c>
    </row>
    <row r="284" spans="1:2" x14ac:dyDescent="0.2">
      <c r="A284">
        <f>'Day1 Draw'!O137</f>
        <v>0</v>
      </c>
      <c r="B284" t="s">
        <v>379</v>
      </c>
    </row>
    <row r="285" spans="1:2" x14ac:dyDescent="0.2">
      <c r="A285">
        <f>'Day1 Draw'!O138</f>
        <v>0</v>
      </c>
      <c r="B285" t="s">
        <v>379</v>
      </c>
    </row>
    <row r="286" spans="1:2" x14ac:dyDescent="0.2">
      <c r="A286">
        <f>'Day1 Draw'!O139</f>
        <v>0</v>
      </c>
      <c r="B286" t="s">
        <v>379</v>
      </c>
    </row>
    <row r="287" spans="1:2" x14ac:dyDescent="0.2">
      <c r="A287">
        <f>'Day1 Draw'!O140</f>
        <v>0</v>
      </c>
      <c r="B287" t="s">
        <v>379</v>
      </c>
    </row>
    <row r="288" spans="1:2" x14ac:dyDescent="0.2">
      <c r="A288">
        <f>'Day1 Draw'!O141</f>
        <v>0</v>
      </c>
      <c r="B288" t="s">
        <v>379</v>
      </c>
    </row>
    <row r="289" spans="1:2" x14ac:dyDescent="0.2">
      <c r="A289">
        <f>'Day1 Draw'!O142</f>
        <v>0</v>
      </c>
      <c r="B289" t="s">
        <v>379</v>
      </c>
    </row>
    <row r="290" spans="1:2" x14ac:dyDescent="0.2">
      <c r="A290">
        <f>'Day1 Draw'!O143</f>
        <v>0</v>
      </c>
      <c r="B290" t="s">
        <v>379</v>
      </c>
    </row>
    <row r="291" spans="1:2" x14ac:dyDescent="0.2">
      <c r="A291">
        <f>'Day1 Draw'!O144</f>
        <v>0</v>
      </c>
      <c r="B291" t="s">
        <v>379</v>
      </c>
    </row>
    <row r="292" spans="1:2" x14ac:dyDescent="0.2">
      <c r="A292">
        <f>'Day1 Draw'!O145</f>
        <v>0</v>
      </c>
      <c r="B292" t="s">
        <v>379</v>
      </c>
    </row>
    <row r="293" spans="1:2" x14ac:dyDescent="0.2">
      <c r="A293">
        <f>'Day1 Draw'!O146</f>
        <v>0</v>
      </c>
      <c r="B293" t="s">
        <v>379</v>
      </c>
    </row>
    <row r="294" spans="1:2" x14ac:dyDescent="0.2">
      <c r="A294">
        <f>'Day1 Draw'!O147</f>
        <v>0</v>
      </c>
      <c r="B294" t="s">
        <v>379</v>
      </c>
    </row>
    <row r="295" spans="1:2" x14ac:dyDescent="0.2">
      <c r="A295">
        <f>'Day1 Draw'!O148</f>
        <v>0</v>
      </c>
      <c r="B295" t="s">
        <v>379</v>
      </c>
    </row>
    <row r="296" spans="1:2" x14ac:dyDescent="0.2">
      <c r="A296">
        <f>'Day1 Draw'!O149</f>
        <v>0</v>
      </c>
      <c r="B296" t="s">
        <v>379</v>
      </c>
    </row>
    <row r="297" spans="1:2" x14ac:dyDescent="0.2">
      <c r="A297" t="str">
        <f>'Day1 Draw'!P4</f>
        <v>1Field48</v>
      </c>
      <c r="B297" t="s">
        <v>379</v>
      </c>
    </row>
    <row r="298" spans="1:2" x14ac:dyDescent="0.2">
      <c r="A298" t="str">
        <f>'Day1 Draw'!P5</f>
        <v>8Field12</v>
      </c>
      <c r="B298" t="s">
        <v>379</v>
      </c>
    </row>
    <row r="299" spans="1:2" x14ac:dyDescent="0.2">
      <c r="A299" t="str">
        <f>'Day1 Draw'!P6</f>
        <v>6Field13</v>
      </c>
      <c r="B299" t="s">
        <v>379</v>
      </c>
    </row>
    <row r="300" spans="1:2" x14ac:dyDescent="0.2">
      <c r="A300">
        <f>'Day1 Draw'!P7</f>
        <v>0</v>
      </c>
      <c r="B300" t="s">
        <v>379</v>
      </c>
    </row>
    <row r="301" spans="1:2" x14ac:dyDescent="0.2">
      <c r="A301" t="str">
        <f>'Day1 Draw'!P8</f>
        <v>3Field48</v>
      </c>
      <c r="B301" t="s">
        <v>379</v>
      </c>
    </row>
    <row r="302" spans="1:2" x14ac:dyDescent="0.2">
      <c r="A302" t="str">
        <f>'Day1 Draw'!P9</f>
        <v>5Field12</v>
      </c>
      <c r="B302" t="s">
        <v>379</v>
      </c>
    </row>
    <row r="303" spans="1:2" x14ac:dyDescent="0.2">
      <c r="A303" t="str">
        <f>'Day1 Draw'!P10</f>
        <v>7Field13</v>
      </c>
      <c r="B303" t="s">
        <v>379</v>
      </c>
    </row>
    <row r="304" spans="1:2" x14ac:dyDescent="0.2">
      <c r="A304" t="str">
        <f>'Day1 Draw'!P11</f>
        <v>1Field</v>
      </c>
      <c r="B304" t="s">
        <v>379</v>
      </c>
    </row>
    <row r="305" spans="1:2" x14ac:dyDescent="0.2">
      <c r="A305" t="str">
        <f>'Day1 Draw'!P12</f>
        <v>30Field2</v>
      </c>
      <c r="B305" t="s">
        <v>379</v>
      </c>
    </row>
    <row r="306" spans="1:2" x14ac:dyDescent="0.2">
      <c r="A306" t="str">
        <f>'Day1 Draw'!P13</f>
        <v>13Field7</v>
      </c>
      <c r="B306" t="s">
        <v>379</v>
      </c>
    </row>
    <row r="307" spans="1:2" x14ac:dyDescent="0.2">
      <c r="A307" t="str">
        <f>'Day1 Draw'!P14</f>
        <v>12Field6</v>
      </c>
      <c r="B307" t="s">
        <v>379</v>
      </c>
    </row>
    <row r="308" spans="1:2" x14ac:dyDescent="0.2">
      <c r="A308" t="str">
        <f>'Day1 Draw'!P15</f>
        <v>17Field16</v>
      </c>
      <c r="B308" t="s">
        <v>379</v>
      </c>
    </row>
    <row r="309" spans="1:2" x14ac:dyDescent="0.2">
      <c r="A309" t="str">
        <f>'Day1 Draw'!P16</f>
        <v>32Field27</v>
      </c>
      <c r="B309" t="s">
        <v>379</v>
      </c>
    </row>
    <row r="310" spans="1:2" x14ac:dyDescent="0.2">
      <c r="A310" t="str">
        <f>'Day1 Draw'!P17</f>
        <v>18Field36</v>
      </c>
      <c r="B310" t="s">
        <v>379</v>
      </c>
    </row>
    <row r="311" spans="1:2" x14ac:dyDescent="0.2">
      <c r="A311" t="str">
        <f>'Day1 Draw'!P18</f>
        <v>24Field26</v>
      </c>
      <c r="B311" t="s">
        <v>379</v>
      </c>
    </row>
    <row r="312" spans="1:2" x14ac:dyDescent="0.2">
      <c r="A312" t="str">
        <f>'Day1 Draw'!P19</f>
        <v>20Field17</v>
      </c>
      <c r="B312" t="s">
        <v>379</v>
      </c>
    </row>
    <row r="313" spans="1:2" x14ac:dyDescent="0.2">
      <c r="A313" t="str">
        <f>'Day1 Draw'!P20</f>
        <v>29Field39</v>
      </c>
      <c r="B313" t="s">
        <v>379</v>
      </c>
    </row>
    <row r="314" spans="1:2" x14ac:dyDescent="0.2">
      <c r="A314" t="str">
        <f>'Day1 Draw'!P21</f>
        <v>10Field5</v>
      </c>
      <c r="B314" t="s">
        <v>379</v>
      </c>
    </row>
    <row r="315" spans="1:2" x14ac:dyDescent="0.2">
      <c r="A315" t="str">
        <f>'Day1 Draw'!P22</f>
        <v>14Field33</v>
      </c>
      <c r="B315" t="s">
        <v>379</v>
      </c>
    </row>
    <row r="316" spans="1:2" x14ac:dyDescent="0.2">
      <c r="A316" t="str">
        <f>'Day1 Draw'!P23</f>
        <v>25Field55</v>
      </c>
      <c r="B316" t="s">
        <v>379</v>
      </c>
    </row>
    <row r="317" spans="1:2" x14ac:dyDescent="0.2">
      <c r="A317" t="str">
        <f>'Day1 Draw'!P24</f>
        <v>129Field15</v>
      </c>
      <c r="B317" t="s">
        <v>379</v>
      </c>
    </row>
    <row r="318" spans="1:2" x14ac:dyDescent="0.2">
      <c r="A318" t="str">
        <f>'Day1 Draw'!P25</f>
        <v>70Field8</v>
      </c>
      <c r="B318" t="s">
        <v>379</v>
      </c>
    </row>
    <row r="319" spans="1:2" x14ac:dyDescent="0.2">
      <c r="A319" t="str">
        <f>'Day1 Draw'!P26</f>
        <v>41Field50</v>
      </c>
      <c r="B319" t="s">
        <v>379</v>
      </c>
    </row>
    <row r="320" spans="1:2" x14ac:dyDescent="0.2">
      <c r="A320" t="str">
        <f>'Day1 Draw'!P27</f>
        <v>45Field54</v>
      </c>
      <c r="B320" t="s">
        <v>379</v>
      </c>
    </row>
    <row r="321" spans="1:2" x14ac:dyDescent="0.2">
      <c r="A321" t="str">
        <f>'Day1 Draw'!P28</f>
        <v>40Field32</v>
      </c>
      <c r="B321" t="s">
        <v>379</v>
      </c>
    </row>
    <row r="322" spans="1:2" x14ac:dyDescent="0.2">
      <c r="A322" t="str">
        <f>'Day1 Draw'!P29</f>
        <v>55Field44</v>
      </c>
      <c r="B322" t="s">
        <v>379</v>
      </c>
    </row>
    <row r="323" spans="1:2" x14ac:dyDescent="0.2">
      <c r="A323" t="str">
        <f>'Day1 Draw'!P30</f>
        <v>78Field45</v>
      </c>
      <c r="B323" t="s">
        <v>379</v>
      </c>
    </row>
    <row r="324" spans="1:2" x14ac:dyDescent="0.2">
      <c r="A324" t="str">
        <f>'Day1 Draw'!P31</f>
        <v>75Field28</v>
      </c>
      <c r="B324" t="s">
        <v>379</v>
      </c>
    </row>
    <row r="325" spans="1:2" x14ac:dyDescent="0.2">
      <c r="A325" t="str">
        <f>'Day1 Draw'!P32</f>
        <v>52Field78</v>
      </c>
      <c r="B325" t="s">
        <v>379</v>
      </c>
    </row>
    <row r="326" spans="1:2" x14ac:dyDescent="0.2">
      <c r="A326" t="str">
        <f>'Day1 Draw'!P33</f>
        <v>42Field72</v>
      </c>
      <c r="B326" t="s">
        <v>379</v>
      </c>
    </row>
    <row r="327" spans="1:2" x14ac:dyDescent="0.2">
      <c r="A327" t="str">
        <f>'Day1 Draw'!P34</f>
        <v>116Field41</v>
      </c>
      <c r="B327" t="s">
        <v>379</v>
      </c>
    </row>
    <row r="328" spans="1:2" x14ac:dyDescent="0.2">
      <c r="A328" t="str">
        <f>'Day1 Draw'!P35</f>
        <v>131Field56</v>
      </c>
      <c r="B328" t="s">
        <v>379</v>
      </c>
    </row>
    <row r="329" spans="1:2" x14ac:dyDescent="0.2">
      <c r="A329" t="str">
        <f>'Day1 Draw'!P36</f>
        <v>120Field9</v>
      </c>
      <c r="B329" t="s">
        <v>379</v>
      </c>
    </row>
    <row r="330" spans="1:2" x14ac:dyDescent="0.2">
      <c r="A330" t="str">
        <f>'Day1 Draw'!P37</f>
        <v>44Field43</v>
      </c>
      <c r="B330" t="s">
        <v>379</v>
      </c>
    </row>
    <row r="331" spans="1:2" x14ac:dyDescent="0.2">
      <c r="A331" t="str">
        <f>'Day1 Draw'!P38</f>
        <v>79Field22</v>
      </c>
      <c r="B331" t="s">
        <v>379</v>
      </c>
    </row>
    <row r="332" spans="1:2" x14ac:dyDescent="0.2">
      <c r="A332" t="str">
        <f>'Day1 Draw'!P39</f>
        <v>166Field61</v>
      </c>
      <c r="B332" t="s">
        <v>379</v>
      </c>
    </row>
    <row r="333" spans="1:2" x14ac:dyDescent="0.2">
      <c r="A333" t="str">
        <f>'Day1 Draw'!P40</f>
        <v>130Field75</v>
      </c>
      <c r="B333" t="s">
        <v>379</v>
      </c>
    </row>
    <row r="334" spans="1:2" x14ac:dyDescent="0.2">
      <c r="A334" t="str">
        <f>'Day1 Draw'!P41</f>
        <v>163Field19</v>
      </c>
      <c r="B334" t="s">
        <v>379</v>
      </c>
    </row>
    <row r="335" spans="1:2" x14ac:dyDescent="0.2">
      <c r="A335" t="str">
        <f>'Day1 Draw'!P42</f>
        <v>112Field74</v>
      </c>
      <c r="B335" t="s">
        <v>379</v>
      </c>
    </row>
    <row r="336" spans="1:2" x14ac:dyDescent="0.2">
      <c r="A336" t="str">
        <f>'Day1 Draw'!P43</f>
        <v>127Field68</v>
      </c>
      <c r="B336" t="s">
        <v>379</v>
      </c>
    </row>
    <row r="337" spans="1:2" x14ac:dyDescent="0.2">
      <c r="A337" t="str">
        <f>'Day1 Draw'!P44</f>
        <v>67Field11</v>
      </c>
      <c r="B337" t="s">
        <v>379</v>
      </c>
    </row>
    <row r="338" spans="1:2" x14ac:dyDescent="0.2">
      <c r="A338" t="str">
        <f>'Day1 Draw'!P45</f>
        <v>123Field70</v>
      </c>
      <c r="B338" t="s">
        <v>379</v>
      </c>
    </row>
    <row r="339" spans="1:2" x14ac:dyDescent="0.2">
      <c r="A339" t="str">
        <f>'Day1 Draw'!P46</f>
        <v>142Field73</v>
      </c>
      <c r="B339" t="s">
        <v>379</v>
      </c>
    </row>
    <row r="340" spans="1:2" x14ac:dyDescent="0.2">
      <c r="A340" t="str">
        <f>'Day1 Draw'!P47</f>
        <v>150Field20</v>
      </c>
      <c r="B340" t="s">
        <v>379</v>
      </c>
    </row>
    <row r="341" spans="1:2" x14ac:dyDescent="0.2">
      <c r="A341" t="str">
        <f>'Day1 Draw'!P48</f>
        <v>64Field10</v>
      </c>
      <c r="B341" t="s">
        <v>379</v>
      </c>
    </row>
    <row r="342" spans="1:2" x14ac:dyDescent="0.2">
      <c r="A342" t="str">
        <f>'Day1 Draw'!P49</f>
        <v>93Field69</v>
      </c>
      <c r="B342" t="s">
        <v>379</v>
      </c>
    </row>
    <row r="343" spans="1:2" x14ac:dyDescent="0.2">
      <c r="A343" t="str">
        <f>'Day1 Draw'!P50</f>
        <v>56Field57</v>
      </c>
      <c r="B343" t="s">
        <v>379</v>
      </c>
    </row>
    <row r="344" spans="1:2" x14ac:dyDescent="0.2">
      <c r="A344" t="str">
        <f>'Day1 Draw'!P51</f>
        <v>76Field71</v>
      </c>
      <c r="B344" t="s">
        <v>379</v>
      </c>
    </row>
    <row r="345" spans="1:2" x14ac:dyDescent="0.2">
      <c r="A345" t="str">
        <f>'Day1 Draw'!P52</f>
        <v>53Field23</v>
      </c>
      <c r="B345" t="s">
        <v>379</v>
      </c>
    </row>
    <row r="346" spans="1:2" x14ac:dyDescent="0.2">
      <c r="A346" t="str">
        <f>'Day1 Draw'!P53</f>
        <v>87Field18</v>
      </c>
      <c r="B346" t="s">
        <v>379</v>
      </c>
    </row>
    <row r="347" spans="1:2" x14ac:dyDescent="0.2">
      <c r="A347" t="e">
        <f>'Day1 Draw'!#REF!</f>
        <v>#REF!</v>
      </c>
      <c r="B347" t="s">
        <v>379</v>
      </c>
    </row>
    <row r="348" spans="1:2" x14ac:dyDescent="0.2">
      <c r="A348" t="str">
        <f>'Day1 Draw'!P54</f>
        <v>47Field34</v>
      </c>
      <c r="B348" t="s">
        <v>379</v>
      </c>
    </row>
    <row r="349" spans="1:2" x14ac:dyDescent="0.2">
      <c r="A349" t="str">
        <f>'Day1 Draw'!P55</f>
        <v>72Field42</v>
      </c>
      <c r="B349" t="s">
        <v>379</v>
      </c>
    </row>
    <row r="350" spans="1:2" x14ac:dyDescent="0.2">
      <c r="A350" t="str">
        <f>'Day1 Draw'!P56</f>
        <v>58Field35</v>
      </c>
      <c r="B350" t="s">
        <v>379</v>
      </c>
    </row>
    <row r="351" spans="1:2" x14ac:dyDescent="0.2">
      <c r="A351" t="str">
        <f>'Day1 Draw'!P57</f>
        <v>60Field64</v>
      </c>
      <c r="B351" t="s">
        <v>379</v>
      </c>
    </row>
    <row r="352" spans="1:2" x14ac:dyDescent="0.2">
      <c r="A352" t="str">
        <f>'Day1 Draw'!P58</f>
        <v>146Field29</v>
      </c>
      <c r="B352" t="s">
        <v>379</v>
      </c>
    </row>
    <row r="353" spans="1:2" x14ac:dyDescent="0.2">
      <c r="A353" t="str">
        <f>'Day1 Draw'!P59</f>
        <v>99Field79</v>
      </c>
      <c r="B353" t="s">
        <v>379</v>
      </c>
    </row>
    <row r="354" spans="1:2" x14ac:dyDescent="0.2">
      <c r="A354" t="str">
        <f>'Day1 Draw'!P61</f>
        <v>111Field62</v>
      </c>
      <c r="B354" t="s">
        <v>379</v>
      </c>
    </row>
    <row r="355" spans="1:2" x14ac:dyDescent="0.2">
      <c r="A355" t="str">
        <f>'Day1 Draw'!P62</f>
        <v>108Field63</v>
      </c>
      <c r="B355" t="s">
        <v>379</v>
      </c>
    </row>
    <row r="356" spans="1:2" x14ac:dyDescent="0.2">
      <c r="A356" t="str">
        <f>'Day1 Draw'!P63</f>
        <v>33Field20</v>
      </c>
      <c r="B356" t="s">
        <v>379</v>
      </c>
    </row>
    <row r="357" spans="1:2" x14ac:dyDescent="0.2">
      <c r="A357" t="str">
        <f>'Day1 Draw'!P64</f>
        <v>51Field64</v>
      </c>
      <c r="B357" t="s">
        <v>379</v>
      </c>
    </row>
    <row r="358" spans="1:2" x14ac:dyDescent="0.2">
      <c r="A358" t="str">
        <f>'Day1 Draw'!P65</f>
        <v>128Field68</v>
      </c>
      <c r="B358" t="s">
        <v>379</v>
      </c>
    </row>
    <row r="359" spans="1:2" x14ac:dyDescent="0.2">
      <c r="A359" t="str">
        <f>'Day1 Draw'!P66</f>
        <v>62Field74</v>
      </c>
      <c r="B359" t="s">
        <v>379</v>
      </c>
    </row>
    <row r="360" spans="1:2" x14ac:dyDescent="0.2">
      <c r="A360" t="str">
        <f>'Day1 Draw'!P67</f>
        <v>94Field56</v>
      </c>
      <c r="B360" t="s">
        <v>379</v>
      </c>
    </row>
    <row r="361" spans="1:2" x14ac:dyDescent="0.2">
      <c r="A361" t="str">
        <f>'Day1 Draw'!P68</f>
        <v>158Field75</v>
      </c>
      <c r="B361" t="s">
        <v>379</v>
      </c>
    </row>
    <row r="362" spans="1:2" x14ac:dyDescent="0.2">
      <c r="A362" t="str">
        <f>'Day1 Draw'!P69</f>
        <v>68Field50</v>
      </c>
      <c r="B362" t="s">
        <v>379</v>
      </c>
    </row>
    <row r="363" spans="1:2" x14ac:dyDescent="0.2">
      <c r="A363" t="str">
        <f>'Day1 Draw'!P70</f>
        <v>168Field34</v>
      </c>
      <c r="B363" t="s">
        <v>379</v>
      </c>
    </row>
    <row r="364" spans="1:2" x14ac:dyDescent="0.2">
      <c r="A364" t="str">
        <f>'Day1 Draw'!P71</f>
        <v>164Field19</v>
      </c>
      <c r="B364" t="s">
        <v>379</v>
      </c>
    </row>
    <row r="365" spans="1:2" x14ac:dyDescent="0.2">
      <c r="A365" t="str">
        <f>'Day1 Draw'!P72</f>
        <v>97Field11</v>
      </c>
      <c r="B365" t="s">
        <v>379</v>
      </c>
    </row>
    <row r="366" spans="1:2" x14ac:dyDescent="0.2">
      <c r="A366" t="str">
        <f>'Day1 Draw'!P73</f>
        <v>124Field70</v>
      </c>
      <c r="B366" t="s">
        <v>379</v>
      </c>
    </row>
    <row r="367" spans="1:2" x14ac:dyDescent="0.2">
      <c r="A367" t="str">
        <f>'Day1 Draw'!P74</f>
        <v>167Field23</v>
      </c>
      <c r="B367" t="s">
        <v>379</v>
      </c>
    </row>
    <row r="368" spans="1:2" x14ac:dyDescent="0.2">
      <c r="A368" t="str">
        <f>'Day1 Draw'!P75</f>
        <v>38Field77</v>
      </c>
      <c r="B368" t="s">
        <v>379</v>
      </c>
    </row>
    <row r="369" spans="1:2" x14ac:dyDescent="0.2">
      <c r="A369" t="str">
        <f>'Day1 Draw'!P76</f>
        <v>66Field10</v>
      </c>
      <c r="B369" t="s">
        <v>379</v>
      </c>
    </row>
    <row r="370" spans="1:2" x14ac:dyDescent="0.2">
      <c r="A370" t="str">
        <f>'Day1 Draw'!P77</f>
        <v>103Field28</v>
      </c>
      <c r="B370" t="s">
        <v>379</v>
      </c>
    </row>
    <row r="371" spans="1:2" x14ac:dyDescent="0.2">
      <c r="A371" t="str">
        <f>'Day1 Draw'!P78</f>
        <v>126Field61</v>
      </c>
      <c r="B371" t="s">
        <v>379</v>
      </c>
    </row>
    <row r="372" spans="1:2" x14ac:dyDescent="0.2">
      <c r="A372" t="str">
        <f>'Day1 Draw'!P79</f>
        <v>100Field79</v>
      </c>
      <c r="B372" t="s">
        <v>379</v>
      </c>
    </row>
    <row r="373" spans="1:2" x14ac:dyDescent="0.2">
      <c r="A373" t="str">
        <f>'Day1 Draw'!P80</f>
        <v>102Field60</v>
      </c>
      <c r="B373" t="s">
        <v>379</v>
      </c>
    </row>
    <row r="374" spans="1:2" x14ac:dyDescent="0.2">
      <c r="A374" t="str">
        <f>'Day1 Draw'!P81</f>
        <v>92Field41</v>
      </c>
      <c r="B374" t="s">
        <v>379</v>
      </c>
    </row>
    <row r="375" spans="1:2" x14ac:dyDescent="0.2">
      <c r="A375" t="str">
        <f>'Day1 Draw'!P82</f>
        <v>91Field32</v>
      </c>
      <c r="B375" t="s">
        <v>379</v>
      </c>
    </row>
    <row r="376" spans="1:2" x14ac:dyDescent="0.2">
      <c r="A376" t="str">
        <f>'Day1 Draw'!P83</f>
        <v>82Field8</v>
      </c>
      <c r="B376" t="s">
        <v>379</v>
      </c>
    </row>
    <row r="377" spans="1:2" x14ac:dyDescent="0.2">
      <c r="A377" t="str">
        <f>'Day1 Draw'!P84</f>
        <v>160Field71</v>
      </c>
      <c r="B377" t="s">
        <v>379</v>
      </c>
    </row>
    <row r="378" spans="1:2" x14ac:dyDescent="0.2">
      <c r="A378" t="str">
        <f>'Day1 Draw'!P85</f>
        <v>36Field15</v>
      </c>
      <c r="B378" t="s">
        <v>379</v>
      </c>
    </row>
    <row r="379" spans="1:2" x14ac:dyDescent="0.2">
      <c r="A379" t="str">
        <f>'Day1 Draw'!P86</f>
        <v>140Field42</v>
      </c>
      <c r="B379" t="s">
        <v>379</v>
      </c>
    </row>
    <row r="380" spans="1:2" x14ac:dyDescent="0.2">
      <c r="A380" t="str">
        <f>'Day1 Draw'!P87</f>
        <v>34Field45</v>
      </c>
      <c r="B380" t="s">
        <v>379</v>
      </c>
    </row>
    <row r="381" spans="1:2" x14ac:dyDescent="0.2">
      <c r="A381" t="str">
        <f>'Day1 Draw'!P88</f>
        <v>154Field35</v>
      </c>
      <c r="B381" t="s">
        <v>379</v>
      </c>
    </row>
    <row r="382" spans="1:2" x14ac:dyDescent="0.2">
      <c r="A382" t="str">
        <f>'Day1 Draw'!P89</f>
        <v>105Field43</v>
      </c>
      <c r="B382" t="s">
        <v>379</v>
      </c>
    </row>
    <row r="383" spans="1:2" x14ac:dyDescent="0.2">
      <c r="A383" t="str">
        <f>'Day1 Draw'!P90</f>
        <v>162Field29</v>
      </c>
      <c r="B383" t="s">
        <v>379</v>
      </c>
    </row>
    <row r="384" spans="1:2" x14ac:dyDescent="0.2">
      <c r="A384" t="str">
        <f>'Day1 Draw'!P91</f>
        <v>74Field54</v>
      </c>
      <c r="B384" t="s">
        <v>379</v>
      </c>
    </row>
    <row r="385" spans="1:2" x14ac:dyDescent="0.2">
      <c r="A385" t="str">
        <f>'Day1 Draw'!P92</f>
        <v>49Field44</v>
      </c>
      <c r="B385" t="s">
        <v>379</v>
      </c>
    </row>
    <row r="386" spans="1:2" x14ac:dyDescent="0.2">
      <c r="A386" t="str">
        <f>'Day1 Draw'!P93</f>
        <v>81Field66</v>
      </c>
      <c r="B386" t="s">
        <v>379</v>
      </c>
    </row>
    <row r="387" spans="1:2" x14ac:dyDescent="0.2">
      <c r="A387" t="str">
        <f>'Day1 Draw'!P94</f>
        <v>244Field66</v>
      </c>
      <c r="B387" t="s">
        <v>379</v>
      </c>
    </row>
    <row r="388" spans="1:2" x14ac:dyDescent="0.2">
      <c r="A388" t="str">
        <f>'Day1 Draw'!P95</f>
        <v>222Field67</v>
      </c>
      <c r="B388" t="s">
        <v>379</v>
      </c>
    </row>
    <row r="389" spans="1:2" x14ac:dyDescent="0.2">
      <c r="A389" t="str">
        <f>'Day1 Draw'!P96</f>
        <v>240Field47</v>
      </c>
      <c r="B389" t="s">
        <v>379</v>
      </c>
    </row>
    <row r="390" spans="1:2" x14ac:dyDescent="0.2">
      <c r="A390" t="str">
        <f>'Day1 Draw'!P97</f>
        <v>196Field59</v>
      </c>
      <c r="B390" t="s">
        <v>379</v>
      </c>
    </row>
    <row r="391" spans="1:2" x14ac:dyDescent="0.2">
      <c r="A391" t="str">
        <f>'Day1 Draw'!P98</f>
        <v>237Field25</v>
      </c>
      <c r="B391" t="s">
        <v>379</v>
      </c>
    </row>
    <row r="392" spans="1:2" x14ac:dyDescent="0.2">
      <c r="A392" t="str">
        <f>'Day1 Draw'!P99</f>
        <v>218Field24</v>
      </c>
      <c r="B392" t="s">
        <v>379</v>
      </c>
    </row>
    <row r="393" spans="1:2" x14ac:dyDescent="0.2">
      <c r="A393" t="str">
        <f>'Day1 Draw'!P100</f>
        <v>192Field3</v>
      </c>
      <c r="B393" t="s">
        <v>379</v>
      </c>
    </row>
    <row r="394" spans="1:2" x14ac:dyDescent="0.2">
      <c r="A394" t="str">
        <f>'Day1 Draw'!P101</f>
        <v>230Field14</v>
      </c>
      <c r="B394" t="s">
        <v>379</v>
      </c>
    </row>
    <row r="395" spans="1:2" x14ac:dyDescent="0.2">
      <c r="A395" t="str">
        <f>'Day1 Draw'!P102</f>
        <v>199Field76</v>
      </c>
      <c r="B395" t="s">
        <v>379</v>
      </c>
    </row>
    <row r="396" spans="1:2" x14ac:dyDescent="0.2">
      <c r="A396" t="str">
        <f>'Day1 Draw'!P103</f>
        <v>229Field21</v>
      </c>
      <c r="B396" t="s">
        <v>379</v>
      </c>
    </row>
    <row r="397" spans="1:2" x14ac:dyDescent="0.2">
      <c r="A397" t="str">
        <f>'Day1 Draw'!P104</f>
        <v>216Field37</v>
      </c>
      <c r="B397" t="s">
        <v>379</v>
      </c>
    </row>
    <row r="398" spans="1:2" x14ac:dyDescent="0.2">
      <c r="A398" t="str">
        <f>'Day1 Draw'!P105</f>
        <v>205Field30</v>
      </c>
      <c r="B398" t="s">
        <v>379</v>
      </c>
    </row>
    <row r="399" spans="1:2" x14ac:dyDescent="0.2">
      <c r="A399" t="str">
        <f>'Day1 Draw'!P106</f>
        <v>239Field38</v>
      </c>
      <c r="B399" t="s">
        <v>379</v>
      </c>
    </row>
    <row r="400" spans="1:2" x14ac:dyDescent="0.2">
      <c r="A400" t="str">
        <f>'Day1 Draw'!P107</f>
        <v>221Field69</v>
      </c>
      <c r="B400" t="s">
        <v>379</v>
      </c>
    </row>
    <row r="401" spans="1:2" x14ac:dyDescent="0.2">
      <c r="A401" t="str">
        <f>'Day1 Draw'!P108</f>
        <v>214Field18</v>
      </c>
      <c r="B401" t="s">
        <v>379</v>
      </c>
    </row>
    <row r="402" spans="1:2" x14ac:dyDescent="0.2">
      <c r="A402" t="str">
        <f>'Day1 Draw'!P109</f>
        <v>227Field3</v>
      </c>
      <c r="B402" t="s">
        <v>379</v>
      </c>
    </row>
    <row r="403" spans="1:2" x14ac:dyDescent="0.2">
      <c r="A403" t="str">
        <f>'Day1 Draw'!P110</f>
        <v>197Field14</v>
      </c>
      <c r="B403" t="s">
        <v>379</v>
      </c>
    </row>
    <row r="404" spans="1:2" x14ac:dyDescent="0.2">
      <c r="A404" t="str">
        <f>'Day1 Draw'!P111</f>
        <v>194Field57</v>
      </c>
      <c r="B404" t="s">
        <v>379</v>
      </c>
    </row>
    <row r="405" spans="1:2" x14ac:dyDescent="0.2">
      <c r="A405" t="str">
        <f>'Day1 Draw'!P112</f>
        <v>238Field25</v>
      </c>
      <c r="B405" t="s">
        <v>379</v>
      </c>
    </row>
    <row r="406" spans="1:2" x14ac:dyDescent="0.2">
      <c r="A406" t="str">
        <f>'Day1 Draw'!P113</f>
        <v>236Field59</v>
      </c>
      <c r="B406" t="s">
        <v>379</v>
      </c>
    </row>
    <row r="407" spans="1:2" x14ac:dyDescent="0.2">
      <c r="A407" t="str">
        <f>'Day1 Draw'!P114</f>
        <v>200Field37</v>
      </c>
      <c r="B407" t="s">
        <v>379</v>
      </c>
    </row>
    <row r="408" spans="1:2" x14ac:dyDescent="0.2">
      <c r="A408" t="str">
        <f>'Day1 Draw'!P115</f>
        <v>202Field76</v>
      </c>
      <c r="B408" t="s">
        <v>379</v>
      </c>
    </row>
    <row r="409" spans="1:2" x14ac:dyDescent="0.2">
      <c r="A409" t="str">
        <f>'Day1 Draw'!P116</f>
        <v>241Field30</v>
      </c>
      <c r="B409" t="s">
        <v>379</v>
      </c>
    </row>
    <row r="410" spans="1:2" x14ac:dyDescent="0.2">
      <c r="A410" t="str">
        <f>'Day1 Draw'!P117</f>
        <v>243Field67</v>
      </c>
      <c r="B410" t="s">
        <v>379</v>
      </c>
    </row>
    <row r="411" spans="1:2" x14ac:dyDescent="0.2">
      <c r="A411" t="e">
        <f>'Day1 Draw'!#REF!</f>
        <v>#REF!</v>
      </c>
      <c r="B411" t="s">
        <v>379</v>
      </c>
    </row>
    <row r="412" spans="1:2" x14ac:dyDescent="0.2">
      <c r="A412" t="str">
        <f>'Day1 Draw'!P118</f>
        <v>208Field38</v>
      </c>
      <c r="B412" t="s">
        <v>379</v>
      </c>
    </row>
    <row r="413" spans="1:2" x14ac:dyDescent="0.2">
      <c r="A413" t="str">
        <f>'Day1 Draw'!P119</f>
        <v>211Field22</v>
      </c>
      <c r="B413" t="s">
        <v>379</v>
      </c>
    </row>
    <row r="414" spans="1:2" x14ac:dyDescent="0.2">
      <c r="A414" t="str">
        <f>'Day1 Draw'!P120</f>
        <v>226Field78</v>
      </c>
      <c r="B414" t="s">
        <v>379</v>
      </c>
    </row>
    <row r="415" spans="1:2" x14ac:dyDescent="0.2">
      <c r="A415" t="str">
        <f>'Day1 Draw'!P121</f>
        <v>181Field60</v>
      </c>
      <c r="B415" t="s">
        <v>379</v>
      </c>
    </row>
    <row r="416" spans="1:2" x14ac:dyDescent="0.2">
      <c r="A416" t="str">
        <f>'Day1 Draw'!P122</f>
        <v>183Field31</v>
      </c>
      <c r="B416" t="s">
        <v>379</v>
      </c>
    </row>
    <row r="417" spans="1:2" x14ac:dyDescent="0.2">
      <c r="A417" t="str">
        <f>'Day1 Draw'!P123</f>
        <v>171Field58</v>
      </c>
      <c r="B417" t="s">
        <v>379</v>
      </c>
    </row>
    <row r="418" spans="1:2" x14ac:dyDescent="0.2">
      <c r="A418" t="str">
        <f>'Day1 Draw'!P124</f>
        <v>185Field40</v>
      </c>
      <c r="B418" t="s">
        <v>379</v>
      </c>
    </row>
    <row r="419" spans="1:2" x14ac:dyDescent="0.2">
      <c r="A419" t="str">
        <f>'Day1 Draw'!P125</f>
        <v>176Field58</v>
      </c>
      <c r="B419" t="s">
        <v>379</v>
      </c>
    </row>
    <row r="420" spans="1:2" x14ac:dyDescent="0.2">
      <c r="A420" t="str">
        <f>'Day1 Draw'!P126</f>
        <v>186Field40</v>
      </c>
      <c r="B420" t="s">
        <v>379</v>
      </c>
    </row>
    <row r="421" spans="1:2" x14ac:dyDescent="0.2">
      <c r="A421" t="str">
        <f>'Day1 Draw'!P127</f>
        <v>188Field31</v>
      </c>
      <c r="B421" t="s">
        <v>379</v>
      </c>
    </row>
    <row r="422" spans="1:2" x14ac:dyDescent="0.2">
      <c r="A422" t="str">
        <f>'Day1 Draw'!P128</f>
        <v>177Field47</v>
      </c>
      <c r="B422" t="s">
        <v>379</v>
      </c>
    </row>
    <row r="423" spans="1:2" x14ac:dyDescent="0.2">
      <c r="A423" t="str">
        <f>'Day1 Draw'!P129</f>
        <v>174Field58</v>
      </c>
      <c r="B423" t="s">
        <v>379</v>
      </c>
    </row>
    <row r="424" spans="1:2" x14ac:dyDescent="0.2">
      <c r="A424" t="str">
        <f>'Day1 Draw'!P130</f>
        <v>Field31</v>
      </c>
      <c r="B424" t="s">
        <v>379</v>
      </c>
    </row>
    <row r="425" spans="1:2" x14ac:dyDescent="0.2">
      <c r="A425">
        <f>'Day1 Draw'!P131</f>
        <v>0</v>
      </c>
      <c r="B425" t="s">
        <v>379</v>
      </c>
    </row>
    <row r="426" spans="1:2" x14ac:dyDescent="0.2">
      <c r="A426">
        <f>'Day1 Draw'!P132</f>
        <v>0</v>
      </c>
      <c r="B426" t="s">
        <v>379</v>
      </c>
    </row>
    <row r="427" spans="1:2" x14ac:dyDescent="0.2">
      <c r="A427">
        <f>'Day1 Draw'!P133</f>
        <v>0</v>
      </c>
      <c r="B427" t="s">
        <v>379</v>
      </c>
    </row>
    <row r="428" spans="1:2" x14ac:dyDescent="0.2">
      <c r="A428">
        <f>'Day1 Draw'!P134</f>
        <v>0</v>
      </c>
      <c r="B428" t="s">
        <v>379</v>
      </c>
    </row>
    <row r="429" spans="1:2" x14ac:dyDescent="0.2">
      <c r="A429">
        <f>'Day1 Draw'!P135</f>
        <v>0</v>
      </c>
      <c r="B429" t="s">
        <v>379</v>
      </c>
    </row>
    <row r="430" spans="1:2" x14ac:dyDescent="0.2">
      <c r="A430">
        <f>'Day1 Draw'!P136</f>
        <v>0</v>
      </c>
      <c r="B430" t="s">
        <v>379</v>
      </c>
    </row>
    <row r="431" spans="1:2" x14ac:dyDescent="0.2">
      <c r="A431">
        <f>'Day1 Draw'!P137</f>
        <v>0</v>
      </c>
      <c r="B431" t="s">
        <v>379</v>
      </c>
    </row>
    <row r="432" spans="1:2" x14ac:dyDescent="0.2">
      <c r="A432">
        <f>'Day1 Draw'!P138</f>
        <v>0</v>
      </c>
      <c r="B432" t="s">
        <v>379</v>
      </c>
    </row>
    <row r="433" spans="1:2" x14ac:dyDescent="0.2">
      <c r="A433">
        <f>'Day1 Draw'!P139</f>
        <v>0</v>
      </c>
      <c r="B433" t="s">
        <v>379</v>
      </c>
    </row>
    <row r="434" spans="1:2" x14ac:dyDescent="0.2">
      <c r="A434">
        <f>'Day1 Draw'!P140</f>
        <v>0</v>
      </c>
      <c r="B434" t="s">
        <v>379</v>
      </c>
    </row>
    <row r="435" spans="1:2" x14ac:dyDescent="0.2">
      <c r="A435">
        <f>'Day1 Draw'!P141</f>
        <v>0</v>
      </c>
      <c r="B435" t="s">
        <v>379</v>
      </c>
    </row>
    <row r="436" spans="1:2" x14ac:dyDescent="0.2">
      <c r="A436">
        <f>'Day1 Draw'!P142</f>
        <v>0</v>
      </c>
      <c r="B436" t="s">
        <v>379</v>
      </c>
    </row>
    <row r="437" spans="1:2" x14ac:dyDescent="0.2">
      <c r="A437">
        <f>'Day1 Draw'!P143</f>
        <v>0</v>
      </c>
      <c r="B437" t="s">
        <v>379</v>
      </c>
    </row>
    <row r="438" spans="1:2" x14ac:dyDescent="0.2">
      <c r="A438">
        <f>'Day1 Draw'!P144</f>
        <v>0</v>
      </c>
      <c r="B438" t="s">
        <v>379</v>
      </c>
    </row>
    <row r="439" spans="1:2" x14ac:dyDescent="0.2">
      <c r="A439">
        <f>'Day1 Draw'!P145</f>
        <v>0</v>
      </c>
      <c r="B439" t="s">
        <v>379</v>
      </c>
    </row>
    <row r="440" spans="1:2" x14ac:dyDescent="0.2">
      <c r="A440">
        <f>'Day1 Draw'!P146</f>
        <v>0</v>
      </c>
      <c r="B440" t="s">
        <v>379</v>
      </c>
    </row>
    <row r="441" spans="1:2" x14ac:dyDescent="0.2">
      <c r="A441">
        <f>'Day1 Draw'!P147</f>
        <v>0</v>
      </c>
      <c r="B441" t="s">
        <v>379</v>
      </c>
    </row>
    <row r="442" spans="1:2" x14ac:dyDescent="0.2">
      <c r="A442">
        <f>'Day1 Draw'!P148</f>
        <v>0</v>
      </c>
      <c r="B442" t="s">
        <v>379</v>
      </c>
    </row>
    <row r="443" spans="1:2" x14ac:dyDescent="0.2">
      <c r="A443">
        <f>'Day1 Draw'!P149</f>
        <v>0</v>
      </c>
      <c r="B443" t="s">
        <v>379</v>
      </c>
    </row>
    <row r="444" spans="1:2" x14ac:dyDescent="0.2">
      <c r="A444" t="str">
        <f>'Day1 Draw'!Q4</f>
        <v>3Field48</v>
      </c>
      <c r="B444" t="s">
        <v>379</v>
      </c>
    </row>
    <row r="445" spans="1:2" x14ac:dyDescent="0.2">
      <c r="A445" t="str">
        <f>'Day1 Draw'!Q5</f>
        <v>5Field12</v>
      </c>
      <c r="B445" t="s">
        <v>379</v>
      </c>
    </row>
    <row r="446" spans="1:2" x14ac:dyDescent="0.2">
      <c r="A446" t="str">
        <f>'Day1 Draw'!Q6</f>
        <v>7Field13</v>
      </c>
      <c r="B446" t="s">
        <v>379</v>
      </c>
    </row>
    <row r="447" spans="1:2" x14ac:dyDescent="0.2">
      <c r="A447">
        <f>'Day1 Draw'!Q7</f>
        <v>0</v>
      </c>
      <c r="B447" t="s">
        <v>379</v>
      </c>
    </row>
    <row r="448" spans="1:2" x14ac:dyDescent="0.2">
      <c r="A448" t="str">
        <f>'Day1 Draw'!Q8</f>
        <v>4Field48</v>
      </c>
      <c r="B448" t="s">
        <v>379</v>
      </c>
    </row>
    <row r="449" spans="1:2" x14ac:dyDescent="0.2">
      <c r="A449" t="str">
        <f>'Day1 Draw'!Q9</f>
        <v>6Field12</v>
      </c>
      <c r="B449" t="s">
        <v>379</v>
      </c>
    </row>
    <row r="450" spans="1:2" x14ac:dyDescent="0.2">
      <c r="A450" t="str">
        <f>'Day1 Draw'!Q10</f>
        <v>8Field13</v>
      </c>
      <c r="B450" t="s">
        <v>379</v>
      </c>
    </row>
    <row r="451" spans="1:2" x14ac:dyDescent="0.2">
      <c r="A451" t="str">
        <f>'Day1 Draw'!Q11</f>
        <v>Field</v>
      </c>
      <c r="B451" t="s">
        <v>379</v>
      </c>
    </row>
    <row r="452" spans="1:2" x14ac:dyDescent="0.2">
      <c r="A452" t="str">
        <f>'Day1 Draw'!Q12</f>
        <v>11Field2</v>
      </c>
      <c r="B452" t="s">
        <v>379</v>
      </c>
    </row>
    <row r="453" spans="1:2" x14ac:dyDescent="0.2">
      <c r="A453" t="str">
        <f>'Day1 Draw'!Q13</f>
        <v>16Field7</v>
      </c>
      <c r="B453" t="s">
        <v>379</v>
      </c>
    </row>
    <row r="454" spans="1:2" x14ac:dyDescent="0.2">
      <c r="A454" t="str">
        <f>'Day1 Draw'!Q14</f>
        <v>19Field6</v>
      </c>
      <c r="B454" t="s">
        <v>379</v>
      </c>
    </row>
    <row r="455" spans="1:2" x14ac:dyDescent="0.2">
      <c r="A455" t="str">
        <f>'Day1 Draw'!Q15</f>
        <v>26Field16</v>
      </c>
      <c r="B455" t="s">
        <v>379</v>
      </c>
    </row>
    <row r="456" spans="1:2" x14ac:dyDescent="0.2">
      <c r="A456" t="str">
        <f>'Day1 Draw'!Q16</f>
        <v>9Field27</v>
      </c>
      <c r="B456" t="s">
        <v>379</v>
      </c>
    </row>
    <row r="457" spans="1:2" x14ac:dyDescent="0.2">
      <c r="A457" t="str">
        <f>'Day1 Draw'!Q17</f>
        <v>23Field36</v>
      </c>
      <c r="B457" t="s">
        <v>379</v>
      </c>
    </row>
    <row r="458" spans="1:2" x14ac:dyDescent="0.2">
      <c r="A458" t="str">
        <f>'Day1 Draw'!Q18</f>
        <v>15Field26</v>
      </c>
      <c r="B458" t="s">
        <v>379</v>
      </c>
    </row>
    <row r="459" spans="1:2" x14ac:dyDescent="0.2">
      <c r="A459" t="str">
        <f>'Day1 Draw'!Q19</f>
        <v>27Field17</v>
      </c>
      <c r="B459" t="s">
        <v>379</v>
      </c>
    </row>
    <row r="460" spans="1:2" x14ac:dyDescent="0.2">
      <c r="A460" t="str">
        <f>'Day1 Draw'!Q20</f>
        <v>22Field39</v>
      </c>
      <c r="B460" t="s">
        <v>379</v>
      </c>
    </row>
    <row r="461" spans="1:2" x14ac:dyDescent="0.2">
      <c r="A461" t="str">
        <f>'Day1 Draw'!Q21</f>
        <v>31Field5</v>
      </c>
      <c r="B461" t="s">
        <v>379</v>
      </c>
    </row>
    <row r="462" spans="1:2" x14ac:dyDescent="0.2">
      <c r="A462" t="str">
        <f>'Day1 Draw'!Q22</f>
        <v>21Field33</v>
      </c>
      <c r="B462" t="s">
        <v>379</v>
      </c>
    </row>
    <row r="463" spans="1:2" x14ac:dyDescent="0.2">
      <c r="A463" t="str">
        <f>'Day1 Draw'!Q23</f>
        <v>28Field55</v>
      </c>
      <c r="B463" t="s">
        <v>379</v>
      </c>
    </row>
    <row r="464" spans="1:2" x14ac:dyDescent="0.2">
      <c r="A464" t="str">
        <f>'Day1 Draw'!Q24</f>
        <v>110Field15</v>
      </c>
      <c r="B464" t="s">
        <v>379</v>
      </c>
    </row>
    <row r="465" spans="1:2" x14ac:dyDescent="0.2">
      <c r="A465" t="str">
        <f>'Day1 Draw'!Q25</f>
        <v>88Field8</v>
      </c>
      <c r="B465" t="s">
        <v>379</v>
      </c>
    </row>
    <row r="466" spans="1:2" x14ac:dyDescent="0.2">
      <c r="A466" t="str">
        <f>'Day1 Draw'!Q26</f>
        <v>89Field50</v>
      </c>
      <c r="B466" t="s">
        <v>379</v>
      </c>
    </row>
    <row r="467" spans="1:2" x14ac:dyDescent="0.2">
      <c r="A467" t="str">
        <f>'Day1 Draw'!Q27</f>
        <v>63Field54</v>
      </c>
      <c r="B467" t="s">
        <v>379</v>
      </c>
    </row>
    <row r="468" spans="1:2" x14ac:dyDescent="0.2">
      <c r="A468" t="str">
        <f>'Day1 Draw'!Q28</f>
        <v>138Field32</v>
      </c>
      <c r="B468" t="s">
        <v>379</v>
      </c>
    </row>
    <row r="469" spans="1:2" x14ac:dyDescent="0.2">
      <c r="A469" t="str">
        <f>'Day1 Draw'!Q29</f>
        <v>48Field44</v>
      </c>
      <c r="B469" t="s">
        <v>379</v>
      </c>
    </row>
    <row r="470" spans="1:2" x14ac:dyDescent="0.2">
      <c r="A470" t="str">
        <f>'Day1 Draw'!Q30</f>
        <v>35Field45</v>
      </c>
      <c r="B470" t="s">
        <v>379</v>
      </c>
    </row>
    <row r="471" spans="1:2" x14ac:dyDescent="0.2">
      <c r="A471" t="str">
        <f>'Day1 Draw'!Q31</f>
        <v>106Field28</v>
      </c>
      <c r="B471" t="s">
        <v>379</v>
      </c>
    </row>
    <row r="472" spans="1:2" x14ac:dyDescent="0.2">
      <c r="A472" t="str">
        <f>'Day1 Draw'!Q32</f>
        <v>101Field78</v>
      </c>
      <c r="B472" t="s">
        <v>379</v>
      </c>
    </row>
    <row r="473" spans="1:2" x14ac:dyDescent="0.2">
      <c r="A473" t="str">
        <f>'Day1 Draw'!Q33</f>
        <v>95Field72</v>
      </c>
      <c r="B473" t="s">
        <v>379</v>
      </c>
    </row>
    <row r="474" spans="1:2" x14ac:dyDescent="0.2">
      <c r="A474" t="str">
        <f>'Day1 Draw'!Q34</f>
        <v>107Field41</v>
      </c>
      <c r="B474" t="s">
        <v>379</v>
      </c>
    </row>
    <row r="475" spans="1:2" x14ac:dyDescent="0.2">
      <c r="A475" t="str">
        <f>'Day1 Draw'!Q35</f>
        <v>134Field56</v>
      </c>
      <c r="B475" t="s">
        <v>379</v>
      </c>
    </row>
    <row r="476" spans="1:2" x14ac:dyDescent="0.2">
      <c r="A476" t="str">
        <f>'Day1 Draw'!Q36</f>
        <v>135Field9</v>
      </c>
      <c r="B476" t="s">
        <v>379</v>
      </c>
    </row>
    <row r="477" spans="1:2" x14ac:dyDescent="0.2">
      <c r="A477" t="str">
        <f>'Day1 Draw'!Q37</f>
        <v>136Field43</v>
      </c>
      <c r="B477" t="s">
        <v>379</v>
      </c>
    </row>
    <row r="478" spans="1:2" x14ac:dyDescent="0.2">
      <c r="A478" t="str">
        <f>'Day1 Draw'!Q38</f>
        <v>119Field22</v>
      </c>
      <c r="B478" t="s">
        <v>379</v>
      </c>
    </row>
    <row r="479" spans="1:2" x14ac:dyDescent="0.2">
      <c r="A479" t="str">
        <f>'Day1 Draw'!Q39</f>
        <v>157Field61</v>
      </c>
      <c r="B479" t="s">
        <v>379</v>
      </c>
    </row>
    <row r="480" spans="1:2" x14ac:dyDescent="0.2">
      <c r="A480" t="str">
        <f>'Day1 Draw'!Q40</f>
        <v>115Field75</v>
      </c>
      <c r="B480" t="s">
        <v>379</v>
      </c>
    </row>
    <row r="481" spans="1:2" x14ac:dyDescent="0.2">
      <c r="A481" t="str">
        <f>'Day1 Draw'!Q41</f>
        <v>169Field19</v>
      </c>
      <c r="B481" t="s">
        <v>379</v>
      </c>
    </row>
    <row r="482" spans="1:2" x14ac:dyDescent="0.2">
      <c r="A482" t="str">
        <f>'Day1 Draw'!Q42</f>
        <v>155Field74</v>
      </c>
      <c r="B482" t="s">
        <v>379</v>
      </c>
    </row>
    <row r="483" spans="1:2" x14ac:dyDescent="0.2">
      <c r="A483" t="str">
        <f>'Day1 Draw'!Q43</f>
        <v>96Field68</v>
      </c>
      <c r="B483" t="s">
        <v>379</v>
      </c>
    </row>
    <row r="484" spans="1:2" x14ac:dyDescent="0.2">
      <c r="A484" t="str">
        <f>'Day1 Draw'!Q44</f>
        <v>90Field11</v>
      </c>
      <c r="B484" t="s">
        <v>379</v>
      </c>
    </row>
    <row r="485" spans="1:2" x14ac:dyDescent="0.2">
      <c r="A485" t="str">
        <f>'Day1 Draw'!Q45</f>
        <v>77Field70</v>
      </c>
      <c r="B485" t="s">
        <v>379</v>
      </c>
    </row>
    <row r="486" spans="1:2" x14ac:dyDescent="0.2">
      <c r="A486" t="str">
        <f>'Day1 Draw'!Q46</f>
        <v>141Field73</v>
      </c>
      <c r="B486" t="s">
        <v>379</v>
      </c>
    </row>
    <row r="487" spans="1:2" x14ac:dyDescent="0.2">
      <c r="A487" t="str">
        <f>'Day1 Draw'!Q47</f>
        <v>159Field20</v>
      </c>
      <c r="B487" t="s">
        <v>379</v>
      </c>
    </row>
    <row r="488" spans="1:2" x14ac:dyDescent="0.2">
      <c r="A488" t="str">
        <f>'Day1 Draw'!Q48</f>
        <v>39Field10</v>
      </c>
      <c r="B488" t="s">
        <v>379</v>
      </c>
    </row>
    <row r="489" spans="1:2" x14ac:dyDescent="0.2">
      <c r="A489" t="str">
        <f>'Day1 Draw'!Q49</f>
        <v>59Field69</v>
      </c>
      <c r="B489" t="s">
        <v>379</v>
      </c>
    </row>
    <row r="490" spans="1:2" x14ac:dyDescent="0.2">
      <c r="A490" t="str">
        <f>'Day1 Draw'!Q50</f>
        <v>83Field57</v>
      </c>
      <c r="B490" t="s">
        <v>379</v>
      </c>
    </row>
    <row r="491" spans="1:2" x14ac:dyDescent="0.2">
      <c r="A491" t="str">
        <f>'Day1 Draw'!Q51</f>
        <v>86Field71</v>
      </c>
      <c r="B491" t="s">
        <v>379</v>
      </c>
    </row>
    <row r="492" spans="1:2" x14ac:dyDescent="0.2">
      <c r="A492" t="str">
        <f>'Day1 Draw'!Q52</f>
        <v>85Field23</v>
      </c>
      <c r="B492" t="s">
        <v>379</v>
      </c>
    </row>
    <row r="493" spans="1:2" x14ac:dyDescent="0.2">
      <c r="A493" t="str">
        <f>'Day1 Draw'!Q53</f>
        <v>98Field18</v>
      </c>
      <c r="B493" t="s">
        <v>379</v>
      </c>
    </row>
    <row r="494" spans="1:2" x14ac:dyDescent="0.2">
      <c r="A494" t="e">
        <f>'Day1 Draw'!#REF!</f>
        <v>#REF!</v>
      </c>
      <c r="B494" t="s">
        <v>379</v>
      </c>
    </row>
    <row r="495" spans="1:2" x14ac:dyDescent="0.2">
      <c r="A495" t="str">
        <f>'Day1 Draw'!Q54</f>
        <v>54Field34</v>
      </c>
      <c r="B495" t="s">
        <v>379</v>
      </c>
    </row>
    <row r="496" spans="1:2" x14ac:dyDescent="0.2">
      <c r="A496" t="str">
        <f>'Day1 Draw'!Q55</f>
        <v>71Field42</v>
      </c>
      <c r="B496" t="s">
        <v>379</v>
      </c>
    </row>
    <row r="497" spans="1:2" x14ac:dyDescent="0.2">
      <c r="A497" t="str">
        <f>'Day1 Draw'!Q56</f>
        <v>153Field35</v>
      </c>
      <c r="B497" t="s">
        <v>379</v>
      </c>
    </row>
    <row r="498" spans="1:2" x14ac:dyDescent="0.2">
      <c r="A498" t="str">
        <f>'Day1 Draw'!Q57</f>
        <v>65Field64</v>
      </c>
      <c r="B498" t="s">
        <v>379</v>
      </c>
    </row>
    <row r="499" spans="1:2" x14ac:dyDescent="0.2">
      <c r="A499" t="str">
        <f>'Day1 Draw'!Q58</f>
        <v>113Field29</v>
      </c>
      <c r="B499" t="s">
        <v>379</v>
      </c>
    </row>
    <row r="500" spans="1:2" x14ac:dyDescent="0.2">
      <c r="A500" t="str">
        <f>'Day1 Draw'!Q59</f>
        <v>215Field79</v>
      </c>
      <c r="B500" t="s">
        <v>379</v>
      </c>
    </row>
    <row r="501" spans="1:2" x14ac:dyDescent="0.2">
      <c r="A501" t="str">
        <f>'Day1 Draw'!Q61</f>
        <v>73Field62</v>
      </c>
      <c r="B501" t="s">
        <v>379</v>
      </c>
    </row>
    <row r="502" spans="1:2" x14ac:dyDescent="0.2">
      <c r="A502" t="str">
        <f>'Day1 Draw'!Q62</f>
        <v>165Field63</v>
      </c>
      <c r="B502" t="s">
        <v>379</v>
      </c>
    </row>
    <row r="503" spans="1:2" x14ac:dyDescent="0.2">
      <c r="A503" t="str">
        <f>'Day1 Draw'!Q63</f>
        <v>125Field20</v>
      </c>
      <c r="B503" t="s">
        <v>379</v>
      </c>
    </row>
    <row r="504" spans="1:2" x14ac:dyDescent="0.2">
      <c r="A504" t="str">
        <f>'Day1 Draw'!Q64</f>
        <v>156Field64</v>
      </c>
      <c r="B504" t="s">
        <v>379</v>
      </c>
    </row>
    <row r="505" spans="1:2" x14ac:dyDescent="0.2">
      <c r="A505" t="str">
        <f>'Day1 Draw'!Q65</f>
        <v>117Field68</v>
      </c>
      <c r="B505" t="s">
        <v>379</v>
      </c>
    </row>
    <row r="506" spans="1:2" x14ac:dyDescent="0.2">
      <c r="A506" t="str">
        <f>'Day1 Draw'!Q66</f>
        <v>147Field74</v>
      </c>
      <c r="B506" t="s">
        <v>379</v>
      </c>
    </row>
    <row r="507" spans="1:2" x14ac:dyDescent="0.2">
      <c r="A507" t="str">
        <f>'Day1 Draw'!Q67</f>
        <v>43Field56</v>
      </c>
      <c r="B507" t="s">
        <v>379</v>
      </c>
    </row>
    <row r="508" spans="1:2" x14ac:dyDescent="0.2">
      <c r="A508" t="str">
        <f>'Day1 Draw'!Q68</f>
        <v>149Field75</v>
      </c>
      <c r="B508" t="s">
        <v>379</v>
      </c>
    </row>
    <row r="509" spans="1:2" x14ac:dyDescent="0.2">
      <c r="A509" t="str">
        <f>'Day1 Draw'!Q69</f>
        <v>145Field50</v>
      </c>
      <c r="B509" t="s">
        <v>379</v>
      </c>
    </row>
    <row r="510" spans="1:2" x14ac:dyDescent="0.2">
      <c r="A510" t="str">
        <f>'Day1 Draw'!Q70</f>
        <v>137Field34</v>
      </c>
      <c r="B510" t="s">
        <v>379</v>
      </c>
    </row>
    <row r="511" spans="1:2" x14ac:dyDescent="0.2">
      <c r="A511" t="str">
        <f>'Day1 Draw'!Q71</f>
        <v>133Field19</v>
      </c>
      <c r="B511" t="s">
        <v>379</v>
      </c>
    </row>
    <row r="512" spans="1:2" x14ac:dyDescent="0.2">
      <c r="A512" t="str">
        <f>'Day1 Draw'!Q72</f>
        <v>61Field11</v>
      </c>
      <c r="B512" t="s">
        <v>379</v>
      </c>
    </row>
    <row r="513" spans="1:2" x14ac:dyDescent="0.2">
      <c r="A513" t="str">
        <f>'Day1 Draw'!Q73</f>
        <v>122Field70</v>
      </c>
      <c r="B513" t="s">
        <v>379</v>
      </c>
    </row>
    <row r="514" spans="1:2" x14ac:dyDescent="0.2">
      <c r="A514" t="str">
        <f>'Day1 Draw'!Q74</f>
        <v>148Field23</v>
      </c>
      <c r="B514" t="s">
        <v>379</v>
      </c>
    </row>
    <row r="515" spans="1:2" x14ac:dyDescent="0.2">
      <c r="A515" t="str">
        <f>'Day1 Draw'!Q75</f>
        <v>132Field77</v>
      </c>
      <c r="B515" t="s">
        <v>379</v>
      </c>
    </row>
    <row r="516" spans="1:2" x14ac:dyDescent="0.2">
      <c r="A516" t="str">
        <f>'Day1 Draw'!Q76</f>
        <v>84Field10</v>
      </c>
      <c r="B516" t="s">
        <v>379</v>
      </c>
    </row>
    <row r="517" spans="1:2" x14ac:dyDescent="0.2">
      <c r="A517" t="str">
        <f>'Day1 Draw'!Q77</f>
        <v>151Field28</v>
      </c>
      <c r="B517" t="s">
        <v>379</v>
      </c>
    </row>
    <row r="518" spans="1:2" x14ac:dyDescent="0.2">
      <c r="A518" t="str">
        <f>'Day1 Draw'!Q78</f>
        <v>143Field61</v>
      </c>
      <c r="B518" t="s">
        <v>379</v>
      </c>
    </row>
    <row r="519" spans="1:2" x14ac:dyDescent="0.2">
      <c r="A519" t="str">
        <f>'Day1 Draw'!Q79</f>
        <v>213Field79</v>
      </c>
      <c r="B519" t="s">
        <v>379</v>
      </c>
    </row>
    <row r="520" spans="1:2" x14ac:dyDescent="0.2">
      <c r="A520" t="str">
        <f>'Day1 Draw'!Q80</f>
        <v>104Field60</v>
      </c>
      <c r="B520" t="s">
        <v>379</v>
      </c>
    </row>
    <row r="521" spans="1:2" x14ac:dyDescent="0.2">
      <c r="A521" t="str">
        <f>'Day1 Draw'!Q81</f>
        <v>144Field41</v>
      </c>
      <c r="B521" t="s">
        <v>379</v>
      </c>
    </row>
    <row r="522" spans="1:2" x14ac:dyDescent="0.2">
      <c r="A522" t="str">
        <f>'Day1 Draw'!Q82</f>
        <v>46Field32</v>
      </c>
      <c r="B522" t="s">
        <v>379</v>
      </c>
    </row>
    <row r="523" spans="1:2" x14ac:dyDescent="0.2">
      <c r="A523" t="str">
        <f>'Day1 Draw'!Q83</f>
        <v>69Field8</v>
      </c>
      <c r="B523" t="s">
        <v>379</v>
      </c>
    </row>
    <row r="524" spans="1:2" x14ac:dyDescent="0.2">
      <c r="A524" t="str">
        <f>'Day1 Draw'!Q84</f>
        <v>161Field71</v>
      </c>
      <c r="B524" t="s">
        <v>379</v>
      </c>
    </row>
    <row r="525" spans="1:2" x14ac:dyDescent="0.2">
      <c r="A525" t="str">
        <f>'Day1 Draw'!Q85</f>
        <v>114Field15</v>
      </c>
      <c r="B525" t="s">
        <v>379</v>
      </c>
    </row>
    <row r="526" spans="1:2" x14ac:dyDescent="0.2">
      <c r="A526" t="str">
        <f>'Day1 Draw'!Q86</f>
        <v>50Field42</v>
      </c>
      <c r="B526" t="s">
        <v>379</v>
      </c>
    </row>
    <row r="527" spans="1:2" x14ac:dyDescent="0.2">
      <c r="A527" t="str">
        <f>'Day1 Draw'!Q87</f>
        <v>109Field45</v>
      </c>
      <c r="B527" t="s">
        <v>379</v>
      </c>
    </row>
    <row r="528" spans="1:2" x14ac:dyDescent="0.2">
      <c r="A528" t="str">
        <f>'Day1 Draw'!Q88</f>
        <v>121Field35</v>
      </c>
      <c r="B528" t="s">
        <v>379</v>
      </c>
    </row>
    <row r="529" spans="1:2" x14ac:dyDescent="0.2">
      <c r="A529" t="str">
        <f>'Day1 Draw'!Q89</f>
        <v>80Field43</v>
      </c>
      <c r="B529" t="s">
        <v>379</v>
      </c>
    </row>
    <row r="530" spans="1:2" x14ac:dyDescent="0.2">
      <c r="A530" t="str">
        <f>'Day1 Draw'!Q90</f>
        <v>57Field29</v>
      </c>
      <c r="B530" t="s">
        <v>379</v>
      </c>
    </row>
    <row r="531" spans="1:2" x14ac:dyDescent="0.2">
      <c r="A531" t="str">
        <f>'Day1 Draw'!Q91</f>
        <v>139Field54</v>
      </c>
      <c r="B531" t="s">
        <v>379</v>
      </c>
    </row>
    <row r="532" spans="1:2" x14ac:dyDescent="0.2">
      <c r="A532" t="str">
        <f>'Day1 Draw'!Q92</f>
        <v>247Field44</v>
      </c>
      <c r="B532" t="s">
        <v>379</v>
      </c>
    </row>
    <row r="533" spans="1:2" x14ac:dyDescent="0.2">
      <c r="A533" t="str">
        <f>'Day1 Draw'!Q93</f>
        <v>118Field66</v>
      </c>
      <c r="B533" t="s">
        <v>379</v>
      </c>
    </row>
    <row r="534" spans="1:2" x14ac:dyDescent="0.2">
      <c r="A534" t="str">
        <f>'Day1 Draw'!Q94</f>
        <v>206Field66</v>
      </c>
      <c r="B534" t="s">
        <v>379</v>
      </c>
    </row>
    <row r="535" spans="1:2" x14ac:dyDescent="0.2">
      <c r="A535" t="str">
        <f>'Day1 Draw'!Q95</f>
        <v>220Field67</v>
      </c>
      <c r="B535" t="s">
        <v>379</v>
      </c>
    </row>
    <row r="536" spans="1:2" x14ac:dyDescent="0.2">
      <c r="A536" t="str">
        <f>'Day1 Draw'!Q96</f>
        <v>217Field47</v>
      </c>
      <c r="B536" t="s">
        <v>379</v>
      </c>
    </row>
    <row r="537" spans="1:2" x14ac:dyDescent="0.2">
      <c r="A537" t="str">
        <f>'Day1 Draw'!Q97</f>
        <v>204Field59</v>
      </c>
      <c r="B537" t="s">
        <v>379</v>
      </c>
    </row>
    <row r="538" spans="1:2" x14ac:dyDescent="0.2">
      <c r="A538" t="str">
        <f>'Day1 Draw'!Q98</f>
        <v>223Field25</v>
      </c>
      <c r="B538" t="s">
        <v>379</v>
      </c>
    </row>
    <row r="539" spans="1:2" x14ac:dyDescent="0.2">
      <c r="A539" t="str">
        <f>'Day1 Draw'!Q99</f>
        <v>224Field24</v>
      </c>
      <c r="B539" t="s">
        <v>379</v>
      </c>
    </row>
    <row r="540" spans="1:2" x14ac:dyDescent="0.2">
      <c r="A540" t="str">
        <f>'Day1 Draw'!Q100</f>
        <v>195Field3</v>
      </c>
      <c r="B540" t="s">
        <v>379</v>
      </c>
    </row>
    <row r="541" spans="1:2" x14ac:dyDescent="0.2">
      <c r="A541" t="str">
        <f>'Day1 Draw'!Q101</f>
        <v>231Field14</v>
      </c>
      <c r="B541" t="s">
        <v>379</v>
      </c>
    </row>
    <row r="542" spans="1:2" x14ac:dyDescent="0.2">
      <c r="A542" t="str">
        <f>'Day1 Draw'!Q102</f>
        <v>198Field76</v>
      </c>
      <c r="B542" t="s">
        <v>379</v>
      </c>
    </row>
    <row r="543" spans="1:2" x14ac:dyDescent="0.2">
      <c r="A543" t="str">
        <f>'Day1 Draw'!Q103</f>
        <v>228Field21</v>
      </c>
      <c r="B543" t="s">
        <v>379</v>
      </c>
    </row>
    <row r="544" spans="1:2" x14ac:dyDescent="0.2">
      <c r="A544" t="str">
        <f>'Day1 Draw'!Q104</f>
        <v>235Field37</v>
      </c>
      <c r="B544" t="s">
        <v>379</v>
      </c>
    </row>
    <row r="545" spans="1:2" x14ac:dyDescent="0.2">
      <c r="A545" t="str">
        <f>'Day1 Draw'!Q105</f>
        <v>212Field30</v>
      </c>
      <c r="B545" t="s">
        <v>379</v>
      </c>
    </row>
    <row r="546" spans="1:2" x14ac:dyDescent="0.2">
      <c r="A546" t="str">
        <f>'Day1 Draw'!Q106</f>
        <v>245Field38</v>
      </c>
      <c r="B546" t="s">
        <v>379</v>
      </c>
    </row>
    <row r="547" spans="1:2" x14ac:dyDescent="0.2">
      <c r="A547" t="str">
        <f>'Day1 Draw'!Q107</f>
        <v>233Field69</v>
      </c>
      <c r="B547" t="s">
        <v>379</v>
      </c>
    </row>
    <row r="548" spans="1:2" x14ac:dyDescent="0.2">
      <c r="A548" t="str">
        <f>'Day1 Draw'!Q108</f>
        <v>203Field18</v>
      </c>
      <c r="B548" t="s">
        <v>379</v>
      </c>
    </row>
    <row r="549" spans="1:2" x14ac:dyDescent="0.2">
      <c r="A549" t="str">
        <f>'Day1 Draw'!Q109</f>
        <v>207Field3</v>
      </c>
      <c r="B549" t="s">
        <v>379</v>
      </c>
    </row>
    <row r="550" spans="1:2" x14ac:dyDescent="0.2">
      <c r="A550" t="str">
        <f>'Day1 Draw'!Q110</f>
        <v>191Field14</v>
      </c>
      <c r="B550" t="s">
        <v>379</v>
      </c>
    </row>
    <row r="551" spans="1:2" x14ac:dyDescent="0.2">
      <c r="A551" t="str">
        <f>'Day1 Draw'!Q111</f>
        <v>219Field57</v>
      </c>
      <c r="B551" t="s">
        <v>379</v>
      </c>
    </row>
    <row r="552" spans="1:2" x14ac:dyDescent="0.2">
      <c r="A552" t="str">
        <f>'Day1 Draw'!Q112</f>
        <v>209Field25</v>
      </c>
      <c r="B552" t="s">
        <v>379</v>
      </c>
    </row>
    <row r="553" spans="1:2" x14ac:dyDescent="0.2">
      <c r="A553" t="str">
        <f>'Day1 Draw'!Q113</f>
        <v>189Field59</v>
      </c>
      <c r="B553" t="s">
        <v>379</v>
      </c>
    </row>
    <row r="554" spans="1:2" x14ac:dyDescent="0.2">
      <c r="A554" t="str">
        <f>'Day1 Draw'!Q114</f>
        <v>210Field37</v>
      </c>
      <c r="B554" t="s">
        <v>379</v>
      </c>
    </row>
    <row r="555" spans="1:2" x14ac:dyDescent="0.2">
      <c r="A555" t="str">
        <f>'Day1 Draw'!Q115</f>
        <v>232Field76</v>
      </c>
      <c r="B555" t="s">
        <v>379</v>
      </c>
    </row>
    <row r="556" spans="1:2" x14ac:dyDescent="0.2">
      <c r="A556" t="str">
        <f>'Day1 Draw'!Q116</f>
        <v>242Field30</v>
      </c>
      <c r="B556" t="s">
        <v>379</v>
      </c>
    </row>
    <row r="557" spans="1:2" x14ac:dyDescent="0.2">
      <c r="A557" t="str">
        <f>'Day1 Draw'!Q117</f>
        <v>201Field67</v>
      </c>
      <c r="B557" t="s">
        <v>379</v>
      </c>
    </row>
    <row r="558" spans="1:2" x14ac:dyDescent="0.2">
      <c r="A558" t="e">
        <f>'Day1 Draw'!#REF!</f>
        <v>#REF!</v>
      </c>
      <c r="B558" t="s">
        <v>379</v>
      </c>
    </row>
    <row r="559" spans="1:2" x14ac:dyDescent="0.2">
      <c r="A559" t="str">
        <f>'Day1 Draw'!Q118</f>
        <v>225Field38</v>
      </c>
      <c r="B559" t="s">
        <v>379</v>
      </c>
    </row>
    <row r="560" spans="1:2" x14ac:dyDescent="0.2">
      <c r="A560" t="str">
        <f>'Day1 Draw'!Q119</f>
        <v>246Field22</v>
      </c>
      <c r="B560" t="s">
        <v>379</v>
      </c>
    </row>
    <row r="561" spans="1:2" x14ac:dyDescent="0.2">
      <c r="A561" t="str">
        <f>'Day1 Draw'!Q120</f>
        <v>234Field78</v>
      </c>
      <c r="B561" t="s">
        <v>379</v>
      </c>
    </row>
    <row r="562" spans="1:2" x14ac:dyDescent="0.2">
      <c r="A562" t="str">
        <f>'Day1 Draw'!Q121</f>
        <v>170Field60</v>
      </c>
      <c r="B562" t="s">
        <v>379</v>
      </c>
    </row>
    <row r="563" spans="1:2" x14ac:dyDescent="0.2">
      <c r="A563" t="str">
        <f>'Day1 Draw'!Q122</f>
        <v>178Field31</v>
      </c>
      <c r="B563" t="s">
        <v>379</v>
      </c>
    </row>
    <row r="564" spans="1:2" x14ac:dyDescent="0.2">
      <c r="A564" t="str">
        <f>'Day1 Draw'!Q123</f>
        <v>182Field58</v>
      </c>
      <c r="B564" t="s">
        <v>379</v>
      </c>
    </row>
    <row r="565" spans="1:2" x14ac:dyDescent="0.2">
      <c r="A565" t="str">
        <f>'Day1 Draw'!Q124</f>
        <v>179Field40</v>
      </c>
      <c r="B565" t="s">
        <v>379</v>
      </c>
    </row>
    <row r="566" spans="1:2" x14ac:dyDescent="0.2">
      <c r="A566" t="str">
        <f>'Day1 Draw'!Q125</f>
        <v>172Field58</v>
      </c>
      <c r="B566" t="s">
        <v>379</v>
      </c>
    </row>
    <row r="567" spans="1:2" x14ac:dyDescent="0.2">
      <c r="A567" t="str">
        <f>'Day1 Draw'!Q126</f>
        <v>187Field40</v>
      </c>
      <c r="B567" t="s">
        <v>379</v>
      </c>
    </row>
    <row r="568" spans="1:2" x14ac:dyDescent="0.2">
      <c r="A568" t="str">
        <f>'Day1 Draw'!Q127</f>
        <v>173Field31</v>
      </c>
      <c r="B568" t="s">
        <v>379</v>
      </c>
    </row>
    <row r="569" spans="1:2" x14ac:dyDescent="0.2">
      <c r="A569" t="str">
        <f>'Day1 Draw'!Q128</f>
        <v>175Field47</v>
      </c>
      <c r="B569" t="s">
        <v>379</v>
      </c>
    </row>
    <row r="570" spans="1:2" x14ac:dyDescent="0.2">
      <c r="A570" t="str">
        <f>'Day1 Draw'!Q129</f>
        <v>184Field58</v>
      </c>
      <c r="B570" t="s">
        <v>379</v>
      </c>
    </row>
    <row r="571" spans="1:2" x14ac:dyDescent="0.2">
      <c r="A571">
        <f>'Day1 Draw'!Q130</f>
        <v>0</v>
      </c>
      <c r="B571" t="s">
        <v>379</v>
      </c>
    </row>
    <row r="572" spans="1:2" x14ac:dyDescent="0.2">
      <c r="A572">
        <f>'Day1 Draw'!Q131</f>
        <v>0</v>
      </c>
      <c r="B572" t="s">
        <v>379</v>
      </c>
    </row>
    <row r="573" spans="1:2" x14ac:dyDescent="0.2">
      <c r="A573">
        <f>'Day1 Draw'!Q132</f>
        <v>0</v>
      </c>
      <c r="B573" t="s">
        <v>379</v>
      </c>
    </row>
    <row r="574" spans="1:2" x14ac:dyDescent="0.2">
      <c r="A574">
        <f>'Day1 Draw'!Q133</f>
        <v>0</v>
      </c>
      <c r="B574" t="s">
        <v>379</v>
      </c>
    </row>
    <row r="575" spans="1:2" x14ac:dyDescent="0.2">
      <c r="A575">
        <f>'Day1 Draw'!Q134</f>
        <v>0</v>
      </c>
      <c r="B575" t="s">
        <v>379</v>
      </c>
    </row>
    <row r="576" spans="1:2" x14ac:dyDescent="0.2">
      <c r="A576">
        <f>'Day1 Draw'!Q135</f>
        <v>0</v>
      </c>
      <c r="B576" t="s">
        <v>379</v>
      </c>
    </row>
    <row r="577" spans="1:2" x14ac:dyDescent="0.2">
      <c r="A577">
        <f>'Day1 Draw'!Q136</f>
        <v>0</v>
      </c>
      <c r="B577" t="s">
        <v>379</v>
      </c>
    </row>
    <row r="578" spans="1:2" x14ac:dyDescent="0.2">
      <c r="A578">
        <f>'Day1 Draw'!Q137</f>
        <v>0</v>
      </c>
      <c r="B578" t="s">
        <v>379</v>
      </c>
    </row>
    <row r="579" spans="1:2" x14ac:dyDescent="0.2">
      <c r="A579">
        <f>'Day1 Draw'!Q138</f>
        <v>0</v>
      </c>
      <c r="B579" t="s">
        <v>379</v>
      </c>
    </row>
    <row r="580" spans="1:2" x14ac:dyDescent="0.2">
      <c r="A580">
        <f>'Day1 Draw'!Q139</f>
        <v>0</v>
      </c>
      <c r="B580" t="s">
        <v>379</v>
      </c>
    </row>
    <row r="581" spans="1:2" x14ac:dyDescent="0.2">
      <c r="A581">
        <f>'Day1 Draw'!Q140</f>
        <v>0</v>
      </c>
      <c r="B581" t="s">
        <v>379</v>
      </c>
    </row>
    <row r="582" spans="1:2" x14ac:dyDescent="0.2">
      <c r="A582">
        <f>'Day1 Draw'!Q141</f>
        <v>0</v>
      </c>
      <c r="B582" t="s">
        <v>379</v>
      </c>
    </row>
    <row r="583" spans="1:2" x14ac:dyDescent="0.2">
      <c r="A583">
        <f>'Day1 Draw'!Q142</f>
        <v>0</v>
      </c>
      <c r="B583" t="s">
        <v>379</v>
      </c>
    </row>
    <row r="584" spans="1:2" x14ac:dyDescent="0.2">
      <c r="A584">
        <f>'Day1 Draw'!Q143</f>
        <v>0</v>
      </c>
      <c r="B584" t="s">
        <v>379</v>
      </c>
    </row>
    <row r="585" spans="1:2" x14ac:dyDescent="0.2">
      <c r="A585">
        <f>'Day1 Draw'!Q144</f>
        <v>0</v>
      </c>
      <c r="B585" t="s">
        <v>379</v>
      </c>
    </row>
    <row r="586" spans="1:2" x14ac:dyDescent="0.2">
      <c r="A586">
        <f>'Day1 Draw'!Q145</f>
        <v>0</v>
      </c>
      <c r="B586" t="s">
        <v>379</v>
      </c>
    </row>
    <row r="587" spans="1:2" x14ac:dyDescent="0.2">
      <c r="A587">
        <f>'Day1 Draw'!Q146</f>
        <v>0</v>
      </c>
      <c r="B587" t="s">
        <v>379</v>
      </c>
    </row>
    <row r="588" spans="1:2" x14ac:dyDescent="0.2">
      <c r="A588">
        <f>'Day1 Draw'!Q147</f>
        <v>0</v>
      </c>
      <c r="B588" t="s">
        <v>379</v>
      </c>
    </row>
    <row r="589" spans="1:2" x14ac:dyDescent="0.2">
      <c r="A589">
        <f>'Day1 Draw'!Q148</f>
        <v>0</v>
      </c>
      <c r="B589" t="s">
        <v>379</v>
      </c>
    </row>
    <row r="590" spans="1:2" x14ac:dyDescent="0.2">
      <c r="A590">
        <f>'Day1 Draw'!Q149</f>
        <v>0</v>
      </c>
      <c r="B590" t="s">
        <v>379</v>
      </c>
    </row>
    <row r="591" spans="1:2" x14ac:dyDescent="0.2">
      <c r="A591" t="str">
        <f>'Day2 Draw'!N4</f>
        <v>14</v>
      </c>
      <c r="B591" t="s">
        <v>379</v>
      </c>
    </row>
    <row r="592" spans="1:2" x14ac:dyDescent="0.2">
      <c r="A592" t="str">
        <f>'Day2 Draw'!N5</f>
        <v>35</v>
      </c>
      <c r="B592" t="s">
        <v>379</v>
      </c>
    </row>
    <row r="593" spans="1:2" x14ac:dyDescent="0.2">
      <c r="A593" t="str">
        <f>'Day2 Draw'!N6</f>
        <v>67</v>
      </c>
      <c r="B593" t="s">
        <v>379</v>
      </c>
    </row>
    <row r="594" spans="1:2" x14ac:dyDescent="0.2">
      <c r="A594" t="str">
        <f>'Day2 Draw'!N7</f>
        <v>8</v>
      </c>
      <c r="B594" t="s">
        <v>379</v>
      </c>
    </row>
    <row r="595" spans="1:2" x14ac:dyDescent="0.2">
      <c r="A595" t="str">
        <f>'Day2 Draw'!N8</f>
        <v>15</v>
      </c>
      <c r="B595" t="s">
        <v>379</v>
      </c>
    </row>
    <row r="596" spans="1:2" x14ac:dyDescent="0.2">
      <c r="A596" t="str">
        <f>'Day2 Draw'!N9</f>
        <v>47</v>
      </c>
      <c r="B596" t="s">
        <v>379</v>
      </c>
    </row>
    <row r="597" spans="1:2" x14ac:dyDescent="0.2">
      <c r="A597" t="str">
        <f>'Day2 Draw'!N10</f>
        <v>68</v>
      </c>
      <c r="B597" t="s">
        <v>379</v>
      </c>
    </row>
    <row r="598" spans="1:2" x14ac:dyDescent="0.2">
      <c r="A598" t="str">
        <f>'Day2 Draw'!N11</f>
        <v>5</v>
      </c>
      <c r="B598" t="s">
        <v>379</v>
      </c>
    </row>
    <row r="599" spans="1:2" x14ac:dyDescent="0.2">
      <c r="A599" t="str">
        <f>'Day2 Draw'!N12</f>
        <v>3017</v>
      </c>
      <c r="B599" t="s">
        <v>379</v>
      </c>
    </row>
    <row r="600" spans="1:2" x14ac:dyDescent="0.2">
      <c r="A600" t="str">
        <f>'Day2 Draw'!N13</f>
        <v>1318</v>
      </c>
      <c r="B600" t="s">
        <v>379</v>
      </c>
    </row>
    <row r="601" spans="1:2" x14ac:dyDescent="0.2">
      <c r="A601" t="str">
        <f>'Day2 Draw'!N14</f>
        <v>1221</v>
      </c>
      <c r="B601" t="s">
        <v>379</v>
      </c>
    </row>
    <row r="602" spans="1:2" x14ac:dyDescent="0.2">
      <c r="A602" t="str">
        <f>'Day2 Draw'!N15</f>
        <v>2532</v>
      </c>
      <c r="B602" t="s">
        <v>379</v>
      </c>
    </row>
    <row r="603" spans="1:2" x14ac:dyDescent="0.2">
      <c r="A603" t="str">
        <f>'Day2 Draw'!N16</f>
        <v>1129</v>
      </c>
      <c r="B603" t="s">
        <v>379</v>
      </c>
    </row>
    <row r="604" spans="1:2" x14ac:dyDescent="0.2">
      <c r="A604" t="str">
        <f>'Day2 Draw'!N17</f>
        <v>1016</v>
      </c>
      <c r="B604" t="s">
        <v>379</v>
      </c>
    </row>
    <row r="605" spans="1:2" x14ac:dyDescent="0.2">
      <c r="A605" t="str">
        <f>'Day2 Draw'!N18</f>
        <v>2631</v>
      </c>
      <c r="B605" t="s">
        <v>379</v>
      </c>
    </row>
    <row r="606" spans="1:2" x14ac:dyDescent="0.2">
      <c r="A606" t="str">
        <f>'Day2 Draw'!N19</f>
        <v>2419</v>
      </c>
      <c r="B606" t="s">
        <v>379</v>
      </c>
    </row>
    <row r="607" spans="1:2" x14ac:dyDescent="0.2">
      <c r="A607" t="str">
        <f>'Day2 Draw'!N20</f>
        <v>2220</v>
      </c>
      <c r="B607" t="s">
        <v>379</v>
      </c>
    </row>
    <row r="608" spans="1:2" x14ac:dyDescent="0.2">
      <c r="A608" t="str">
        <f>'Day2 Draw'!N21</f>
        <v>2815</v>
      </c>
      <c r="B608" t="s">
        <v>379</v>
      </c>
    </row>
    <row r="609" spans="1:2" x14ac:dyDescent="0.2">
      <c r="A609" t="str">
        <f>'Day2 Draw'!N22</f>
        <v>914</v>
      </c>
      <c r="B609" t="s">
        <v>379</v>
      </c>
    </row>
    <row r="610" spans="1:2" x14ac:dyDescent="0.2">
      <c r="A610" t="str">
        <f>'Day2 Draw'!N23</f>
        <v>2723</v>
      </c>
      <c r="B610" t="s">
        <v>379</v>
      </c>
    </row>
    <row r="611" spans="1:2" x14ac:dyDescent="0.2">
      <c r="A611" t="str">
        <f>'Day2 Draw'!N24</f>
        <v>6555</v>
      </c>
      <c r="B611" t="s">
        <v>379</v>
      </c>
    </row>
    <row r="612" spans="1:2" x14ac:dyDescent="0.2">
      <c r="A612" t="str">
        <f>'Day2 Draw'!N25</f>
        <v>4176</v>
      </c>
      <c r="B612" t="s">
        <v>379</v>
      </c>
    </row>
    <row r="613" spans="1:2" x14ac:dyDescent="0.2">
      <c r="A613" t="str">
        <f>'Day2 Draw'!N26</f>
        <v>5645</v>
      </c>
      <c r="B613" t="s">
        <v>379</v>
      </c>
    </row>
    <row r="614" spans="1:2" x14ac:dyDescent="0.2">
      <c r="A614" t="str">
        <f>'Day2 Draw'!N27</f>
        <v>8834</v>
      </c>
      <c r="B614" t="s">
        <v>379</v>
      </c>
    </row>
    <row r="615" spans="1:2" x14ac:dyDescent="0.2">
      <c r="A615" t="str">
        <f>'Day2 Draw'!N28</f>
        <v>120166</v>
      </c>
      <c r="B615" t="s">
        <v>379</v>
      </c>
    </row>
    <row r="616" spans="1:2" x14ac:dyDescent="0.2">
      <c r="A616" t="str">
        <f>'Day2 Draw'!N29</f>
        <v>5269</v>
      </c>
      <c r="B616" t="s">
        <v>379</v>
      </c>
    </row>
    <row r="617" spans="1:2" x14ac:dyDescent="0.2">
      <c r="A617" t="str">
        <f>'Day2 Draw'!N30</f>
        <v>110159</v>
      </c>
      <c r="B617" t="s">
        <v>379</v>
      </c>
    </row>
    <row r="618" spans="1:2" x14ac:dyDescent="0.2">
      <c r="A618" t="str">
        <f>'Day2 Draw'!N31</f>
        <v>116131</v>
      </c>
      <c r="B618" t="s">
        <v>379</v>
      </c>
    </row>
    <row r="619" spans="1:2" x14ac:dyDescent="0.2">
      <c r="A619" t="str">
        <f>'Day2 Draw'!N32</f>
        <v>10042</v>
      </c>
      <c r="B619" t="s">
        <v>379</v>
      </c>
    </row>
    <row r="620" spans="1:2" x14ac:dyDescent="0.2">
      <c r="A620" t="str">
        <f>'Day2 Draw'!N33</f>
        <v>7089</v>
      </c>
      <c r="B620" t="s">
        <v>379</v>
      </c>
    </row>
    <row r="621" spans="1:2" x14ac:dyDescent="0.2">
      <c r="A621" t="str">
        <f>'Day2 Draw'!N34</f>
        <v>13072</v>
      </c>
      <c r="B621" t="s">
        <v>379</v>
      </c>
    </row>
    <row r="622" spans="1:2" x14ac:dyDescent="0.2">
      <c r="A622" t="str">
        <f>'Day2 Draw'!N35</f>
        <v>112153</v>
      </c>
      <c r="B622" t="s">
        <v>379</v>
      </c>
    </row>
    <row r="623" spans="1:2" x14ac:dyDescent="0.2">
      <c r="A623" t="str">
        <f>'Day2 Draw'!N36</f>
        <v>111141</v>
      </c>
      <c r="B623" t="s">
        <v>379</v>
      </c>
    </row>
    <row r="624" spans="1:2" x14ac:dyDescent="0.2">
      <c r="A624" t="str">
        <f>'Day2 Draw'!N37</f>
        <v>163146</v>
      </c>
      <c r="B624" t="s">
        <v>379</v>
      </c>
    </row>
    <row r="625" spans="1:2" x14ac:dyDescent="0.2">
      <c r="A625" t="str">
        <f>'Day2 Draw'!N38</f>
        <v>158117</v>
      </c>
      <c r="B625" t="s">
        <v>379</v>
      </c>
    </row>
    <row r="626" spans="1:2" x14ac:dyDescent="0.2">
      <c r="A626" t="str">
        <f>'Day2 Draw'!N39</f>
        <v>15643</v>
      </c>
      <c r="B626" t="s">
        <v>379</v>
      </c>
    </row>
    <row r="627" spans="1:2" x14ac:dyDescent="0.2">
      <c r="A627" t="str">
        <f>'Day2 Draw'!N40</f>
        <v>97154</v>
      </c>
      <c r="B627" t="s">
        <v>379</v>
      </c>
    </row>
    <row r="628" spans="1:2" x14ac:dyDescent="0.2">
      <c r="A628" t="str">
        <f>'Day2 Draw'!N41</f>
        <v>87152</v>
      </c>
      <c r="B628" t="s">
        <v>379</v>
      </c>
    </row>
    <row r="629" spans="1:2" x14ac:dyDescent="0.2">
      <c r="A629" t="str">
        <f>'Day2 Draw'!N42</f>
        <v>12683</v>
      </c>
      <c r="B629" t="s">
        <v>379</v>
      </c>
    </row>
    <row r="630" spans="1:2" x14ac:dyDescent="0.2">
      <c r="A630" t="str">
        <f>'Day2 Draw'!N43</f>
        <v>12333</v>
      </c>
      <c r="B630" t="s">
        <v>379</v>
      </c>
    </row>
    <row r="631" spans="1:2" x14ac:dyDescent="0.2">
      <c r="A631" t="str">
        <f>'Day2 Draw'!N44</f>
        <v>102155</v>
      </c>
      <c r="B631" t="s">
        <v>379</v>
      </c>
    </row>
    <row r="632" spans="1:2" x14ac:dyDescent="0.2">
      <c r="A632" t="str">
        <f>'Day2 Draw'!N45</f>
        <v>12839</v>
      </c>
      <c r="B632" t="s">
        <v>379</v>
      </c>
    </row>
    <row r="633" spans="1:2" x14ac:dyDescent="0.2">
      <c r="A633" t="str">
        <f>'Day2 Draw'!N46</f>
        <v>44168</v>
      </c>
      <c r="B633" t="s">
        <v>379</v>
      </c>
    </row>
    <row r="634" spans="1:2" x14ac:dyDescent="0.2">
      <c r="A634" t="str">
        <f>'Day2 Draw'!N47</f>
        <v>7154</v>
      </c>
      <c r="B634" t="s">
        <v>379</v>
      </c>
    </row>
    <row r="635" spans="1:2" x14ac:dyDescent="0.2">
      <c r="A635" t="str">
        <f>'Day2 Draw'!N48</f>
        <v>4935</v>
      </c>
      <c r="B635" t="s">
        <v>379</v>
      </c>
    </row>
    <row r="636" spans="1:2" x14ac:dyDescent="0.2">
      <c r="A636" t="str">
        <f>'Day2 Draw'!N49</f>
        <v>8047</v>
      </c>
      <c r="B636" t="s">
        <v>379</v>
      </c>
    </row>
    <row r="637" spans="1:2" x14ac:dyDescent="0.2">
      <c r="A637" t="str">
        <f>'Day2 Draw'!N50</f>
        <v>10766</v>
      </c>
      <c r="B637" t="s">
        <v>379</v>
      </c>
    </row>
    <row r="638" spans="1:2" x14ac:dyDescent="0.2">
      <c r="A638" t="str">
        <f>'Day2 Draw'!N51</f>
        <v>16977</v>
      </c>
      <c r="B638" t="s">
        <v>379</v>
      </c>
    </row>
    <row r="639" spans="1:2" x14ac:dyDescent="0.2">
      <c r="A639" t="str">
        <f>'Day2 Draw'!N52</f>
        <v>5753</v>
      </c>
      <c r="B639" t="s">
        <v>379</v>
      </c>
    </row>
    <row r="640" spans="1:2" x14ac:dyDescent="0.2">
      <c r="A640" t="str">
        <f>'Day2 Draw'!N53</f>
        <v>12199</v>
      </c>
      <c r="B640" t="s">
        <v>379</v>
      </c>
    </row>
    <row r="641" spans="1:2" x14ac:dyDescent="0.2">
      <c r="A641" t="str">
        <f>'Day2 Draw'!N54</f>
        <v>10996</v>
      </c>
      <c r="B641" t="s">
        <v>379</v>
      </c>
    </row>
    <row r="642" spans="1:2" x14ac:dyDescent="0.2">
      <c r="A642" t="str">
        <f>'Day2 Draw'!N55</f>
        <v>162138</v>
      </c>
      <c r="B642" t="s">
        <v>379</v>
      </c>
    </row>
    <row r="643" spans="1:2" x14ac:dyDescent="0.2">
      <c r="A643" t="str">
        <f>'Day2 Draw'!N56</f>
        <v>135113</v>
      </c>
      <c r="B643" t="s">
        <v>379</v>
      </c>
    </row>
    <row r="644" spans="1:2" x14ac:dyDescent="0.2">
      <c r="A644" t="str">
        <f>'Day2 Draw'!N57</f>
        <v>7475</v>
      </c>
      <c r="B644" t="s">
        <v>379</v>
      </c>
    </row>
    <row r="645" spans="1:2" x14ac:dyDescent="0.2">
      <c r="A645" t="str">
        <f>'Day2 Draw'!N58</f>
        <v>15785</v>
      </c>
      <c r="B645" t="s">
        <v>379</v>
      </c>
    </row>
    <row r="646" spans="1:2" x14ac:dyDescent="0.2">
      <c r="A646" t="e">
        <f>'Day2 Draw'!#REF!</f>
        <v>#REF!</v>
      </c>
      <c r="B646" t="s">
        <v>379</v>
      </c>
    </row>
    <row r="647" spans="1:2" x14ac:dyDescent="0.2">
      <c r="A647" t="str">
        <f>'Day2 Draw'!N59</f>
        <v>93147</v>
      </c>
      <c r="B647" t="s">
        <v>379</v>
      </c>
    </row>
    <row r="648" spans="1:2" x14ac:dyDescent="0.2">
      <c r="A648" t="str">
        <f>'Day2 Draw'!N61</f>
        <v>108150</v>
      </c>
      <c r="B648" t="s">
        <v>379</v>
      </c>
    </row>
    <row r="649" spans="1:2" x14ac:dyDescent="0.2">
      <c r="A649" t="str">
        <f>'Day2 Draw'!N62</f>
        <v>6795</v>
      </c>
      <c r="B649" t="s">
        <v>379</v>
      </c>
    </row>
    <row r="650" spans="1:2" x14ac:dyDescent="0.2">
      <c r="A650" t="str">
        <f>'Day2 Draw'!N63</f>
        <v>142149</v>
      </c>
      <c r="B650" t="s">
        <v>379</v>
      </c>
    </row>
    <row r="651" spans="1:2" x14ac:dyDescent="0.2">
      <c r="A651" t="str">
        <f>'Day2 Draw'!N64</f>
        <v>3836</v>
      </c>
      <c r="B651" t="s">
        <v>379</v>
      </c>
    </row>
    <row r="652" spans="1:2" x14ac:dyDescent="0.2">
      <c r="A652" t="str">
        <f>'Day2 Draw'!N65</f>
        <v>68118</v>
      </c>
      <c r="B652" t="s">
        <v>379</v>
      </c>
    </row>
    <row r="653" spans="1:2" x14ac:dyDescent="0.2">
      <c r="A653" t="str">
        <f>'Day2 Draw'!N66</f>
        <v>127145</v>
      </c>
      <c r="B653" t="s">
        <v>379</v>
      </c>
    </row>
    <row r="654" spans="1:2" x14ac:dyDescent="0.2">
      <c r="A654" t="str">
        <f>'Day2 Draw'!N67</f>
        <v>9437</v>
      </c>
      <c r="B654" t="s">
        <v>379</v>
      </c>
    </row>
    <row r="655" spans="1:2" x14ac:dyDescent="0.2">
      <c r="A655" t="str">
        <f>'Day2 Draw'!N68</f>
        <v>165119</v>
      </c>
      <c r="B655" t="s">
        <v>379</v>
      </c>
    </row>
    <row r="656" spans="1:2" x14ac:dyDescent="0.2">
      <c r="A656" t="str">
        <f>'Day2 Draw'!N69</f>
        <v>9091</v>
      </c>
      <c r="B656" t="s">
        <v>379</v>
      </c>
    </row>
    <row r="657" spans="1:2" x14ac:dyDescent="0.2">
      <c r="A657" t="str">
        <f>'Day2 Draw'!N70</f>
        <v>103125</v>
      </c>
      <c r="B657" t="s">
        <v>379</v>
      </c>
    </row>
    <row r="658" spans="1:2" x14ac:dyDescent="0.2">
      <c r="A658" t="str">
        <f>'Day2 Draw'!N71</f>
        <v>62161</v>
      </c>
      <c r="B658" t="s">
        <v>379</v>
      </c>
    </row>
    <row r="659" spans="1:2" x14ac:dyDescent="0.2">
      <c r="A659" t="str">
        <f>'Day2 Draw'!N72</f>
        <v>16498</v>
      </c>
      <c r="B659" t="s">
        <v>379</v>
      </c>
    </row>
    <row r="660" spans="1:2" x14ac:dyDescent="0.2">
      <c r="A660" t="str">
        <f>'Day2 Draw'!N73</f>
        <v>10579</v>
      </c>
      <c r="B660" t="s">
        <v>379</v>
      </c>
    </row>
    <row r="661" spans="1:2" x14ac:dyDescent="0.2">
      <c r="A661" t="str">
        <f>'Day2 Draw'!N74</f>
        <v>64140</v>
      </c>
      <c r="B661" t="s">
        <v>379</v>
      </c>
    </row>
    <row r="662" spans="1:2" x14ac:dyDescent="0.2">
      <c r="A662" t="str">
        <f>'Day2 Draw'!N75</f>
        <v>51148</v>
      </c>
      <c r="B662" t="s">
        <v>379</v>
      </c>
    </row>
    <row r="663" spans="1:2" x14ac:dyDescent="0.2">
      <c r="A663" t="str">
        <f>'Day2 Draw'!N76</f>
        <v>63104</v>
      </c>
      <c r="B663" t="s">
        <v>379</v>
      </c>
    </row>
    <row r="664" spans="1:2" x14ac:dyDescent="0.2">
      <c r="A664" t="str">
        <f>'Day2 Draw'!N77</f>
        <v>12461</v>
      </c>
      <c r="B664" t="s">
        <v>379</v>
      </c>
    </row>
    <row r="665" spans="1:2" x14ac:dyDescent="0.2">
      <c r="A665" t="str">
        <f>'Day2 Draw'!N78</f>
        <v>84134</v>
      </c>
      <c r="B665" t="s">
        <v>379</v>
      </c>
    </row>
    <row r="666" spans="1:2" x14ac:dyDescent="0.2">
      <c r="A666" t="str">
        <f>'Day2 Draw'!N79</f>
        <v>167139</v>
      </c>
      <c r="B666" t="s">
        <v>379</v>
      </c>
    </row>
    <row r="667" spans="1:2" x14ac:dyDescent="0.2">
      <c r="A667" t="str">
        <f>'Day2 Draw'!N80</f>
        <v>9250</v>
      </c>
      <c r="B667" t="s">
        <v>379</v>
      </c>
    </row>
    <row r="668" spans="1:2" x14ac:dyDescent="0.2">
      <c r="A668" t="str">
        <f>'Day2 Draw'!N81</f>
        <v>137101</v>
      </c>
      <c r="B668" t="s">
        <v>379</v>
      </c>
    </row>
    <row r="669" spans="1:2" x14ac:dyDescent="0.2">
      <c r="A669" t="str">
        <f>'Day2 Draw'!N82</f>
        <v>132151</v>
      </c>
      <c r="B669" t="s">
        <v>379</v>
      </c>
    </row>
    <row r="670" spans="1:2" x14ac:dyDescent="0.2">
      <c r="A670" t="str">
        <f>'Day2 Draw'!N83</f>
        <v>13640</v>
      </c>
      <c r="B670" t="s">
        <v>379</v>
      </c>
    </row>
    <row r="671" spans="1:2" x14ac:dyDescent="0.2">
      <c r="A671" t="str">
        <f>'Day2 Draw'!N84</f>
        <v>48144</v>
      </c>
      <c r="B671" t="s">
        <v>379</v>
      </c>
    </row>
    <row r="672" spans="1:2" x14ac:dyDescent="0.2">
      <c r="A672" t="str">
        <f>'Day2 Draw'!N85</f>
        <v>12260</v>
      </c>
      <c r="B672" t="s">
        <v>379</v>
      </c>
    </row>
    <row r="673" spans="1:2" x14ac:dyDescent="0.2">
      <c r="A673" t="str">
        <f>'Day2 Draw'!N86</f>
        <v>78143</v>
      </c>
      <c r="B673" t="s">
        <v>379</v>
      </c>
    </row>
    <row r="674" spans="1:2" x14ac:dyDescent="0.2">
      <c r="A674" t="str">
        <f>'Day2 Draw'!N87</f>
        <v>11558</v>
      </c>
      <c r="B674" t="s">
        <v>379</v>
      </c>
    </row>
    <row r="675" spans="1:2" x14ac:dyDescent="0.2">
      <c r="A675" t="str">
        <f>'Day2 Draw'!N88</f>
        <v>106114</v>
      </c>
      <c r="B675" t="s">
        <v>379</v>
      </c>
    </row>
    <row r="676" spans="1:2" x14ac:dyDescent="0.2">
      <c r="A676" t="str">
        <f>'Day2 Draw'!N89</f>
        <v>16073</v>
      </c>
      <c r="B676" t="s">
        <v>379</v>
      </c>
    </row>
    <row r="677" spans="1:2" x14ac:dyDescent="0.2">
      <c r="A677" t="str">
        <f>'Day2 Draw'!N90</f>
        <v>8659</v>
      </c>
      <c r="B677" t="s">
        <v>379</v>
      </c>
    </row>
    <row r="678" spans="1:2" x14ac:dyDescent="0.2">
      <c r="A678" t="str">
        <f>'Day2 Draw'!N91</f>
        <v>133247</v>
      </c>
      <c r="B678" t="s">
        <v>379</v>
      </c>
    </row>
    <row r="679" spans="1:2" x14ac:dyDescent="0.2">
      <c r="A679" t="str">
        <f>'Day2 Draw'!N92</f>
        <v>12981</v>
      </c>
      <c r="B679" t="s">
        <v>379</v>
      </c>
    </row>
    <row r="680" spans="1:2" x14ac:dyDescent="0.2">
      <c r="A680" t="str">
        <f>'Day2 Draw'!N93</f>
        <v>222234</v>
      </c>
      <c r="B680" t="s">
        <v>379</v>
      </c>
    </row>
    <row r="681" spans="1:2" x14ac:dyDescent="0.2">
      <c r="A681" t="str">
        <f>'Day2 Draw'!N94</f>
        <v>244226</v>
      </c>
      <c r="B681" t="s">
        <v>379</v>
      </c>
    </row>
    <row r="682" spans="1:2" x14ac:dyDescent="0.2">
      <c r="A682" t="str">
        <f>'Day2 Draw'!N95</f>
        <v>192227</v>
      </c>
      <c r="B682" t="s">
        <v>379</v>
      </c>
    </row>
    <row r="683" spans="1:2" x14ac:dyDescent="0.2">
      <c r="A683" t="str">
        <f>'Day2 Draw'!N96</f>
        <v>202207</v>
      </c>
      <c r="B683" t="s">
        <v>379</v>
      </c>
    </row>
    <row r="684" spans="1:2" x14ac:dyDescent="0.2">
      <c r="A684" t="str">
        <f>'Day2 Draw'!N97</f>
        <v>238204</v>
      </c>
      <c r="B684" t="s">
        <v>379</v>
      </c>
    </row>
    <row r="685" spans="1:2" x14ac:dyDescent="0.2">
      <c r="A685" t="str">
        <f>'Day2 Draw'!N98</f>
        <v>218208</v>
      </c>
      <c r="B685" t="s">
        <v>379</v>
      </c>
    </row>
    <row r="686" spans="1:2" x14ac:dyDescent="0.2">
      <c r="A686" t="str">
        <f>'Day2 Draw'!N99</f>
        <v>229242</v>
      </c>
      <c r="B686" t="s">
        <v>379</v>
      </c>
    </row>
    <row r="687" spans="1:2" x14ac:dyDescent="0.2">
      <c r="A687" t="str">
        <f>'Day2 Draw'!N100</f>
        <v>197230</v>
      </c>
      <c r="B687" t="s">
        <v>379</v>
      </c>
    </row>
    <row r="688" spans="1:2" x14ac:dyDescent="0.2">
      <c r="A688" t="str">
        <f>'Day2 Draw'!N101</f>
        <v>220196</v>
      </c>
      <c r="B688" t="s">
        <v>379</v>
      </c>
    </row>
    <row r="689" spans="1:2" x14ac:dyDescent="0.2">
      <c r="A689" t="str">
        <f>'Day2 Draw'!N102</f>
        <v>213195</v>
      </c>
      <c r="B689" t="s">
        <v>379</v>
      </c>
    </row>
    <row r="690" spans="1:2" x14ac:dyDescent="0.2">
      <c r="A690" t="str">
        <f>'Day2 Draw'!N103</f>
        <v>241233</v>
      </c>
      <c r="B690" t="s">
        <v>379</v>
      </c>
    </row>
    <row r="691" spans="1:2" x14ac:dyDescent="0.2">
      <c r="A691" t="str">
        <f>'Day2 Draw'!N104</f>
        <v>240212</v>
      </c>
      <c r="B691" t="s">
        <v>379</v>
      </c>
    </row>
    <row r="692" spans="1:2" x14ac:dyDescent="0.2">
      <c r="A692" t="str">
        <f>'Day2 Draw'!N105</f>
        <v>217231</v>
      </c>
      <c r="B692" t="s">
        <v>379</v>
      </c>
    </row>
    <row r="693" spans="1:2" x14ac:dyDescent="0.2">
      <c r="A693" t="str">
        <f>'Day2 Draw'!N106</f>
        <v>206191</v>
      </c>
      <c r="B693" t="s">
        <v>379</v>
      </c>
    </row>
    <row r="694" spans="1:2" x14ac:dyDescent="0.2">
      <c r="A694" t="str">
        <f>'Day2 Draw'!N107</f>
        <v>199200</v>
      </c>
      <c r="B694" t="s">
        <v>379</v>
      </c>
    </row>
    <row r="695" spans="1:2" x14ac:dyDescent="0.2">
      <c r="A695" t="str">
        <f>'Day2 Draw'!N108</f>
        <v>221228</v>
      </c>
      <c r="B695" t="s">
        <v>379</v>
      </c>
    </row>
    <row r="696" spans="1:2" x14ac:dyDescent="0.2">
      <c r="A696" t="str">
        <f>'Day2 Draw'!N109</f>
        <v>237210</v>
      </c>
      <c r="B696" t="s">
        <v>379</v>
      </c>
    </row>
    <row r="697" spans="1:2" x14ac:dyDescent="0.2">
      <c r="A697" t="str">
        <f>'Day2 Draw'!N110</f>
        <v>215216</v>
      </c>
      <c r="B697" t="s">
        <v>379</v>
      </c>
    </row>
    <row r="698" spans="1:2" x14ac:dyDescent="0.2">
      <c r="A698" t="str">
        <f>'Day2 Draw'!N111</f>
        <v>236235</v>
      </c>
      <c r="B698" t="s">
        <v>379</v>
      </c>
    </row>
    <row r="699" spans="1:2" x14ac:dyDescent="0.2">
      <c r="A699" t="str">
        <f>'Day2 Draw'!N112</f>
        <v>194209</v>
      </c>
      <c r="B699" t="s">
        <v>379</v>
      </c>
    </row>
    <row r="700" spans="1:2" x14ac:dyDescent="0.2">
      <c r="A700" t="str">
        <f>'Day2 Draw'!N113</f>
        <v>214246</v>
      </c>
      <c r="B700" t="s">
        <v>379</v>
      </c>
    </row>
    <row r="701" spans="1:2" x14ac:dyDescent="0.2">
      <c r="A701" t="e">
        <f>'Day2 Draw'!#REF!</f>
        <v>#REF!</v>
      </c>
      <c r="B701" t="s">
        <v>379</v>
      </c>
    </row>
    <row r="702" spans="1:2" x14ac:dyDescent="0.2">
      <c r="A702" t="str">
        <f>'Day2 Draw'!N114</f>
        <v>211243</v>
      </c>
      <c r="B702" t="s">
        <v>379</v>
      </c>
    </row>
    <row r="703" spans="1:2" x14ac:dyDescent="0.2">
      <c r="A703" t="str">
        <f>'Day2 Draw'!N115</f>
        <v>223224</v>
      </c>
      <c r="B703" t="s">
        <v>379</v>
      </c>
    </row>
    <row r="704" spans="1:2" x14ac:dyDescent="0.2">
      <c r="A704" t="str">
        <f>'Day2 Draw'!N116</f>
        <v>189239</v>
      </c>
      <c r="B704" t="s">
        <v>379</v>
      </c>
    </row>
    <row r="705" spans="1:2" x14ac:dyDescent="0.2">
      <c r="A705" t="str">
        <f>'Day2 Draw'!N117</f>
        <v>245225</v>
      </c>
      <c r="B705" t="s">
        <v>379</v>
      </c>
    </row>
    <row r="706" spans="1:2" x14ac:dyDescent="0.2">
      <c r="A706" t="str">
        <f>'Day2 Draw'!N118</f>
        <v>203205</v>
      </c>
      <c r="B706" t="s">
        <v>379</v>
      </c>
    </row>
    <row r="707" spans="1:2" x14ac:dyDescent="0.2">
      <c r="A707" t="str">
        <f>'Day2 Draw'!N119</f>
        <v>219201</v>
      </c>
      <c r="B707" t="s">
        <v>379</v>
      </c>
    </row>
    <row r="708" spans="1:2" x14ac:dyDescent="0.2">
      <c r="A708" t="str">
        <f>'Day2 Draw'!N120</f>
        <v>198232</v>
      </c>
      <c r="B708" t="s">
        <v>379</v>
      </c>
    </row>
    <row r="709" spans="1:2" x14ac:dyDescent="0.2">
      <c r="A709" t="str">
        <f>'Day2 Draw'!N121</f>
        <v>183174</v>
      </c>
      <c r="B709" t="s">
        <v>379</v>
      </c>
    </row>
    <row r="710" spans="1:2" x14ac:dyDescent="0.2">
      <c r="A710" t="str">
        <f>'Day2 Draw'!N122</f>
        <v>171178</v>
      </c>
      <c r="B710" t="s">
        <v>379</v>
      </c>
    </row>
    <row r="711" spans="1:2" x14ac:dyDescent="0.2">
      <c r="A711" t="str">
        <f>'Day2 Draw'!N123</f>
        <v>186182</v>
      </c>
      <c r="B711" t="s">
        <v>379</v>
      </c>
    </row>
    <row r="712" spans="1:2" x14ac:dyDescent="0.2">
      <c r="A712" t="str">
        <f>'Day2 Draw'!N124</f>
        <v>175187</v>
      </c>
      <c r="B712" t="s">
        <v>379</v>
      </c>
    </row>
    <row r="713" spans="1:2" x14ac:dyDescent="0.2">
      <c r="A713" t="str">
        <f>'Day2 Draw'!N125</f>
        <v>173179</v>
      </c>
      <c r="B713" t="s">
        <v>379</v>
      </c>
    </row>
    <row r="714" spans="1:2" x14ac:dyDescent="0.2">
      <c r="A714" t="str">
        <f>'Day2 Draw'!N126</f>
        <v>172188</v>
      </c>
      <c r="B714" t="s">
        <v>379</v>
      </c>
    </row>
    <row r="715" spans="1:2" x14ac:dyDescent="0.2">
      <c r="A715" t="str">
        <f>'Day2 Draw'!N127</f>
        <v>181185</v>
      </c>
      <c r="B715" t="s">
        <v>379</v>
      </c>
    </row>
    <row r="716" spans="1:2" x14ac:dyDescent="0.2">
      <c r="A716" t="str">
        <f>'Day2 Draw'!N128</f>
        <v>177184</v>
      </c>
      <c r="B716" t="s">
        <v>379</v>
      </c>
    </row>
    <row r="717" spans="1:2" x14ac:dyDescent="0.2">
      <c r="A717" t="str">
        <f>'Day2 Draw'!N129</f>
        <v>176170</v>
      </c>
      <c r="B717" t="s">
        <v>379</v>
      </c>
    </row>
    <row r="718" spans="1:2" x14ac:dyDescent="0.2">
      <c r="A718">
        <f>'Day2 Draw'!N130</f>
        <v>0</v>
      </c>
      <c r="B718" t="s">
        <v>379</v>
      </c>
    </row>
    <row r="719" spans="1:2" x14ac:dyDescent="0.2">
      <c r="A719">
        <f>'Day2 Draw'!N131</f>
        <v>0</v>
      </c>
      <c r="B719" t="s">
        <v>379</v>
      </c>
    </row>
    <row r="720" spans="1:2" x14ac:dyDescent="0.2">
      <c r="A720">
        <f>'Day2 Draw'!N132</f>
        <v>0</v>
      </c>
      <c r="B720" t="s">
        <v>379</v>
      </c>
    </row>
    <row r="721" spans="1:2" x14ac:dyDescent="0.2">
      <c r="A721">
        <f>'Day2 Draw'!N133</f>
        <v>0</v>
      </c>
      <c r="B721" t="s">
        <v>379</v>
      </c>
    </row>
    <row r="722" spans="1:2" x14ac:dyDescent="0.2">
      <c r="A722">
        <f>'Day2 Draw'!N134</f>
        <v>0</v>
      </c>
      <c r="B722" t="s">
        <v>379</v>
      </c>
    </row>
    <row r="723" spans="1:2" x14ac:dyDescent="0.2">
      <c r="A723">
        <f>'Day2 Draw'!N135</f>
        <v>0</v>
      </c>
      <c r="B723" t="s">
        <v>379</v>
      </c>
    </row>
    <row r="724" spans="1:2" x14ac:dyDescent="0.2">
      <c r="A724">
        <f>'Day2 Draw'!N136</f>
        <v>0</v>
      </c>
      <c r="B724" t="s">
        <v>379</v>
      </c>
    </row>
    <row r="725" spans="1:2" x14ac:dyDescent="0.2">
      <c r="A725">
        <f>'Day2 Draw'!N137</f>
        <v>0</v>
      </c>
      <c r="B725" t="s">
        <v>379</v>
      </c>
    </row>
    <row r="726" spans="1:2" x14ac:dyDescent="0.2">
      <c r="A726">
        <f>'Day2 Draw'!N138</f>
        <v>0</v>
      </c>
      <c r="B726" t="s">
        <v>379</v>
      </c>
    </row>
    <row r="727" spans="1:2" x14ac:dyDescent="0.2">
      <c r="A727">
        <f>'Day2 Draw'!N139</f>
        <v>0</v>
      </c>
      <c r="B727" t="s">
        <v>379</v>
      </c>
    </row>
    <row r="728" spans="1:2" x14ac:dyDescent="0.2">
      <c r="A728">
        <f>'Day2 Draw'!N140</f>
        <v>0</v>
      </c>
      <c r="B728" t="s">
        <v>379</v>
      </c>
    </row>
    <row r="729" spans="1:2" x14ac:dyDescent="0.2">
      <c r="A729">
        <f>'Day2 Draw'!N141</f>
        <v>0</v>
      </c>
      <c r="B729" t="s">
        <v>379</v>
      </c>
    </row>
    <row r="730" spans="1:2" x14ac:dyDescent="0.2">
      <c r="A730">
        <f>'Day2 Draw'!N142</f>
        <v>0</v>
      </c>
      <c r="B730" t="s">
        <v>379</v>
      </c>
    </row>
    <row r="731" spans="1:2" x14ac:dyDescent="0.2">
      <c r="A731">
        <f>'Day2 Draw'!N143</f>
        <v>0</v>
      </c>
      <c r="B731" t="s">
        <v>379</v>
      </c>
    </row>
    <row r="732" spans="1:2" x14ac:dyDescent="0.2">
      <c r="A732">
        <f>'Day2 Draw'!N144</f>
        <v>0</v>
      </c>
      <c r="B732" t="s">
        <v>379</v>
      </c>
    </row>
    <row r="733" spans="1:2" x14ac:dyDescent="0.2">
      <c r="A733">
        <f>'Day2 Draw'!N145</f>
        <v>0</v>
      </c>
      <c r="B733" t="s">
        <v>379</v>
      </c>
    </row>
    <row r="734" spans="1:2" x14ac:dyDescent="0.2">
      <c r="A734">
        <f>'Day2 Draw'!N146</f>
        <v>0</v>
      </c>
      <c r="B734" t="s">
        <v>379</v>
      </c>
    </row>
    <row r="735" spans="1:2" x14ac:dyDescent="0.2">
      <c r="A735">
        <f>'Day2 Draw'!N147</f>
        <v>0</v>
      </c>
      <c r="B735" t="s">
        <v>379</v>
      </c>
    </row>
    <row r="736" spans="1:2" x14ac:dyDescent="0.2">
      <c r="A736">
        <f>'Day2 Draw'!N148</f>
        <v>0</v>
      </c>
      <c r="B736" t="s">
        <v>379</v>
      </c>
    </row>
    <row r="737" spans="1:2" x14ac:dyDescent="0.2">
      <c r="A737">
        <f>'Day2 Draw'!N149</f>
        <v>0</v>
      </c>
      <c r="B737" t="s">
        <v>379</v>
      </c>
    </row>
    <row r="738" spans="1:2" x14ac:dyDescent="0.2">
      <c r="A738" t="str">
        <f>'Day2 Draw'!O4</f>
        <v>41</v>
      </c>
      <c r="B738" t="s">
        <v>379</v>
      </c>
    </row>
    <row r="739" spans="1:2" x14ac:dyDescent="0.2">
      <c r="A739" t="str">
        <f>'Day2 Draw'!O5</f>
        <v>53</v>
      </c>
      <c r="B739" t="s">
        <v>379</v>
      </c>
    </row>
    <row r="740" spans="1:2" x14ac:dyDescent="0.2">
      <c r="A740" t="str">
        <f>'Day2 Draw'!O6</f>
        <v>76</v>
      </c>
      <c r="B740" t="s">
        <v>379</v>
      </c>
    </row>
    <row r="741" spans="1:2" x14ac:dyDescent="0.2">
      <c r="A741" t="str">
        <f>'Day2 Draw'!O7</f>
        <v>8</v>
      </c>
      <c r="B741" t="s">
        <v>379</v>
      </c>
    </row>
    <row r="742" spans="1:2" x14ac:dyDescent="0.2">
      <c r="A742" t="str">
        <f>'Day2 Draw'!O8</f>
        <v>51</v>
      </c>
      <c r="B742" t="s">
        <v>379</v>
      </c>
    </row>
    <row r="743" spans="1:2" x14ac:dyDescent="0.2">
      <c r="A743" t="str">
        <f>'Day2 Draw'!O9</f>
        <v>74</v>
      </c>
      <c r="B743" t="s">
        <v>379</v>
      </c>
    </row>
    <row r="744" spans="1:2" x14ac:dyDescent="0.2">
      <c r="A744" t="str">
        <f>'Day2 Draw'!O10</f>
        <v>86</v>
      </c>
      <c r="B744" t="s">
        <v>379</v>
      </c>
    </row>
    <row r="745" spans="1:2" x14ac:dyDescent="0.2">
      <c r="A745" t="str">
        <f>'Day2 Draw'!O11</f>
        <v>5</v>
      </c>
      <c r="B745" t="s">
        <v>379</v>
      </c>
    </row>
    <row r="746" spans="1:2" x14ac:dyDescent="0.2">
      <c r="A746" t="str">
        <f>'Day2 Draw'!O12</f>
        <v>1730</v>
      </c>
      <c r="B746" t="s">
        <v>379</v>
      </c>
    </row>
    <row r="747" spans="1:2" x14ac:dyDescent="0.2">
      <c r="A747" t="str">
        <f>'Day2 Draw'!O13</f>
        <v>1813</v>
      </c>
      <c r="B747" t="s">
        <v>379</v>
      </c>
    </row>
    <row r="748" spans="1:2" x14ac:dyDescent="0.2">
      <c r="A748" t="str">
        <f>'Day2 Draw'!O14</f>
        <v>2112</v>
      </c>
      <c r="B748" t="s">
        <v>379</v>
      </c>
    </row>
    <row r="749" spans="1:2" x14ac:dyDescent="0.2">
      <c r="A749" t="str">
        <f>'Day2 Draw'!O15</f>
        <v>3225</v>
      </c>
      <c r="B749" t="s">
        <v>379</v>
      </c>
    </row>
    <row r="750" spans="1:2" x14ac:dyDescent="0.2">
      <c r="A750" t="str">
        <f>'Day2 Draw'!O16</f>
        <v>2911</v>
      </c>
      <c r="B750" t="s">
        <v>379</v>
      </c>
    </row>
    <row r="751" spans="1:2" x14ac:dyDescent="0.2">
      <c r="A751" t="str">
        <f>'Day2 Draw'!O17</f>
        <v>1610</v>
      </c>
      <c r="B751" t="s">
        <v>379</v>
      </c>
    </row>
    <row r="752" spans="1:2" x14ac:dyDescent="0.2">
      <c r="A752" t="str">
        <f>'Day2 Draw'!O18</f>
        <v>3126</v>
      </c>
      <c r="B752" t="s">
        <v>379</v>
      </c>
    </row>
    <row r="753" spans="1:2" x14ac:dyDescent="0.2">
      <c r="A753" t="str">
        <f>'Day2 Draw'!O19</f>
        <v>1924</v>
      </c>
      <c r="B753" t="s">
        <v>379</v>
      </c>
    </row>
    <row r="754" spans="1:2" x14ac:dyDescent="0.2">
      <c r="A754" t="str">
        <f>'Day2 Draw'!O20</f>
        <v>2022</v>
      </c>
      <c r="B754" t="s">
        <v>379</v>
      </c>
    </row>
    <row r="755" spans="1:2" x14ac:dyDescent="0.2">
      <c r="A755" t="str">
        <f>'Day2 Draw'!O21</f>
        <v>1528</v>
      </c>
      <c r="B755" t="s">
        <v>379</v>
      </c>
    </row>
    <row r="756" spans="1:2" x14ac:dyDescent="0.2">
      <c r="A756" t="str">
        <f>'Day2 Draw'!O22</f>
        <v>149</v>
      </c>
      <c r="B756" t="s">
        <v>379</v>
      </c>
    </row>
    <row r="757" spans="1:2" x14ac:dyDescent="0.2">
      <c r="A757" t="str">
        <f>'Day2 Draw'!O23</f>
        <v>2327</v>
      </c>
      <c r="B757" t="s">
        <v>379</v>
      </c>
    </row>
    <row r="758" spans="1:2" x14ac:dyDescent="0.2">
      <c r="A758" t="str">
        <f>'Day2 Draw'!O24</f>
        <v>5565</v>
      </c>
      <c r="B758" t="s">
        <v>379</v>
      </c>
    </row>
    <row r="759" spans="1:2" x14ac:dyDescent="0.2">
      <c r="A759" t="str">
        <f>'Day2 Draw'!O25</f>
        <v>7641</v>
      </c>
      <c r="B759" t="s">
        <v>379</v>
      </c>
    </row>
    <row r="760" spans="1:2" x14ac:dyDescent="0.2">
      <c r="A760" t="str">
        <f>'Day2 Draw'!O26</f>
        <v>4556</v>
      </c>
      <c r="B760" t="s">
        <v>379</v>
      </c>
    </row>
    <row r="761" spans="1:2" x14ac:dyDescent="0.2">
      <c r="A761" t="str">
        <f>'Day2 Draw'!O27</f>
        <v>3488</v>
      </c>
      <c r="B761" t="s">
        <v>379</v>
      </c>
    </row>
    <row r="762" spans="1:2" x14ac:dyDescent="0.2">
      <c r="A762" t="str">
        <f>'Day2 Draw'!O28</f>
        <v>166120</v>
      </c>
      <c r="B762" t="s">
        <v>379</v>
      </c>
    </row>
    <row r="763" spans="1:2" x14ac:dyDescent="0.2">
      <c r="A763" t="str">
        <f>'Day2 Draw'!O29</f>
        <v>6952</v>
      </c>
      <c r="B763" t="s">
        <v>379</v>
      </c>
    </row>
    <row r="764" spans="1:2" x14ac:dyDescent="0.2">
      <c r="A764" t="str">
        <f>'Day2 Draw'!O30</f>
        <v>159110</v>
      </c>
      <c r="B764" t="s">
        <v>379</v>
      </c>
    </row>
    <row r="765" spans="1:2" x14ac:dyDescent="0.2">
      <c r="A765" t="str">
        <f>'Day2 Draw'!O31</f>
        <v>131116</v>
      </c>
      <c r="B765" t="s">
        <v>379</v>
      </c>
    </row>
    <row r="766" spans="1:2" x14ac:dyDescent="0.2">
      <c r="A766" t="str">
        <f>'Day2 Draw'!O32</f>
        <v>42100</v>
      </c>
      <c r="B766" t="s">
        <v>379</v>
      </c>
    </row>
    <row r="767" spans="1:2" x14ac:dyDescent="0.2">
      <c r="A767" t="str">
        <f>'Day2 Draw'!O33</f>
        <v>8970</v>
      </c>
      <c r="B767" t="s">
        <v>379</v>
      </c>
    </row>
    <row r="768" spans="1:2" x14ac:dyDescent="0.2">
      <c r="A768" t="str">
        <f>'Day2 Draw'!O34</f>
        <v>72130</v>
      </c>
      <c r="B768" t="s">
        <v>379</v>
      </c>
    </row>
    <row r="769" spans="1:2" x14ac:dyDescent="0.2">
      <c r="A769" t="str">
        <f>'Day2 Draw'!O35</f>
        <v>153112</v>
      </c>
      <c r="B769" t="s">
        <v>379</v>
      </c>
    </row>
    <row r="770" spans="1:2" x14ac:dyDescent="0.2">
      <c r="A770" t="str">
        <f>'Day2 Draw'!O36</f>
        <v>141111</v>
      </c>
      <c r="B770" t="s">
        <v>379</v>
      </c>
    </row>
    <row r="771" spans="1:2" x14ac:dyDescent="0.2">
      <c r="A771" t="str">
        <f>'Day2 Draw'!O37</f>
        <v>146163</v>
      </c>
      <c r="B771" t="s">
        <v>379</v>
      </c>
    </row>
    <row r="772" spans="1:2" x14ac:dyDescent="0.2">
      <c r="A772" t="str">
        <f>'Day2 Draw'!O38</f>
        <v>117158</v>
      </c>
      <c r="B772" t="s">
        <v>379</v>
      </c>
    </row>
    <row r="773" spans="1:2" x14ac:dyDescent="0.2">
      <c r="A773" t="str">
        <f>'Day2 Draw'!O39</f>
        <v>43156</v>
      </c>
      <c r="B773" t="s">
        <v>379</v>
      </c>
    </row>
    <row r="774" spans="1:2" x14ac:dyDescent="0.2">
      <c r="A774" t="str">
        <f>'Day2 Draw'!O40</f>
        <v>15497</v>
      </c>
      <c r="B774" t="s">
        <v>379</v>
      </c>
    </row>
    <row r="775" spans="1:2" x14ac:dyDescent="0.2">
      <c r="A775" t="str">
        <f>'Day2 Draw'!O41</f>
        <v>15287</v>
      </c>
      <c r="B775" t="s">
        <v>379</v>
      </c>
    </row>
    <row r="776" spans="1:2" x14ac:dyDescent="0.2">
      <c r="A776" t="str">
        <f>'Day2 Draw'!O42</f>
        <v>83126</v>
      </c>
      <c r="B776" t="s">
        <v>379</v>
      </c>
    </row>
    <row r="777" spans="1:2" x14ac:dyDescent="0.2">
      <c r="A777" t="str">
        <f>'Day2 Draw'!O43</f>
        <v>33123</v>
      </c>
      <c r="B777" t="s">
        <v>379</v>
      </c>
    </row>
    <row r="778" spans="1:2" x14ac:dyDescent="0.2">
      <c r="A778" t="str">
        <f>'Day2 Draw'!O44</f>
        <v>155102</v>
      </c>
      <c r="B778" t="s">
        <v>379</v>
      </c>
    </row>
    <row r="779" spans="1:2" x14ac:dyDescent="0.2">
      <c r="A779" t="str">
        <f>'Day2 Draw'!O45</f>
        <v>39128</v>
      </c>
      <c r="B779" t="s">
        <v>379</v>
      </c>
    </row>
    <row r="780" spans="1:2" x14ac:dyDescent="0.2">
      <c r="A780" t="str">
        <f>'Day2 Draw'!O46</f>
        <v>16844</v>
      </c>
      <c r="B780" t="s">
        <v>379</v>
      </c>
    </row>
    <row r="781" spans="1:2" x14ac:dyDescent="0.2">
      <c r="A781" t="str">
        <f>'Day2 Draw'!O47</f>
        <v>5471</v>
      </c>
      <c r="B781" t="s">
        <v>379</v>
      </c>
    </row>
    <row r="782" spans="1:2" x14ac:dyDescent="0.2">
      <c r="A782" t="str">
        <f>'Day2 Draw'!O48</f>
        <v>3549</v>
      </c>
      <c r="B782" t="s">
        <v>379</v>
      </c>
    </row>
    <row r="783" spans="1:2" x14ac:dyDescent="0.2">
      <c r="A783" t="str">
        <f>'Day2 Draw'!O49</f>
        <v>4780</v>
      </c>
      <c r="B783" t="s">
        <v>379</v>
      </c>
    </row>
    <row r="784" spans="1:2" x14ac:dyDescent="0.2">
      <c r="A784" t="str">
        <f>'Day2 Draw'!O50</f>
        <v>66107</v>
      </c>
      <c r="B784" t="s">
        <v>379</v>
      </c>
    </row>
    <row r="785" spans="1:2" x14ac:dyDescent="0.2">
      <c r="A785" t="str">
        <f>'Day2 Draw'!O51</f>
        <v>77169</v>
      </c>
      <c r="B785" t="s">
        <v>379</v>
      </c>
    </row>
    <row r="786" spans="1:2" x14ac:dyDescent="0.2">
      <c r="A786" t="str">
        <f>'Day2 Draw'!O52</f>
        <v>5357</v>
      </c>
      <c r="B786" t="s">
        <v>379</v>
      </c>
    </row>
    <row r="787" spans="1:2" x14ac:dyDescent="0.2">
      <c r="A787" t="str">
        <f>'Day2 Draw'!O53</f>
        <v>99121</v>
      </c>
      <c r="B787" t="s">
        <v>379</v>
      </c>
    </row>
    <row r="788" spans="1:2" x14ac:dyDescent="0.2">
      <c r="A788" t="str">
        <f>'Day2 Draw'!O54</f>
        <v>96109</v>
      </c>
      <c r="B788" t="s">
        <v>379</v>
      </c>
    </row>
    <row r="789" spans="1:2" x14ac:dyDescent="0.2">
      <c r="A789" t="str">
        <f>'Day2 Draw'!O55</f>
        <v>138162</v>
      </c>
      <c r="B789" t="s">
        <v>379</v>
      </c>
    </row>
    <row r="790" spans="1:2" x14ac:dyDescent="0.2">
      <c r="A790" t="str">
        <f>'Day2 Draw'!O56</f>
        <v>113135</v>
      </c>
      <c r="B790" t="s">
        <v>379</v>
      </c>
    </row>
    <row r="791" spans="1:2" x14ac:dyDescent="0.2">
      <c r="A791" t="str">
        <f>'Day2 Draw'!O57</f>
        <v>7574</v>
      </c>
      <c r="B791" t="s">
        <v>379</v>
      </c>
    </row>
    <row r="792" spans="1:2" x14ac:dyDescent="0.2">
      <c r="A792" t="str">
        <f>'Day2 Draw'!O58</f>
        <v>85157</v>
      </c>
      <c r="B792" t="s">
        <v>379</v>
      </c>
    </row>
    <row r="793" spans="1:2" x14ac:dyDescent="0.2">
      <c r="A793" t="e">
        <f>'Day2 Draw'!#REF!</f>
        <v>#REF!</v>
      </c>
      <c r="B793" t="s">
        <v>379</v>
      </c>
    </row>
    <row r="794" spans="1:2" x14ac:dyDescent="0.2">
      <c r="A794" t="str">
        <f>'Day2 Draw'!O59</f>
        <v>14793</v>
      </c>
      <c r="B794" t="s">
        <v>379</v>
      </c>
    </row>
    <row r="795" spans="1:2" x14ac:dyDescent="0.2">
      <c r="A795" t="str">
        <f>'Day2 Draw'!O61</f>
        <v>150108</v>
      </c>
      <c r="B795" t="s">
        <v>379</v>
      </c>
    </row>
    <row r="796" spans="1:2" x14ac:dyDescent="0.2">
      <c r="A796" t="str">
        <f>'Day2 Draw'!O62</f>
        <v>9567</v>
      </c>
      <c r="B796" t="s">
        <v>379</v>
      </c>
    </row>
    <row r="797" spans="1:2" x14ac:dyDescent="0.2">
      <c r="A797" t="str">
        <f>'Day2 Draw'!O63</f>
        <v>149142</v>
      </c>
      <c r="B797" t="s">
        <v>379</v>
      </c>
    </row>
    <row r="798" spans="1:2" x14ac:dyDescent="0.2">
      <c r="A798" t="str">
        <f>'Day2 Draw'!O64</f>
        <v>3638</v>
      </c>
      <c r="B798" t="s">
        <v>379</v>
      </c>
    </row>
    <row r="799" spans="1:2" x14ac:dyDescent="0.2">
      <c r="A799" t="str">
        <f>'Day2 Draw'!O65</f>
        <v>11868</v>
      </c>
      <c r="B799" t="s">
        <v>379</v>
      </c>
    </row>
    <row r="800" spans="1:2" x14ac:dyDescent="0.2">
      <c r="A800" t="str">
        <f>'Day2 Draw'!O66</f>
        <v>145127</v>
      </c>
      <c r="B800" t="s">
        <v>379</v>
      </c>
    </row>
    <row r="801" spans="1:2" x14ac:dyDescent="0.2">
      <c r="A801" t="str">
        <f>'Day2 Draw'!O67</f>
        <v>3794</v>
      </c>
      <c r="B801" t="s">
        <v>379</v>
      </c>
    </row>
    <row r="802" spans="1:2" x14ac:dyDescent="0.2">
      <c r="A802" t="str">
        <f>'Day2 Draw'!O68</f>
        <v>119165</v>
      </c>
      <c r="B802" t="s">
        <v>379</v>
      </c>
    </row>
    <row r="803" spans="1:2" x14ac:dyDescent="0.2">
      <c r="A803" t="str">
        <f>'Day2 Draw'!O69</f>
        <v>9190</v>
      </c>
      <c r="B803" t="s">
        <v>379</v>
      </c>
    </row>
    <row r="804" spans="1:2" x14ac:dyDescent="0.2">
      <c r="A804" t="str">
        <f>'Day2 Draw'!O70</f>
        <v>125103</v>
      </c>
      <c r="B804" t="s">
        <v>379</v>
      </c>
    </row>
    <row r="805" spans="1:2" x14ac:dyDescent="0.2">
      <c r="A805" t="str">
        <f>'Day2 Draw'!O71</f>
        <v>16162</v>
      </c>
      <c r="B805" t="s">
        <v>379</v>
      </c>
    </row>
    <row r="806" spans="1:2" x14ac:dyDescent="0.2">
      <c r="A806" t="str">
        <f>'Day2 Draw'!O72</f>
        <v>98164</v>
      </c>
      <c r="B806" t="s">
        <v>379</v>
      </c>
    </row>
    <row r="807" spans="1:2" x14ac:dyDescent="0.2">
      <c r="A807" t="str">
        <f>'Day2 Draw'!O73</f>
        <v>79105</v>
      </c>
      <c r="B807" t="s">
        <v>379</v>
      </c>
    </row>
    <row r="808" spans="1:2" x14ac:dyDescent="0.2">
      <c r="A808" t="str">
        <f>'Day2 Draw'!O74</f>
        <v>14064</v>
      </c>
      <c r="B808" t="s">
        <v>379</v>
      </c>
    </row>
    <row r="809" spans="1:2" x14ac:dyDescent="0.2">
      <c r="A809" t="str">
        <f>'Day2 Draw'!O75</f>
        <v>14851</v>
      </c>
      <c r="B809" t="s">
        <v>379</v>
      </c>
    </row>
    <row r="810" spans="1:2" x14ac:dyDescent="0.2">
      <c r="A810" t="str">
        <f>'Day2 Draw'!O76</f>
        <v>10463</v>
      </c>
      <c r="B810" t="s">
        <v>379</v>
      </c>
    </row>
    <row r="811" spans="1:2" x14ac:dyDescent="0.2">
      <c r="A811" t="str">
        <f>'Day2 Draw'!O77</f>
        <v>61124</v>
      </c>
      <c r="B811" t="s">
        <v>379</v>
      </c>
    </row>
    <row r="812" spans="1:2" x14ac:dyDescent="0.2">
      <c r="A812" t="str">
        <f>'Day2 Draw'!O78</f>
        <v>13484</v>
      </c>
      <c r="B812" t="s">
        <v>379</v>
      </c>
    </row>
    <row r="813" spans="1:2" x14ac:dyDescent="0.2">
      <c r="A813" t="str">
        <f>'Day2 Draw'!O79</f>
        <v>139167</v>
      </c>
      <c r="B813" t="s">
        <v>379</v>
      </c>
    </row>
    <row r="814" spans="1:2" x14ac:dyDescent="0.2">
      <c r="A814" t="str">
        <f>'Day2 Draw'!O80</f>
        <v>5092</v>
      </c>
      <c r="B814" t="s">
        <v>379</v>
      </c>
    </row>
    <row r="815" spans="1:2" x14ac:dyDescent="0.2">
      <c r="A815" t="str">
        <f>'Day2 Draw'!O81</f>
        <v>101137</v>
      </c>
      <c r="B815" t="s">
        <v>379</v>
      </c>
    </row>
    <row r="816" spans="1:2" x14ac:dyDescent="0.2">
      <c r="A816" t="str">
        <f>'Day2 Draw'!O82</f>
        <v>151132</v>
      </c>
      <c r="B816" t="s">
        <v>379</v>
      </c>
    </row>
    <row r="817" spans="1:2" x14ac:dyDescent="0.2">
      <c r="A817" t="str">
        <f>'Day2 Draw'!O83</f>
        <v>40136</v>
      </c>
      <c r="B817" t="s">
        <v>379</v>
      </c>
    </row>
    <row r="818" spans="1:2" x14ac:dyDescent="0.2">
      <c r="A818" t="str">
        <f>'Day2 Draw'!O84</f>
        <v>14448</v>
      </c>
      <c r="B818" t="s">
        <v>379</v>
      </c>
    </row>
    <row r="819" spans="1:2" x14ac:dyDescent="0.2">
      <c r="A819" t="str">
        <f>'Day2 Draw'!O85</f>
        <v>60122</v>
      </c>
      <c r="B819" t="s">
        <v>379</v>
      </c>
    </row>
    <row r="820" spans="1:2" x14ac:dyDescent="0.2">
      <c r="A820" t="str">
        <f>'Day2 Draw'!O86</f>
        <v>14378</v>
      </c>
      <c r="B820" t="s">
        <v>379</v>
      </c>
    </row>
    <row r="821" spans="1:2" x14ac:dyDescent="0.2">
      <c r="A821" t="str">
        <f>'Day2 Draw'!O87</f>
        <v>58115</v>
      </c>
      <c r="B821" t="s">
        <v>379</v>
      </c>
    </row>
    <row r="822" spans="1:2" x14ac:dyDescent="0.2">
      <c r="A822" t="str">
        <f>'Day2 Draw'!O88</f>
        <v>114106</v>
      </c>
      <c r="B822" t="s">
        <v>379</v>
      </c>
    </row>
    <row r="823" spans="1:2" x14ac:dyDescent="0.2">
      <c r="A823" t="str">
        <f>'Day2 Draw'!O89</f>
        <v>73160</v>
      </c>
      <c r="B823" t="s">
        <v>379</v>
      </c>
    </row>
    <row r="824" spans="1:2" x14ac:dyDescent="0.2">
      <c r="A824" t="str">
        <f>'Day2 Draw'!O90</f>
        <v>5986</v>
      </c>
      <c r="B824" t="s">
        <v>379</v>
      </c>
    </row>
    <row r="825" spans="1:2" x14ac:dyDescent="0.2">
      <c r="A825" t="str">
        <f>'Day2 Draw'!O91</f>
        <v>247133</v>
      </c>
      <c r="B825" t="s">
        <v>379</v>
      </c>
    </row>
    <row r="826" spans="1:2" x14ac:dyDescent="0.2">
      <c r="A826" t="str">
        <f>'Day2 Draw'!O92</f>
        <v>81129</v>
      </c>
      <c r="B826" t="s">
        <v>379</v>
      </c>
    </row>
    <row r="827" spans="1:2" x14ac:dyDescent="0.2">
      <c r="A827" t="str">
        <f>'Day2 Draw'!O93</f>
        <v>234222</v>
      </c>
      <c r="B827" t="s">
        <v>379</v>
      </c>
    </row>
    <row r="828" spans="1:2" x14ac:dyDescent="0.2">
      <c r="A828" t="str">
        <f>'Day2 Draw'!O94</f>
        <v>226244</v>
      </c>
      <c r="B828" t="s">
        <v>379</v>
      </c>
    </row>
    <row r="829" spans="1:2" x14ac:dyDescent="0.2">
      <c r="A829" t="str">
        <f>'Day2 Draw'!O95</f>
        <v>227192</v>
      </c>
      <c r="B829" t="s">
        <v>379</v>
      </c>
    </row>
    <row r="830" spans="1:2" x14ac:dyDescent="0.2">
      <c r="A830" t="str">
        <f>'Day2 Draw'!O96</f>
        <v>207202</v>
      </c>
      <c r="B830" t="s">
        <v>379</v>
      </c>
    </row>
    <row r="831" spans="1:2" x14ac:dyDescent="0.2">
      <c r="A831" t="str">
        <f>'Day2 Draw'!O97</f>
        <v>204238</v>
      </c>
      <c r="B831" t="s">
        <v>379</v>
      </c>
    </row>
    <row r="832" spans="1:2" x14ac:dyDescent="0.2">
      <c r="A832" t="str">
        <f>'Day2 Draw'!O98</f>
        <v>208218</v>
      </c>
      <c r="B832" t="s">
        <v>379</v>
      </c>
    </row>
    <row r="833" spans="1:2" x14ac:dyDescent="0.2">
      <c r="A833" t="str">
        <f>'Day2 Draw'!O99</f>
        <v>242229</v>
      </c>
      <c r="B833" t="s">
        <v>379</v>
      </c>
    </row>
    <row r="834" spans="1:2" x14ac:dyDescent="0.2">
      <c r="A834" t="str">
        <f>'Day2 Draw'!O100</f>
        <v>230197</v>
      </c>
      <c r="B834" t="s">
        <v>379</v>
      </c>
    </row>
    <row r="835" spans="1:2" x14ac:dyDescent="0.2">
      <c r="A835" t="str">
        <f>'Day2 Draw'!O101</f>
        <v>196220</v>
      </c>
      <c r="B835" t="s">
        <v>379</v>
      </c>
    </row>
    <row r="836" spans="1:2" x14ac:dyDescent="0.2">
      <c r="A836" t="str">
        <f>'Day2 Draw'!O102</f>
        <v>195213</v>
      </c>
      <c r="B836" t="s">
        <v>379</v>
      </c>
    </row>
    <row r="837" spans="1:2" x14ac:dyDescent="0.2">
      <c r="A837" t="str">
        <f>'Day2 Draw'!O103</f>
        <v>233241</v>
      </c>
      <c r="B837" t="s">
        <v>379</v>
      </c>
    </row>
    <row r="838" spans="1:2" x14ac:dyDescent="0.2">
      <c r="A838" t="str">
        <f>'Day2 Draw'!O104</f>
        <v>212240</v>
      </c>
      <c r="B838" t="s">
        <v>379</v>
      </c>
    </row>
    <row r="839" spans="1:2" x14ac:dyDescent="0.2">
      <c r="A839" t="str">
        <f>'Day2 Draw'!O105</f>
        <v>231217</v>
      </c>
      <c r="B839" t="s">
        <v>379</v>
      </c>
    </row>
    <row r="840" spans="1:2" x14ac:dyDescent="0.2">
      <c r="A840" t="str">
        <f>'Day2 Draw'!O106</f>
        <v>191206</v>
      </c>
      <c r="B840" t="s">
        <v>379</v>
      </c>
    </row>
    <row r="841" spans="1:2" x14ac:dyDescent="0.2">
      <c r="A841" t="str">
        <f>'Day2 Draw'!O107</f>
        <v>200199</v>
      </c>
      <c r="B841" t="s">
        <v>379</v>
      </c>
    </row>
    <row r="842" spans="1:2" x14ac:dyDescent="0.2">
      <c r="A842" t="str">
        <f>'Day2 Draw'!O108</f>
        <v>228221</v>
      </c>
      <c r="B842" t="s">
        <v>379</v>
      </c>
    </row>
    <row r="843" spans="1:2" x14ac:dyDescent="0.2">
      <c r="A843" t="str">
        <f>'Day2 Draw'!O109</f>
        <v>210237</v>
      </c>
      <c r="B843" t="s">
        <v>379</v>
      </c>
    </row>
    <row r="844" spans="1:2" x14ac:dyDescent="0.2">
      <c r="A844" t="str">
        <f>'Day2 Draw'!O110</f>
        <v>216215</v>
      </c>
      <c r="B844" t="s">
        <v>379</v>
      </c>
    </row>
    <row r="845" spans="1:2" x14ac:dyDescent="0.2">
      <c r="A845" t="str">
        <f>'Day2 Draw'!O111</f>
        <v>235236</v>
      </c>
      <c r="B845" t="s">
        <v>379</v>
      </c>
    </row>
    <row r="846" spans="1:2" x14ac:dyDescent="0.2">
      <c r="A846" t="str">
        <f>'Day2 Draw'!O112</f>
        <v>209194</v>
      </c>
      <c r="B846" t="s">
        <v>379</v>
      </c>
    </row>
    <row r="847" spans="1:2" x14ac:dyDescent="0.2">
      <c r="A847" t="str">
        <f>'Day2 Draw'!O113</f>
        <v>246214</v>
      </c>
      <c r="B847" t="s">
        <v>379</v>
      </c>
    </row>
    <row r="848" spans="1:2" x14ac:dyDescent="0.2">
      <c r="A848" t="e">
        <f>'Day2 Draw'!#REF!</f>
        <v>#REF!</v>
      </c>
      <c r="B848" t="s">
        <v>379</v>
      </c>
    </row>
    <row r="849" spans="1:2" x14ac:dyDescent="0.2">
      <c r="A849" t="str">
        <f>'Day2 Draw'!O114</f>
        <v>243211</v>
      </c>
      <c r="B849" t="s">
        <v>379</v>
      </c>
    </row>
    <row r="850" spans="1:2" x14ac:dyDescent="0.2">
      <c r="A850" t="str">
        <f>'Day2 Draw'!O115</f>
        <v>224223</v>
      </c>
      <c r="B850" t="s">
        <v>379</v>
      </c>
    </row>
    <row r="851" spans="1:2" x14ac:dyDescent="0.2">
      <c r="A851" t="str">
        <f>'Day2 Draw'!O116</f>
        <v>239189</v>
      </c>
      <c r="B851" t="s">
        <v>379</v>
      </c>
    </row>
    <row r="852" spans="1:2" x14ac:dyDescent="0.2">
      <c r="A852" t="str">
        <f>'Day2 Draw'!O117</f>
        <v>225245</v>
      </c>
      <c r="B852" t="s">
        <v>379</v>
      </c>
    </row>
    <row r="853" spans="1:2" x14ac:dyDescent="0.2">
      <c r="A853" t="str">
        <f>'Day2 Draw'!O118</f>
        <v>205203</v>
      </c>
      <c r="B853" t="s">
        <v>379</v>
      </c>
    </row>
    <row r="854" spans="1:2" x14ac:dyDescent="0.2">
      <c r="A854" t="str">
        <f>'Day2 Draw'!O119</f>
        <v>201219</v>
      </c>
      <c r="B854" t="s">
        <v>379</v>
      </c>
    </row>
    <row r="855" spans="1:2" x14ac:dyDescent="0.2">
      <c r="A855" t="str">
        <f>'Day2 Draw'!O120</f>
        <v>232198</v>
      </c>
      <c r="B855" t="s">
        <v>379</v>
      </c>
    </row>
    <row r="856" spans="1:2" x14ac:dyDescent="0.2">
      <c r="A856" t="str">
        <f>'Day2 Draw'!O121</f>
        <v>174183</v>
      </c>
      <c r="B856" t="s">
        <v>379</v>
      </c>
    </row>
    <row r="857" spans="1:2" x14ac:dyDescent="0.2">
      <c r="A857" t="str">
        <f>'Day2 Draw'!O122</f>
        <v>178171</v>
      </c>
      <c r="B857" t="s">
        <v>379</v>
      </c>
    </row>
    <row r="858" spans="1:2" x14ac:dyDescent="0.2">
      <c r="A858" t="str">
        <f>'Day2 Draw'!O123</f>
        <v>182186</v>
      </c>
      <c r="B858" t="s">
        <v>379</v>
      </c>
    </row>
    <row r="859" spans="1:2" x14ac:dyDescent="0.2">
      <c r="A859" t="str">
        <f>'Day2 Draw'!O124</f>
        <v>187175</v>
      </c>
      <c r="B859" t="s">
        <v>379</v>
      </c>
    </row>
    <row r="860" spans="1:2" x14ac:dyDescent="0.2">
      <c r="A860" t="str">
        <f>'Day2 Draw'!O125</f>
        <v>179173</v>
      </c>
      <c r="B860" t="s">
        <v>379</v>
      </c>
    </row>
    <row r="861" spans="1:2" x14ac:dyDescent="0.2">
      <c r="A861" t="str">
        <f>'Day2 Draw'!O126</f>
        <v>188172</v>
      </c>
      <c r="B861" t="s">
        <v>379</v>
      </c>
    </row>
    <row r="862" spans="1:2" x14ac:dyDescent="0.2">
      <c r="A862" t="str">
        <f>'Day2 Draw'!O127</f>
        <v>185181</v>
      </c>
      <c r="B862" t="s">
        <v>379</v>
      </c>
    </row>
    <row r="863" spans="1:2" x14ac:dyDescent="0.2">
      <c r="A863" t="str">
        <f>'Day2 Draw'!O128</f>
        <v>184177</v>
      </c>
      <c r="B863" t="s">
        <v>379</v>
      </c>
    </row>
    <row r="864" spans="1:2" x14ac:dyDescent="0.2">
      <c r="A864" t="str">
        <f>'Day2 Draw'!O129</f>
        <v>170176</v>
      </c>
      <c r="B864" t="s">
        <v>379</v>
      </c>
    </row>
    <row r="865" spans="1:2" x14ac:dyDescent="0.2">
      <c r="A865">
        <f>'Day2 Draw'!O130</f>
        <v>0</v>
      </c>
      <c r="B865" t="s">
        <v>379</v>
      </c>
    </row>
    <row r="866" spans="1:2" x14ac:dyDescent="0.2">
      <c r="A866">
        <f>'Day2 Draw'!O131</f>
        <v>0</v>
      </c>
      <c r="B866" t="s">
        <v>379</v>
      </c>
    </row>
    <row r="867" spans="1:2" x14ac:dyDescent="0.2">
      <c r="A867">
        <f>'Day2 Draw'!O132</f>
        <v>0</v>
      </c>
      <c r="B867" t="s">
        <v>379</v>
      </c>
    </row>
    <row r="868" spans="1:2" x14ac:dyDescent="0.2">
      <c r="A868">
        <f>'Day2 Draw'!O133</f>
        <v>0</v>
      </c>
      <c r="B868" t="s">
        <v>379</v>
      </c>
    </row>
    <row r="869" spans="1:2" x14ac:dyDescent="0.2">
      <c r="A869">
        <f>'Day2 Draw'!O134</f>
        <v>0</v>
      </c>
      <c r="B869" t="s">
        <v>379</v>
      </c>
    </row>
    <row r="870" spans="1:2" x14ac:dyDescent="0.2">
      <c r="A870">
        <f>'Day2 Draw'!O135</f>
        <v>0</v>
      </c>
      <c r="B870" t="s">
        <v>379</v>
      </c>
    </row>
    <row r="871" spans="1:2" x14ac:dyDescent="0.2">
      <c r="A871">
        <f>'Day2 Draw'!O136</f>
        <v>0</v>
      </c>
      <c r="B871" t="s">
        <v>379</v>
      </c>
    </row>
    <row r="872" spans="1:2" x14ac:dyDescent="0.2">
      <c r="A872">
        <f>'Day2 Draw'!O137</f>
        <v>0</v>
      </c>
      <c r="B872" t="s">
        <v>379</v>
      </c>
    </row>
    <row r="873" spans="1:2" x14ac:dyDescent="0.2">
      <c r="A873">
        <f>'Day2 Draw'!O138</f>
        <v>0</v>
      </c>
      <c r="B873" t="s">
        <v>379</v>
      </c>
    </row>
    <row r="874" spans="1:2" x14ac:dyDescent="0.2">
      <c r="A874">
        <f>'Day2 Draw'!O139</f>
        <v>0</v>
      </c>
      <c r="B874" t="s">
        <v>379</v>
      </c>
    </row>
    <row r="875" spans="1:2" x14ac:dyDescent="0.2">
      <c r="A875">
        <f>'Day2 Draw'!O140</f>
        <v>0</v>
      </c>
      <c r="B875" t="s">
        <v>379</v>
      </c>
    </row>
    <row r="876" spans="1:2" x14ac:dyDescent="0.2">
      <c r="A876">
        <f>'Day2 Draw'!O141</f>
        <v>0</v>
      </c>
      <c r="B876" t="s">
        <v>379</v>
      </c>
    </row>
    <row r="877" spans="1:2" x14ac:dyDescent="0.2">
      <c r="A877">
        <f>'Day2 Draw'!O142</f>
        <v>0</v>
      </c>
      <c r="B877" t="s">
        <v>379</v>
      </c>
    </row>
    <row r="878" spans="1:2" x14ac:dyDescent="0.2">
      <c r="A878">
        <f>'Day2 Draw'!O143</f>
        <v>0</v>
      </c>
      <c r="B878" t="s">
        <v>379</v>
      </c>
    </row>
    <row r="879" spans="1:2" x14ac:dyDescent="0.2">
      <c r="A879">
        <f>'Day2 Draw'!O144</f>
        <v>0</v>
      </c>
      <c r="B879" t="s">
        <v>379</v>
      </c>
    </row>
    <row r="880" spans="1:2" x14ac:dyDescent="0.2">
      <c r="A880">
        <f>'Day2 Draw'!O145</f>
        <v>0</v>
      </c>
      <c r="B880" t="s">
        <v>379</v>
      </c>
    </row>
    <row r="881" spans="1:2" x14ac:dyDescent="0.2">
      <c r="A881">
        <f>'Day2 Draw'!O146</f>
        <v>0</v>
      </c>
      <c r="B881" t="s">
        <v>379</v>
      </c>
    </row>
    <row r="882" spans="1:2" x14ac:dyDescent="0.2">
      <c r="A882">
        <f>'Day2 Draw'!O147</f>
        <v>0</v>
      </c>
      <c r="B882" t="s">
        <v>379</v>
      </c>
    </row>
    <row r="883" spans="1:2" x14ac:dyDescent="0.2">
      <c r="A883">
        <f>'Day2 Draw'!O148</f>
        <v>0</v>
      </c>
      <c r="B883" t="s">
        <v>379</v>
      </c>
    </row>
    <row r="884" spans="1:2" x14ac:dyDescent="0.2">
      <c r="A884">
        <f>'Day2 Draw'!O149</f>
        <v>0</v>
      </c>
      <c r="B884" t="s">
        <v>379</v>
      </c>
    </row>
    <row r="885" spans="1:2" x14ac:dyDescent="0.2">
      <c r="A885" t="str">
        <f>'Day2 Draw'!P4</f>
        <v>1Field48</v>
      </c>
      <c r="B885" t="s">
        <v>379</v>
      </c>
    </row>
    <row r="886" spans="1:2" x14ac:dyDescent="0.2">
      <c r="A886" t="str">
        <f>'Day2 Draw'!P5</f>
        <v>3Field12</v>
      </c>
      <c r="B886" t="s">
        <v>379</v>
      </c>
    </row>
    <row r="887" spans="1:2" x14ac:dyDescent="0.2">
      <c r="A887" t="str">
        <f>'Day2 Draw'!P6</f>
        <v>6Field</v>
      </c>
      <c r="B887" t="s">
        <v>379</v>
      </c>
    </row>
    <row r="888" spans="1:2" x14ac:dyDescent="0.2">
      <c r="A888" t="str">
        <f>'Day2 Draw'!P7</f>
        <v>Field</v>
      </c>
      <c r="B888" t="s">
        <v>379</v>
      </c>
    </row>
    <row r="889" spans="1:2" x14ac:dyDescent="0.2">
      <c r="A889" t="str">
        <f>'Day2 Draw'!P8</f>
        <v>1Field48</v>
      </c>
      <c r="B889" t="s">
        <v>379</v>
      </c>
    </row>
    <row r="890" spans="1:2" x14ac:dyDescent="0.2">
      <c r="A890" t="str">
        <f>'Day2 Draw'!P9</f>
        <v>4Field12</v>
      </c>
      <c r="B890" t="s">
        <v>379</v>
      </c>
    </row>
    <row r="891" spans="1:2" x14ac:dyDescent="0.2">
      <c r="A891" t="str">
        <f>'Day2 Draw'!P10</f>
        <v>6Field13</v>
      </c>
      <c r="B891" t="s">
        <v>379</v>
      </c>
    </row>
    <row r="892" spans="1:2" x14ac:dyDescent="0.2">
      <c r="A892" t="str">
        <f>'Day2 Draw'!P11</f>
        <v>5Field</v>
      </c>
      <c r="B892" t="s">
        <v>379</v>
      </c>
    </row>
    <row r="893" spans="1:2" x14ac:dyDescent="0.2">
      <c r="A893" t="str">
        <f>'Day2 Draw'!P12</f>
        <v>30Field2</v>
      </c>
      <c r="B893" t="s">
        <v>379</v>
      </c>
    </row>
    <row r="894" spans="1:2" x14ac:dyDescent="0.2">
      <c r="A894" t="str">
        <f>'Day2 Draw'!P13</f>
        <v>13Field6</v>
      </c>
      <c r="B894" t="s">
        <v>379</v>
      </c>
    </row>
    <row r="895" spans="1:2" x14ac:dyDescent="0.2">
      <c r="A895" t="str">
        <f>'Day2 Draw'!P14</f>
        <v>12Field7</v>
      </c>
      <c r="B895" t="s">
        <v>379</v>
      </c>
    </row>
    <row r="896" spans="1:2" x14ac:dyDescent="0.2">
      <c r="A896" t="str">
        <f>'Day2 Draw'!P15</f>
        <v>25Field33</v>
      </c>
      <c r="B896" t="s">
        <v>379</v>
      </c>
    </row>
    <row r="897" spans="1:2" x14ac:dyDescent="0.2">
      <c r="A897" t="str">
        <f>'Day2 Draw'!P16</f>
        <v>11Field27</v>
      </c>
      <c r="B897" t="s">
        <v>379</v>
      </c>
    </row>
    <row r="898" spans="1:2" x14ac:dyDescent="0.2">
      <c r="A898" t="str">
        <f>'Day2 Draw'!P17</f>
        <v>10Field16</v>
      </c>
      <c r="B898" t="s">
        <v>379</v>
      </c>
    </row>
    <row r="899" spans="1:2" x14ac:dyDescent="0.2">
      <c r="A899" t="str">
        <f>'Day2 Draw'!P18</f>
        <v>26Field26</v>
      </c>
      <c r="B899" t="s">
        <v>379</v>
      </c>
    </row>
    <row r="900" spans="1:2" x14ac:dyDescent="0.2">
      <c r="A900" t="str">
        <f>'Day2 Draw'!P19</f>
        <v>24Field55</v>
      </c>
      <c r="B900" t="s">
        <v>379</v>
      </c>
    </row>
    <row r="901" spans="1:2" x14ac:dyDescent="0.2">
      <c r="A901" t="str">
        <f>'Day2 Draw'!P20</f>
        <v>22Field5</v>
      </c>
      <c r="B901" t="s">
        <v>379</v>
      </c>
    </row>
    <row r="902" spans="1:2" x14ac:dyDescent="0.2">
      <c r="A902" t="str">
        <f>'Day2 Draw'!P21</f>
        <v>28Field36</v>
      </c>
      <c r="B902" t="s">
        <v>379</v>
      </c>
    </row>
    <row r="903" spans="1:2" x14ac:dyDescent="0.2">
      <c r="A903" t="str">
        <f>'Day2 Draw'!P22</f>
        <v>9Field17</v>
      </c>
      <c r="B903" t="s">
        <v>379</v>
      </c>
    </row>
    <row r="904" spans="1:2" x14ac:dyDescent="0.2">
      <c r="A904" t="str">
        <f>'Day2 Draw'!P23</f>
        <v>27Field39</v>
      </c>
      <c r="B904" t="s">
        <v>379</v>
      </c>
    </row>
    <row r="905" spans="1:2" x14ac:dyDescent="0.2">
      <c r="A905" t="str">
        <f>'Day2 Draw'!P24</f>
        <v>65Field20</v>
      </c>
      <c r="B905" t="s">
        <v>379</v>
      </c>
    </row>
    <row r="906" spans="1:2" x14ac:dyDescent="0.2">
      <c r="A906" t="str">
        <f>'Day2 Draw'!P25</f>
        <v>41Field71</v>
      </c>
      <c r="B906" t="s">
        <v>379</v>
      </c>
    </row>
    <row r="907" spans="1:2" x14ac:dyDescent="0.2">
      <c r="A907" t="str">
        <f>'Day2 Draw'!P26</f>
        <v>56Field57</v>
      </c>
      <c r="B907" t="s">
        <v>379</v>
      </c>
    </row>
    <row r="908" spans="1:2" x14ac:dyDescent="0.2">
      <c r="A908" t="str">
        <f>'Day2 Draw'!P27</f>
        <v>88Field8</v>
      </c>
      <c r="B908" t="s">
        <v>379</v>
      </c>
    </row>
    <row r="909" spans="1:2" x14ac:dyDescent="0.2">
      <c r="A909" t="str">
        <f>'Day2 Draw'!P28</f>
        <v>120Field9</v>
      </c>
      <c r="B909" t="s">
        <v>379</v>
      </c>
    </row>
    <row r="910" spans="1:2" x14ac:dyDescent="0.2">
      <c r="A910" t="str">
        <f>'Day2 Draw'!P29</f>
        <v>52Field78</v>
      </c>
      <c r="B910" t="s">
        <v>379</v>
      </c>
    </row>
    <row r="911" spans="1:2" x14ac:dyDescent="0.2">
      <c r="A911" t="str">
        <f>'Day2 Draw'!P30</f>
        <v>110Field15</v>
      </c>
      <c r="B911" t="s">
        <v>379</v>
      </c>
    </row>
    <row r="912" spans="1:2" x14ac:dyDescent="0.2">
      <c r="A912" t="str">
        <f>'Day2 Draw'!P31</f>
        <v>116Field56</v>
      </c>
      <c r="B912" t="s">
        <v>379</v>
      </c>
    </row>
    <row r="913" spans="1:2" x14ac:dyDescent="0.2">
      <c r="A913" t="str">
        <f>'Day2 Draw'!P32</f>
        <v>100Field72</v>
      </c>
      <c r="B913" t="s">
        <v>379</v>
      </c>
    </row>
    <row r="914" spans="1:2" x14ac:dyDescent="0.2">
      <c r="A914" t="str">
        <f>'Day2 Draw'!P33</f>
        <v>70Field50</v>
      </c>
      <c r="B914" t="s">
        <v>379</v>
      </c>
    </row>
    <row r="915" spans="1:2" x14ac:dyDescent="0.2">
      <c r="A915" t="str">
        <f>'Day2 Draw'!P34</f>
        <v>130Field29</v>
      </c>
      <c r="B915" t="s">
        <v>379</v>
      </c>
    </row>
    <row r="916" spans="1:2" x14ac:dyDescent="0.2">
      <c r="A916" t="str">
        <f>'Day2 Draw'!P35</f>
        <v>112Field74</v>
      </c>
      <c r="B916" t="s">
        <v>379</v>
      </c>
    </row>
    <row r="917" spans="1:2" x14ac:dyDescent="0.2">
      <c r="A917" t="str">
        <f>'Day2 Draw'!P36</f>
        <v>111Field62</v>
      </c>
      <c r="B917" t="s">
        <v>379</v>
      </c>
    </row>
    <row r="918" spans="1:2" x14ac:dyDescent="0.2">
      <c r="A918" t="str">
        <f>'Day2 Draw'!P37</f>
        <v>163Field19</v>
      </c>
      <c r="B918" t="s">
        <v>379</v>
      </c>
    </row>
    <row r="919" spans="1:2" x14ac:dyDescent="0.2">
      <c r="A919" t="str">
        <f>'Day2 Draw'!P38</f>
        <v>158Field75</v>
      </c>
      <c r="B919" t="s">
        <v>379</v>
      </c>
    </row>
    <row r="920" spans="1:2" x14ac:dyDescent="0.2">
      <c r="A920" t="str">
        <f>'Day2 Draw'!P39</f>
        <v>156Field64</v>
      </c>
      <c r="B920" t="s">
        <v>379</v>
      </c>
    </row>
    <row r="921" spans="1:2" x14ac:dyDescent="0.2">
      <c r="A921" t="str">
        <f>'Day2 Draw'!P40</f>
        <v>97Field11</v>
      </c>
      <c r="B921" t="s">
        <v>379</v>
      </c>
    </row>
    <row r="922" spans="1:2" x14ac:dyDescent="0.2">
      <c r="A922" t="str">
        <f>'Day2 Draw'!P41</f>
        <v>87Field18</v>
      </c>
      <c r="B922" t="s">
        <v>379</v>
      </c>
    </row>
    <row r="923" spans="1:2" x14ac:dyDescent="0.2">
      <c r="A923" t="str">
        <f>'Day2 Draw'!P42</f>
        <v>126Field61</v>
      </c>
      <c r="B923" t="s">
        <v>379</v>
      </c>
    </row>
    <row r="924" spans="1:2" x14ac:dyDescent="0.2">
      <c r="A924" t="str">
        <f>'Day2 Draw'!P43</f>
        <v>123Field70</v>
      </c>
      <c r="B924" t="s">
        <v>379</v>
      </c>
    </row>
    <row r="925" spans="1:2" x14ac:dyDescent="0.2">
      <c r="A925" t="str">
        <f>'Day2 Draw'!P44</f>
        <v>102Field60</v>
      </c>
      <c r="B925" t="s">
        <v>379</v>
      </c>
    </row>
    <row r="926" spans="1:2" x14ac:dyDescent="0.2">
      <c r="A926" t="str">
        <f>'Day2 Draw'!P45</f>
        <v>128Field68</v>
      </c>
      <c r="B926" t="s">
        <v>379</v>
      </c>
    </row>
    <row r="927" spans="1:2" x14ac:dyDescent="0.2">
      <c r="A927" t="str">
        <f>'Day2 Draw'!P46</f>
        <v>44Field34</v>
      </c>
      <c r="B927" t="s">
        <v>379</v>
      </c>
    </row>
    <row r="928" spans="1:2" x14ac:dyDescent="0.2">
      <c r="A928" t="str">
        <f>'Day2 Draw'!P47</f>
        <v>71Field43</v>
      </c>
      <c r="B928" t="s">
        <v>379</v>
      </c>
    </row>
    <row r="929" spans="1:2" x14ac:dyDescent="0.2">
      <c r="A929" t="str">
        <f>'Day2 Draw'!P48</f>
        <v>49Field42</v>
      </c>
      <c r="B929" t="s">
        <v>379</v>
      </c>
    </row>
    <row r="930" spans="1:2" x14ac:dyDescent="0.2">
      <c r="A930" t="str">
        <f>'Day2 Draw'!P49</f>
        <v>80Field41</v>
      </c>
      <c r="B930" t="s">
        <v>379</v>
      </c>
    </row>
    <row r="931" spans="1:2" x14ac:dyDescent="0.2">
      <c r="A931" t="str">
        <f>'Day2 Draw'!P50</f>
        <v>107Field10</v>
      </c>
      <c r="B931" t="s">
        <v>379</v>
      </c>
    </row>
    <row r="932" spans="1:2" x14ac:dyDescent="0.2">
      <c r="A932" t="str">
        <f>'Day2 Draw'!P51</f>
        <v>169Field32</v>
      </c>
      <c r="B932" t="s">
        <v>379</v>
      </c>
    </row>
    <row r="933" spans="1:2" x14ac:dyDescent="0.2">
      <c r="A933" t="str">
        <f>'Day2 Draw'!P52</f>
        <v>57Field45</v>
      </c>
      <c r="B933" t="s">
        <v>379</v>
      </c>
    </row>
    <row r="934" spans="1:2" x14ac:dyDescent="0.2">
      <c r="A934" t="str">
        <f>'Day2 Draw'!P53</f>
        <v>121Field28</v>
      </c>
      <c r="B934" t="s">
        <v>379</v>
      </c>
    </row>
    <row r="935" spans="1:2" x14ac:dyDescent="0.2">
      <c r="A935" t="str">
        <f>'Day2 Draw'!P54</f>
        <v>109Field73</v>
      </c>
      <c r="B935" t="s">
        <v>379</v>
      </c>
    </row>
    <row r="936" spans="1:2" x14ac:dyDescent="0.2">
      <c r="A936" t="str">
        <f>'Day2 Draw'!P55</f>
        <v>162Field44</v>
      </c>
      <c r="B936" t="s">
        <v>379</v>
      </c>
    </row>
    <row r="937" spans="1:2" x14ac:dyDescent="0.2">
      <c r="A937" t="str">
        <f>'Day2 Draw'!P56</f>
        <v>135Field54</v>
      </c>
      <c r="B937" t="s">
        <v>379</v>
      </c>
    </row>
    <row r="938" spans="1:2" x14ac:dyDescent="0.2">
      <c r="A938" t="str">
        <f>'Day2 Draw'!P57</f>
        <v>74Field35</v>
      </c>
      <c r="B938" t="s">
        <v>379</v>
      </c>
    </row>
    <row r="939" spans="1:2" x14ac:dyDescent="0.2">
      <c r="A939" t="str">
        <f>'Day2 Draw'!P58</f>
        <v>157Field22</v>
      </c>
      <c r="B939" t="s">
        <v>379</v>
      </c>
    </row>
    <row r="940" spans="1:2" x14ac:dyDescent="0.2">
      <c r="A940" t="e">
        <f>'Day2 Draw'!#REF!</f>
        <v>#REF!</v>
      </c>
      <c r="B940" t="s">
        <v>379</v>
      </c>
    </row>
    <row r="941" spans="1:2" x14ac:dyDescent="0.2">
      <c r="A941" t="str">
        <f>'Day2 Draw'!P59</f>
        <v>93Field69</v>
      </c>
      <c r="B941" t="s">
        <v>379</v>
      </c>
    </row>
    <row r="942" spans="1:2" x14ac:dyDescent="0.2">
      <c r="A942" t="str">
        <f>'Day2 Draw'!P61</f>
        <v>108Field20</v>
      </c>
      <c r="B942" t="s">
        <v>379</v>
      </c>
    </row>
    <row r="943" spans="1:2" x14ac:dyDescent="0.2">
      <c r="A943" t="str">
        <f>'Day2 Draw'!P62</f>
        <v>67Field11</v>
      </c>
      <c r="B943" t="s">
        <v>379</v>
      </c>
    </row>
    <row r="944" spans="1:2" x14ac:dyDescent="0.2">
      <c r="A944" t="str">
        <f>'Day2 Draw'!P63</f>
        <v>142Field73</v>
      </c>
      <c r="B944" t="s">
        <v>379</v>
      </c>
    </row>
    <row r="945" spans="1:2" x14ac:dyDescent="0.2">
      <c r="A945" t="str">
        <f>'Day2 Draw'!P64</f>
        <v>38Field77</v>
      </c>
      <c r="B945" t="s">
        <v>379</v>
      </c>
    </row>
    <row r="946" spans="1:2" x14ac:dyDescent="0.2">
      <c r="A946" t="str">
        <f>'Day2 Draw'!P65</f>
        <v>68Field50</v>
      </c>
      <c r="B946" t="s">
        <v>379</v>
      </c>
    </row>
    <row r="947" spans="1:2" x14ac:dyDescent="0.2">
      <c r="A947" t="str">
        <f>'Day2 Draw'!P66</f>
        <v>127Field68</v>
      </c>
      <c r="B947" t="s">
        <v>379</v>
      </c>
    </row>
    <row r="948" spans="1:2" x14ac:dyDescent="0.2">
      <c r="A948" t="str">
        <f>'Day2 Draw'!P67</f>
        <v>94Field56</v>
      </c>
      <c r="B948" t="s">
        <v>379</v>
      </c>
    </row>
    <row r="949" spans="1:2" x14ac:dyDescent="0.2">
      <c r="A949" t="str">
        <f>'Day2 Draw'!P68</f>
        <v>165Field63</v>
      </c>
      <c r="B949" t="s">
        <v>379</v>
      </c>
    </row>
    <row r="950" spans="1:2" x14ac:dyDescent="0.2">
      <c r="A950" t="str">
        <f>'Day2 Draw'!P69</f>
        <v>90Field15</v>
      </c>
      <c r="B950" t="s">
        <v>379</v>
      </c>
    </row>
    <row r="951" spans="1:2" x14ac:dyDescent="0.2">
      <c r="A951" t="str">
        <f>'Day2 Draw'!P70</f>
        <v>103Field35</v>
      </c>
      <c r="B951" t="s">
        <v>379</v>
      </c>
    </row>
    <row r="952" spans="1:2" x14ac:dyDescent="0.2">
      <c r="A952" t="str">
        <f>'Day2 Draw'!P71</f>
        <v>62Field74</v>
      </c>
      <c r="B952" t="s">
        <v>379</v>
      </c>
    </row>
    <row r="953" spans="1:2" x14ac:dyDescent="0.2">
      <c r="A953" t="str">
        <f>'Day2 Draw'!P72</f>
        <v>164Field19</v>
      </c>
      <c r="B953" t="s">
        <v>379</v>
      </c>
    </row>
    <row r="954" spans="1:2" x14ac:dyDescent="0.2">
      <c r="A954" t="str">
        <f>'Day2 Draw'!P73</f>
        <v>105Field23</v>
      </c>
      <c r="B954" t="s">
        <v>379</v>
      </c>
    </row>
    <row r="955" spans="1:2" x14ac:dyDescent="0.2">
      <c r="A955" t="str">
        <f>'Day2 Draw'!P74</f>
        <v>64Field8</v>
      </c>
      <c r="B955" t="s">
        <v>379</v>
      </c>
    </row>
    <row r="956" spans="1:2" x14ac:dyDescent="0.2">
      <c r="A956" t="str">
        <f>'Day2 Draw'!P75</f>
        <v>51Field64</v>
      </c>
      <c r="B956" t="s">
        <v>379</v>
      </c>
    </row>
    <row r="957" spans="1:2" x14ac:dyDescent="0.2">
      <c r="A957" t="str">
        <f>'Day2 Draw'!P76</f>
        <v>63Field54</v>
      </c>
      <c r="B957" t="s">
        <v>379</v>
      </c>
    </row>
    <row r="958" spans="1:2" x14ac:dyDescent="0.2">
      <c r="A958" t="str">
        <f>'Day2 Draw'!P77</f>
        <v>124Field70</v>
      </c>
      <c r="B958" t="s">
        <v>379</v>
      </c>
    </row>
    <row r="959" spans="1:2" x14ac:dyDescent="0.2">
      <c r="A959" t="str">
        <f>'Day2 Draw'!P78</f>
        <v>84Field10</v>
      </c>
      <c r="B959" t="s">
        <v>379</v>
      </c>
    </row>
    <row r="960" spans="1:2" x14ac:dyDescent="0.2">
      <c r="A960" t="str">
        <f>'Day2 Draw'!P79</f>
        <v>167Field22</v>
      </c>
      <c r="B960" t="s">
        <v>379</v>
      </c>
    </row>
    <row r="961" spans="1:2" x14ac:dyDescent="0.2">
      <c r="A961" t="str">
        <f>'Day2 Draw'!P80</f>
        <v>92Field61</v>
      </c>
      <c r="B961" t="s">
        <v>379</v>
      </c>
    </row>
    <row r="962" spans="1:2" x14ac:dyDescent="0.2">
      <c r="A962" t="str">
        <f>'Day2 Draw'!P81</f>
        <v>137Field71</v>
      </c>
      <c r="B962" t="s">
        <v>379</v>
      </c>
    </row>
    <row r="963" spans="1:2" x14ac:dyDescent="0.2">
      <c r="A963" t="str">
        <f>'Day2 Draw'!P82</f>
        <v>132Field43</v>
      </c>
      <c r="B963" t="s">
        <v>379</v>
      </c>
    </row>
    <row r="964" spans="1:2" x14ac:dyDescent="0.2">
      <c r="A964" t="str">
        <f>'Day2 Draw'!P83</f>
        <v>136Field75</v>
      </c>
      <c r="B964" t="s">
        <v>379</v>
      </c>
    </row>
    <row r="965" spans="1:2" x14ac:dyDescent="0.2">
      <c r="A965" t="str">
        <f>'Day2 Draw'!P84</f>
        <v>48Field34</v>
      </c>
      <c r="B965" t="s">
        <v>379</v>
      </c>
    </row>
    <row r="966" spans="1:2" x14ac:dyDescent="0.2">
      <c r="A966" t="str">
        <f>'Day2 Draw'!P85</f>
        <v>122Field42</v>
      </c>
      <c r="B966" t="s">
        <v>379</v>
      </c>
    </row>
    <row r="967" spans="1:2" x14ac:dyDescent="0.2">
      <c r="A967" t="str">
        <f>'Day2 Draw'!P86</f>
        <v>78Field28</v>
      </c>
      <c r="B967" t="s">
        <v>379</v>
      </c>
    </row>
    <row r="968" spans="1:2" x14ac:dyDescent="0.2">
      <c r="A968" t="str">
        <f>'Day2 Draw'!P87</f>
        <v>115Field29</v>
      </c>
      <c r="B968" t="s">
        <v>379</v>
      </c>
    </row>
    <row r="969" spans="1:2" x14ac:dyDescent="0.2">
      <c r="A969" t="str">
        <f>'Day2 Draw'!P88</f>
        <v>106Field32</v>
      </c>
      <c r="B969" t="s">
        <v>379</v>
      </c>
    </row>
    <row r="970" spans="1:2" x14ac:dyDescent="0.2">
      <c r="A970" t="str">
        <f>'Day2 Draw'!P89</f>
        <v>160Field44</v>
      </c>
      <c r="B970" t="s">
        <v>379</v>
      </c>
    </row>
    <row r="971" spans="1:2" x14ac:dyDescent="0.2">
      <c r="A971" t="str">
        <f>'Day2 Draw'!P90</f>
        <v>86Field41</v>
      </c>
      <c r="B971" t="s">
        <v>379</v>
      </c>
    </row>
    <row r="972" spans="1:2" x14ac:dyDescent="0.2">
      <c r="A972" t="str">
        <f>'Day2 Draw'!P91</f>
        <v>133Field45</v>
      </c>
      <c r="B972" t="s">
        <v>379</v>
      </c>
    </row>
    <row r="973" spans="1:2" x14ac:dyDescent="0.2">
      <c r="A973" t="str">
        <f>'Day2 Draw'!P92</f>
        <v>129Field66</v>
      </c>
      <c r="B973" t="s">
        <v>379</v>
      </c>
    </row>
    <row r="974" spans="1:2" x14ac:dyDescent="0.2">
      <c r="A974" t="str">
        <f>'Day2 Draw'!P93</f>
        <v>222Field67</v>
      </c>
      <c r="B974" t="s">
        <v>379</v>
      </c>
    </row>
    <row r="975" spans="1:2" x14ac:dyDescent="0.2">
      <c r="A975" t="str">
        <f>'Day2 Draw'!P94</f>
        <v>244Field66</v>
      </c>
      <c r="B975" t="s">
        <v>379</v>
      </c>
    </row>
    <row r="976" spans="1:2" x14ac:dyDescent="0.2">
      <c r="A976" t="str">
        <f>'Day2 Draw'!P95</f>
        <v>192Field3</v>
      </c>
      <c r="B976" t="s">
        <v>379</v>
      </c>
    </row>
    <row r="977" spans="1:2" x14ac:dyDescent="0.2">
      <c r="A977" t="str">
        <f>'Day2 Draw'!P96</f>
        <v>202Field76</v>
      </c>
      <c r="B977" t="s">
        <v>379</v>
      </c>
    </row>
    <row r="978" spans="1:2" x14ac:dyDescent="0.2">
      <c r="A978" t="str">
        <f>'Day2 Draw'!P97</f>
        <v>238Field25</v>
      </c>
      <c r="B978" t="s">
        <v>379</v>
      </c>
    </row>
    <row r="979" spans="1:2" x14ac:dyDescent="0.2">
      <c r="A979" t="str">
        <f>'Day2 Draw'!P98</f>
        <v>218Field24</v>
      </c>
      <c r="B979" t="s">
        <v>379</v>
      </c>
    </row>
    <row r="980" spans="1:2" x14ac:dyDescent="0.2">
      <c r="A980" t="str">
        <f>'Day2 Draw'!P99</f>
        <v>229Field21</v>
      </c>
      <c r="B980" t="s">
        <v>379</v>
      </c>
    </row>
    <row r="981" spans="1:2" x14ac:dyDescent="0.2">
      <c r="A981" t="str">
        <f>'Day2 Draw'!P100</f>
        <v>197Field14</v>
      </c>
      <c r="B981" t="s">
        <v>379</v>
      </c>
    </row>
    <row r="982" spans="1:2" x14ac:dyDescent="0.2">
      <c r="A982" t="str">
        <f>'Day2 Draw'!P101</f>
        <v>220Field59</v>
      </c>
      <c r="B982" t="s">
        <v>379</v>
      </c>
    </row>
    <row r="983" spans="1:2" x14ac:dyDescent="0.2">
      <c r="A983" t="str">
        <f>'Day2 Draw'!P102</f>
        <v>213Field79</v>
      </c>
      <c r="B983" t="s">
        <v>379</v>
      </c>
    </row>
    <row r="984" spans="1:2" x14ac:dyDescent="0.2">
      <c r="A984" t="str">
        <f>'Day2 Draw'!P103</f>
        <v>241Field37</v>
      </c>
      <c r="B984" t="s">
        <v>379</v>
      </c>
    </row>
    <row r="985" spans="1:2" x14ac:dyDescent="0.2">
      <c r="A985" t="str">
        <f>'Day2 Draw'!P104</f>
        <v>240Field47</v>
      </c>
      <c r="B985" t="s">
        <v>379</v>
      </c>
    </row>
    <row r="986" spans="1:2" x14ac:dyDescent="0.2">
      <c r="A986" t="str">
        <f>'Day2 Draw'!P105</f>
        <v>217Field30</v>
      </c>
      <c r="B986" t="s">
        <v>379</v>
      </c>
    </row>
    <row r="987" spans="1:2" x14ac:dyDescent="0.2">
      <c r="A987" t="str">
        <f>'Day2 Draw'!P106</f>
        <v>206Field38</v>
      </c>
      <c r="B987" t="s">
        <v>379</v>
      </c>
    </row>
    <row r="988" spans="1:2" x14ac:dyDescent="0.2">
      <c r="A988" t="str">
        <f>'Day2 Draw'!P107</f>
        <v>199Field76</v>
      </c>
      <c r="B988" t="s">
        <v>379</v>
      </c>
    </row>
    <row r="989" spans="1:2" x14ac:dyDescent="0.2">
      <c r="A989" t="str">
        <f>'Day2 Draw'!P108</f>
        <v>221Field69</v>
      </c>
      <c r="B989" t="s">
        <v>379</v>
      </c>
    </row>
    <row r="990" spans="1:2" x14ac:dyDescent="0.2">
      <c r="A990" t="str">
        <f>'Day2 Draw'!P109</f>
        <v>237Field25</v>
      </c>
      <c r="B990" t="s">
        <v>379</v>
      </c>
    </row>
    <row r="991" spans="1:2" x14ac:dyDescent="0.2">
      <c r="A991" t="str">
        <f>'Day2 Draw'!P110</f>
        <v>215Field79</v>
      </c>
      <c r="B991" t="s">
        <v>379</v>
      </c>
    </row>
    <row r="992" spans="1:2" x14ac:dyDescent="0.2">
      <c r="A992" t="str">
        <f>'Day2 Draw'!P111</f>
        <v>236Field59</v>
      </c>
      <c r="B992" t="s">
        <v>379</v>
      </c>
    </row>
    <row r="993" spans="1:2" x14ac:dyDescent="0.2">
      <c r="A993" t="str">
        <f>'Day2 Draw'!P112</f>
        <v>194Field57</v>
      </c>
      <c r="B993" t="s">
        <v>379</v>
      </c>
    </row>
    <row r="994" spans="1:2" x14ac:dyDescent="0.2">
      <c r="A994" t="str">
        <f>'Day2 Draw'!P113</f>
        <v>214Field18</v>
      </c>
      <c r="B994" t="s">
        <v>379</v>
      </c>
    </row>
    <row r="995" spans="1:2" x14ac:dyDescent="0.2">
      <c r="A995" t="e">
        <f>'Day2 Draw'!#REF!</f>
        <v>#REF!</v>
      </c>
      <c r="B995" t="s">
        <v>379</v>
      </c>
    </row>
    <row r="996" spans="1:2" x14ac:dyDescent="0.2">
      <c r="A996" t="str">
        <f>'Day2 Draw'!P114</f>
        <v>211Field14</v>
      </c>
      <c r="B996" t="s">
        <v>379</v>
      </c>
    </row>
    <row r="997" spans="1:2" x14ac:dyDescent="0.2">
      <c r="A997" t="str">
        <f>'Day2 Draw'!P115</f>
        <v>223Field67</v>
      </c>
      <c r="B997" t="s">
        <v>379</v>
      </c>
    </row>
    <row r="998" spans="1:2" x14ac:dyDescent="0.2">
      <c r="A998" t="str">
        <f>'Day2 Draw'!P116</f>
        <v>189Field38</v>
      </c>
      <c r="B998" t="s">
        <v>379</v>
      </c>
    </row>
    <row r="999" spans="1:2" x14ac:dyDescent="0.2">
      <c r="A999" t="str">
        <f>'Day2 Draw'!P117</f>
        <v>245Field30</v>
      </c>
      <c r="B999" t="s">
        <v>379</v>
      </c>
    </row>
    <row r="1000" spans="1:2" x14ac:dyDescent="0.2">
      <c r="A1000" t="str">
        <f>'Day2 Draw'!P118</f>
        <v>203Field37</v>
      </c>
      <c r="B1000" t="s">
        <v>379</v>
      </c>
    </row>
    <row r="1001" spans="1:2" x14ac:dyDescent="0.2">
      <c r="A1001" t="str">
        <f>'Day2 Draw'!P119</f>
        <v>219Field21</v>
      </c>
      <c r="B1001" t="s">
        <v>379</v>
      </c>
    </row>
    <row r="1002" spans="1:2" x14ac:dyDescent="0.2">
      <c r="A1002" t="str">
        <f>'Day2 Draw'!P120</f>
        <v>198Field78</v>
      </c>
      <c r="B1002" t="s">
        <v>379</v>
      </c>
    </row>
    <row r="1003" spans="1:2" x14ac:dyDescent="0.2">
      <c r="A1003" t="str">
        <f>'Day2 Draw'!P121</f>
        <v>183Field31</v>
      </c>
      <c r="B1003" t="s">
        <v>379</v>
      </c>
    </row>
    <row r="1004" spans="1:2" x14ac:dyDescent="0.2">
      <c r="A1004" t="str">
        <f>'Day2 Draw'!P122</f>
        <v>171Field40</v>
      </c>
      <c r="B1004" t="s">
        <v>379</v>
      </c>
    </row>
    <row r="1005" spans="1:2" x14ac:dyDescent="0.2">
      <c r="A1005" t="str">
        <f>'Day2 Draw'!P123</f>
        <v>186Field58</v>
      </c>
      <c r="B1005" t="s">
        <v>379</v>
      </c>
    </row>
    <row r="1006" spans="1:2" x14ac:dyDescent="0.2">
      <c r="A1006" t="str">
        <f>'Day2 Draw'!P124</f>
        <v>175Field40</v>
      </c>
      <c r="B1006" t="s">
        <v>379</v>
      </c>
    </row>
    <row r="1007" spans="1:2" x14ac:dyDescent="0.2">
      <c r="A1007" t="str">
        <f>'Day2 Draw'!P125</f>
        <v>173Field31</v>
      </c>
      <c r="B1007" t="s">
        <v>379</v>
      </c>
    </row>
    <row r="1008" spans="1:2" x14ac:dyDescent="0.2">
      <c r="A1008" t="str">
        <f>'Day2 Draw'!P126</f>
        <v>172Field58</v>
      </c>
      <c r="B1008" t="s">
        <v>379</v>
      </c>
    </row>
    <row r="1009" spans="1:2" x14ac:dyDescent="0.2">
      <c r="A1009" t="str">
        <f>'Day2 Draw'!P127</f>
        <v>181Field60</v>
      </c>
      <c r="B1009" t="s">
        <v>379</v>
      </c>
    </row>
    <row r="1010" spans="1:2" x14ac:dyDescent="0.2">
      <c r="A1010" t="str">
        <f>'Day2 Draw'!P128</f>
        <v>177Field47</v>
      </c>
      <c r="B1010" t="s">
        <v>379</v>
      </c>
    </row>
    <row r="1011" spans="1:2" x14ac:dyDescent="0.2">
      <c r="A1011" t="str">
        <f>'Day2 Draw'!P129</f>
        <v>176Field58</v>
      </c>
      <c r="B1011" t="s">
        <v>379</v>
      </c>
    </row>
    <row r="1012" spans="1:2" x14ac:dyDescent="0.2">
      <c r="A1012" t="str">
        <f>'Day2 Draw'!P130</f>
        <v>Field31</v>
      </c>
      <c r="B1012" t="s">
        <v>379</v>
      </c>
    </row>
    <row r="1013" spans="1:2" x14ac:dyDescent="0.2">
      <c r="A1013">
        <f>'Day2 Draw'!P131</f>
        <v>0</v>
      </c>
      <c r="B1013" t="s">
        <v>379</v>
      </c>
    </row>
    <row r="1014" spans="1:2" x14ac:dyDescent="0.2">
      <c r="A1014">
        <f>'Day2 Draw'!P132</f>
        <v>0</v>
      </c>
      <c r="B1014" t="s">
        <v>379</v>
      </c>
    </row>
    <row r="1015" spans="1:2" x14ac:dyDescent="0.2">
      <c r="A1015">
        <f>'Day2 Draw'!P133</f>
        <v>0</v>
      </c>
      <c r="B1015" t="s">
        <v>379</v>
      </c>
    </row>
    <row r="1016" spans="1:2" x14ac:dyDescent="0.2">
      <c r="A1016">
        <f>'Day2 Draw'!P134</f>
        <v>0</v>
      </c>
      <c r="B1016" t="s">
        <v>379</v>
      </c>
    </row>
    <row r="1017" spans="1:2" x14ac:dyDescent="0.2">
      <c r="A1017">
        <f>'Day2 Draw'!P135</f>
        <v>0</v>
      </c>
      <c r="B1017" t="s">
        <v>379</v>
      </c>
    </row>
    <row r="1018" spans="1:2" x14ac:dyDescent="0.2">
      <c r="A1018">
        <f>'Day2 Draw'!P136</f>
        <v>0</v>
      </c>
      <c r="B1018" t="s">
        <v>379</v>
      </c>
    </row>
    <row r="1019" spans="1:2" x14ac:dyDescent="0.2">
      <c r="A1019">
        <f>'Day2 Draw'!P137</f>
        <v>0</v>
      </c>
      <c r="B1019" t="s">
        <v>379</v>
      </c>
    </row>
    <row r="1020" spans="1:2" x14ac:dyDescent="0.2">
      <c r="A1020">
        <f>'Day2 Draw'!P138</f>
        <v>0</v>
      </c>
      <c r="B1020" t="s">
        <v>379</v>
      </c>
    </row>
    <row r="1021" spans="1:2" x14ac:dyDescent="0.2">
      <c r="A1021">
        <f>'Day2 Draw'!P139</f>
        <v>0</v>
      </c>
      <c r="B1021" t="s">
        <v>379</v>
      </c>
    </row>
    <row r="1022" spans="1:2" x14ac:dyDescent="0.2">
      <c r="A1022">
        <f>'Day2 Draw'!P140</f>
        <v>0</v>
      </c>
      <c r="B1022" t="s">
        <v>379</v>
      </c>
    </row>
    <row r="1023" spans="1:2" x14ac:dyDescent="0.2">
      <c r="A1023">
        <f>'Day2 Draw'!P141</f>
        <v>0</v>
      </c>
      <c r="B1023" t="s">
        <v>379</v>
      </c>
    </row>
    <row r="1024" spans="1:2" x14ac:dyDescent="0.2">
      <c r="A1024">
        <f>'Day2 Draw'!P142</f>
        <v>0</v>
      </c>
      <c r="B1024" t="s">
        <v>379</v>
      </c>
    </row>
    <row r="1025" spans="1:2" x14ac:dyDescent="0.2">
      <c r="A1025">
        <f>'Day2 Draw'!P143</f>
        <v>0</v>
      </c>
      <c r="B1025" t="s">
        <v>379</v>
      </c>
    </row>
    <row r="1026" spans="1:2" x14ac:dyDescent="0.2">
      <c r="A1026">
        <f>'Day2 Draw'!P144</f>
        <v>0</v>
      </c>
      <c r="B1026" t="s">
        <v>379</v>
      </c>
    </row>
    <row r="1027" spans="1:2" x14ac:dyDescent="0.2">
      <c r="A1027">
        <f>'Day2 Draw'!P145</f>
        <v>0</v>
      </c>
      <c r="B1027" t="s">
        <v>379</v>
      </c>
    </row>
    <row r="1028" spans="1:2" x14ac:dyDescent="0.2">
      <c r="A1028">
        <f>'Day2 Draw'!P146</f>
        <v>0</v>
      </c>
      <c r="B1028" t="s">
        <v>379</v>
      </c>
    </row>
    <row r="1029" spans="1:2" x14ac:dyDescent="0.2">
      <c r="A1029">
        <f>'Day2 Draw'!P147</f>
        <v>0</v>
      </c>
      <c r="B1029" t="s">
        <v>379</v>
      </c>
    </row>
    <row r="1030" spans="1:2" x14ac:dyDescent="0.2">
      <c r="A1030">
        <f>'Day2 Draw'!P148</f>
        <v>0</v>
      </c>
      <c r="B1030" t="s">
        <v>379</v>
      </c>
    </row>
    <row r="1031" spans="1:2" x14ac:dyDescent="0.2">
      <c r="A1031">
        <f>'Day2 Draw'!P149</f>
        <v>0</v>
      </c>
      <c r="B1031" t="s">
        <v>379</v>
      </c>
    </row>
    <row r="1032" spans="1:2" x14ac:dyDescent="0.2">
      <c r="A1032" t="str">
        <f>'Day2 Draw'!Q4</f>
        <v>4Field48</v>
      </c>
      <c r="B1032" t="s">
        <v>379</v>
      </c>
    </row>
    <row r="1033" spans="1:2" x14ac:dyDescent="0.2">
      <c r="A1033" t="str">
        <f>'Day2 Draw'!Q5</f>
        <v>5Field12</v>
      </c>
      <c r="B1033" t="s">
        <v>379</v>
      </c>
    </row>
    <row r="1034" spans="1:2" x14ac:dyDescent="0.2">
      <c r="A1034" t="str">
        <f>'Day2 Draw'!Q6</f>
        <v>7Field</v>
      </c>
      <c r="B1034" t="s">
        <v>379</v>
      </c>
    </row>
    <row r="1035" spans="1:2" x14ac:dyDescent="0.2">
      <c r="A1035" t="str">
        <f>'Day2 Draw'!Q7</f>
        <v>8Field</v>
      </c>
      <c r="B1035" t="s">
        <v>379</v>
      </c>
    </row>
    <row r="1036" spans="1:2" x14ac:dyDescent="0.2">
      <c r="A1036" t="str">
        <f>'Day2 Draw'!Q8</f>
        <v>5Field48</v>
      </c>
      <c r="B1036" t="s">
        <v>379</v>
      </c>
    </row>
    <row r="1037" spans="1:2" x14ac:dyDescent="0.2">
      <c r="A1037" t="str">
        <f>'Day2 Draw'!Q9</f>
        <v>7Field12</v>
      </c>
      <c r="B1037" t="s">
        <v>379</v>
      </c>
    </row>
    <row r="1038" spans="1:2" x14ac:dyDescent="0.2">
      <c r="A1038" t="str">
        <f>'Day2 Draw'!Q10</f>
        <v>8Field13</v>
      </c>
      <c r="B1038" t="s">
        <v>379</v>
      </c>
    </row>
    <row r="1039" spans="1:2" x14ac:dyDescent="0.2">
      <c r="A1039" t="str">
        <f>'Day2 Draw'!Q11</f>
        <v>Field</v>
      </c>
      <c r="B1039" t="s">
        <v>379</v>
      </c>
    </row>
    <row r="1040" spans="1:2" x14ac:dyDescent="0.2">
      <c r="A1040" t="str">
        <f>'Day2 Draw'!Q12</f>
        <v>17Field2</v>
      </c>
      <c r="B1040" t="s">
        <v>379</v>
      </c>
    </row>
    <row r="1041" spans="1:2" x14ac:dyDescent="0.2">
      <c r="A1041" t="str">
        <f>'Day2 Draw'!Q13</f>
        <v>18Field6</v>
      </c>
      <c r="B1041" t="s">
        <v>379</v>
      </c>
    </row>
    <row r="1042" spans="1:2" x14ac:dyDescent="0.2">
      <c r="A1042" t="str">
        <f>'Day2 Draw'!Q14</f>
        <v>21Field7</v>
      </c>
      <c r="B1042" t="s">
        <v>379</v>
      </c>
    </row>
    <row r="1043" spans="1:2" x14ac:dyDescent="0.2">
      <c r="A1043" t="str">
        <f>'Day2 Draw'!Q15</f>
        <v>32Field33</v>
      </c>
      <c r="B1043" t="s">
        <v>379</v>
      </c>
    </row>
    <row r="1044" spans="1:2" x14ac:dyDescent="0.2">
      <c r="A1044" t="str">
        <f>'Day2 Draw'!Q16</f>
        <v>29Field27</v>
      </c>
      <c r="B1044" t="s">
        <v>379</v>
      </c>
    </row>
    <row r="1045" spans="1:2" x14ac:dyDescent="0.2">
      <c r="A1045" t="str">
        <f>'Day2 Draw'!Q17</f>
        <v>16Field16</v>
      </c>
      <c r="B1045" t="s">
        <v>379</v>
      </c>
    </row>
    <row r="1046" spans="1:2" x14ac:dyDescent="0.2">
      <c r="A1046" t="str">
        <f>'Day2 Draw'!Q18</f>
        <v>31Field26</v>
      </c>
      <c r="B1046" t="s">
        <v>379</v>
      </c>
    </row>
    <row r="1047" spans="1:2" x14ac:dyDescent="0.2">
      <c r="A1047" t="str">
        <f>'Day2 Draw'!Q19</f>
        <v>19Field55</v>
      </c>
      <c r="B1047" t="s">
        <v>379</v>
      </c>
    </row>
    <row r="1048" spans="1:2" x14ac:dyDescent="0.2">
      <c r="A1048" t="str">
        <f>'Day2 Draw'!Q20</f>
        <v>20Field5</v>
      </c>
      <c r="B1048" t="s">
        <v>379</v>
      </c>
    </row>
    <row r="1049" spans="1:2" x14ac:dyDescent="0.2">
      <c r="A1049" t="str">
        <f>'Day2 Draw'!Q21</f>
        <v>15Field36</v>
      </c>
      <c r="B1049" t="s">
        <v>379</v>
      </c>
    </row>
    <row r="1050" spans="1:2" x14ac:dyDescent="0.2">
      <c r="A1050" t="str">
        <f>'Day2 Draw'!Q22</f>
        <v>14Field17</v>
      </c>
      <c r="B1050" t="s">
        <v>379</v>
      </c>
    </row>
    <row r="1051" spans="1:2" x14ac:dyDescent="0.2">
      <c r="A1051" t="str">
        <f>'Day2 Draw'!Q23</f>
        <v>23Field39</v>
      </c>
      <c r="B1051" t="s">
        <v>379</v>
      </c>
    </row>
    <row r="1052" spans="1:2" x14ac:dyDescent="0.2">
      <c r="A1052" t="str">
        <f>'Day2 Draw'!Q24</f>
        <v>55Field20</v>
      </c>
      <c r="B1052" t="s">
        <v>379</v>
      </c>
    </row>
    <row r="1053" spans="1:2" x14ac:dyDescent="0.2">
      <c r="A1053" t="str">
        <f>'Day2 Draw'!Q25</f>
        <v>76Field71</v>
      </c>
      <c r="B1053" t="s">
        <v>379</v>
      </c>
    </row>
    <row r="1054" spans="1:2" x14ac:dyDescent="0.2">
      <c r="A1054" t="str">
        <f>'Day2 Draw'!Q26</f>
        <v>45Field57</v>
      </c>
      <c r="B1054" t="s">
        <v>379</v>
      </c>
    </row>
    <row r="1055" spans="1:2" x14ac:dyDescent="0.2">
      <c r="A1055" t="str">
        <f>'Day2 Draw'!Q27</f>
        <v>34Field8</v>
      </c>
      <c r="B1055" t="s">
        <v>379</v>
      </c>
    </row>
    <row r="1056" spans="1:2" x14ac:dyDescent="0.2">
      <c r="A1056" t="str">
        <f>'Day2 Draw'!Q28</f>
        <v>166Field9</v>
      </c>
      <c r="B1056" t="s">
        <v>379</v>
      </c>
    </row>
    <row r="1057" spans="1:2" x14ac:dyDescent="0.2">
      <c r="A1057" t="str">
        <f>'Day2 Draw'!Q29</f>
        <v>69Field78</v>
      </c>
      <c r="B1057" t="s">
        <v>379</v>
      </c>
    </row>
    <row r="1058" spans="1:2" x14ac:dyDescent="0.2">
      <c r="A1058" t="str">
        <f>'Day2 Draw'!Q30</f>
        <v>159Field15</v>
      </c>
      <c r="B1058" t="s">
        <v>379</v>
      </c>
    </row>
    <row r="1059" spans="1:2" x14ac:dyDescent="0.2">
      <c r="A1059" t="str">
        <f>'Day2 Draw'!Q31</f>
        <v>131Field56</v>
      </c>
      <c r="B1059" t="s">
        <v>379</v>
      </c>
    </row>
    <row r="1060" spans="1:2" x14ac:dyDescent="0.2">
      <c r="A1060" t="str">
        <f>'Day2 Draw'!Q32</f>
        <v>42Field72</v>
      </c>
      <c r="B1060" t="s">
        <v>379</v>
      </c>
    </row>
    <row r="1061" spans="1:2" x14ac:dyDescent="0.2">
      <c r="A1061" t="str">
        <f>'Day2 Draw'!Q33</f>
        <v>89Field50</v>
      </c>
      <c r="B1061" t="s">
        <v>379</v>
      </c>
    </row>
    <row r="1062" spans="1:2" x14ac:dyDescent="0.2">
      <c r="A1062" t="str">
        <f>'Day2 Draw'!Q34</f>
        <v>72Field29</v>
      </c>
      <c r="B1062" t="s">
        <v>379</v>
      </c>
    </row>
    <row r="1063" spans="1:2" x14ac:dyDescent="0.2">
      <c r="A1063" t="str">
        <f>'Day2 Draw'!Q35</f>
        <v>153Field74</v>
      </c>
      <c r="B1063" t="s">
        <v>379</v>
      </c>
    </row>
    <row r="1064" spans="1:2" x14ac:dyDescent="0.2">
      <c r="A1064" t="str">
        <f>'Day2 Draw'!Q36</f>
        <v>141Field62</v>
      </c>
      <c r="B1064" t="s">
        <v>379</v>
      </c>
    </row>
    <row r="1065" spans="1:2" x14ac:dyDescent="0.2">
      <c r="A1065" t="str">
        <f>'Day2 Draw'!Q37</f>
        <v>146Field19</v>
      </c>
      <c r="B1065" t="s">
        <v>379</v>
      </c>
    </row>
    <row r="1066" spans="1:2" x14ac:dyDescent="0.2">
      <c r="A1066" t="str">
        <f>'Day2 Draw'!Q38</f>
        <v>117Field75</v>
      </c>
      <c r="B1066" t="s">
        <v>379</v>
      </c>
    </row>
    <row r="1067" spans="1:2" x14ac:dyDescent="0.2">
      <c r="A1067" t="str">
        <f>'Day2 Draw'!Q39</f>
        <v>43Field64</v>
      </c>
      <c r="B1067" t="s">
        <v>379</v>
      </c>
    </row>
    <row r="1068" spans="1:2" x14ac:dyDescent="0.2">
      <c r="A1068" t="str">
        <f>'Day2 Draw'!Q40</f>
        <v>154Field11</v>
      </c>
      <c r="B1068" t="s">
        <v>379</v>
      </c>
    </row>
    <row r="1069" spans="1:2" x14ac:dyDescent="0.2">
      <c r="A1069" t="str">
        <f>'Day2 Draw'!Q41</f>
        <v>152Field18</v>
      </c>
      <c r="B1069" t="s">
        <v>379</v>
      </c>
    </row>
    <row r="1070" spans="1:2" x14ac:dyDescent="0.2">
      <c r="A1070" t="str">
        <f>'Day2 Draw'!Q42</f>
        <v>83Field61</v>
      </c>
      <c r="B1070" t="s">
        <v>379</v>
      </c>
    </row>
    <row r="1071" spans="1:2" x14ac:dyDescent="0.2">
      <c r="A1071" t="str">
        <f>'Day2 Draw'!Q43</f>
        <v>33Field70</v>
      </c>
      <c r="B1071" t="s">
        <v>379</v>
      </c>
    </row>
    <row r="1072" spans="1:2" x14ac:dyDescent="0.2">
      <c r="A1072" t="str">
        <f>'Day2 Draw'!Q44</f>
        <v>155Field60</v>
      </c>
      <c r="B1072" t="s">
        <v>379</v>
      </c>
    </row>
    <row r="1073" spans="1:2" x14ac:dyDescent="0.2">
      <c r="A1073" t="str">
        <f>'Day2 Draw'!Q45</f>
        <v>39Field68</v>
      </c>
      <c r="B1073" t="s">
        <v>379</v>
      </c>
    </row>
    <row r="1074" spans="1:2" x14ac:dyDescent="0.2">
      <c r="A1074" t="str">
        <f>'Day2 Draw'!Q46</f>
        <v>168Field34</v>
      </c>
      <c r="B1074" t="s">
        <v>379</v>
      </c>
    </row>
    <row r="1075" spans="1:2" x14ac:dyDescent="0.2">
      <c r="A1075" t="str">
        <f>'Day2 Draw'!Q47</f>
        <v>54Field43</v>
      </c>
      <c r="B1075" t="s">
        <v>379</v>
      </c>
    </row>
    <row r="1076" spans="1:2" x14ac:dyDescent="0.2">
      <c r="A1076" t="str">
        <f>'Day2 Draw'!Q48</f>
        <v>35Field42</v>
      </c>
      <c r="B1076" t="s">
        <v>379</v>
      </c>
    </row>
    <row r="1077" spans="1:2" x14ac:dyDescent="0.2">
      <c r="A1077" t="str">
        <f>'Day2 Draw'!Q49</f>
        <v>47Field41</v>
      </c>
      <c r="B1077" t="s">
        <v>379</v>
      </c>
    </row>
    <row r="1078" spans="1:2" x14ac:dyDescent="0.2">
      <c r="A1078" t="str">
        <f>'Day2 Draw'!Q50</f>
        <v>66Field10</v>
      </c>
      <c r="B1078" t="s">
        <v>379</v>
      </c>
    </row>
    <row r="1079" spans="1:2" x14ac:dyDescent="0.2">
      <c r="A1079" t="str">
        <f>'Day2 Draw'!Q51</f>
        <v>77Field32</v>
      </c>
      <c r="B1079" t="s">
        <v>379</v>
      </c>
    </row>
    <row r="1080" spans="1:2" x14ac:dyDescent="0.2">
      <c r="A1080" t="str">
        <f>'Day2 Draw'!Q52</f>
        <v>53Field45</v>
      </c>
      <c r="B1080" t="s">
        <v>379</v>
      </c>
    </row>
    <row r="1081" spans="1:2" x14ac:dyDescent="0.2">
      <c r="A1081" t="str">
        <f>'Day2 Draw'!Q53</f>
        <v>99Field28</v>
      </c>
      <c r="B1081" t="s">
        <v>379</v>
      </c>
    </row>
    <row r="1082" spans="1:2" x14ac:dyDescent="0.2">
      <c r="A1082" t="str">
        <f>'Day2 Draw'!Q54</f>
        <v>96Field73</v>
      </c>
      <c r="B1082" t="s">
        <v>379</v>
      </c>
    </row>
    <row r="1083" spans="1:2" x14ac:dyDescent="0.2">
      <c r="A1083" t="str">
        <f>'Day2 Draw'!Q55</f>
        <v>138Field44</v>
      </c>
      <c r="B1083" t="s">
        <v>379</v>
      </c>
    </row>
    <row r="1084" spans="1:2" x14ac:dyDescent="0.2">
      <c r="A1084" t="str">
        <f>'Day2 Draw'!Q56</f>
        <v>113Field54</v>
      </c>
      <c r="B1084" t="s">
        <v>379</v>
      </c>
    </row>
    <row r="1085" spans="1:2" x14ac:dyDescent="0.2">
      <c r="A1085" t="str">
        <f>'Day2 Draw'!Q57</f>
        <v>75Field35</v>
      </c>
      <c r="B1085" t="s">
        <v>379</v>
      </c>
    </row>
    <row r="1086" spans="1:2" x14ac:dyDescent="0.2">
      <c r="A1086" t="str">
        <f>'Day2 Draw'!Q58</f>
        <v>85Field22</v>
      </c>
      <c r="B1086" t="s">
        <v>379</v>
      </c>
    </row>
    <row r="1087" spans="1:2" x14ac:dyDescent="0.2">
      <c r="A1087" t="e">
        <f>'Day2 Draw'!#REF!</f>
        <v>#REF!</v>
      </c>
      <c r="B1087" t="s">
        <v>379</v>
      </c>
    </row>
    <row r="1088" spans="1:2" x14ac:dyDescent="0.2">
      <c r="A1088" t="str">
        <f>'Day2 Draw'!Q59</f>
        <v>147Field69</v>
      </c>
      <c r="B1088" t="s">
        <v>379</v>
      </c>
    </row>
    <row r="1089" spans="1:2" x14ac:dyDescent="0.2">
      <c r="A1089" t="str">
        <f>'Day2 Draw'!Q61</f>
        <v>150Field20</v>
      </c>
      <c r="B1089" t="s">
        <v>379</v>
      </c>
    </row>
    <row r="1090" spans="1:2" x14ac:dyDescent="0.2">
      <c r="A1090" t="str">
        <f>'Day2 Draw'!Q62</f>
        <v>95Field11</v>
      </c>
      <c r="B1090" t="s">
        <v>379</v>
      </c>
    </row>
    <row r="1091" spans="1:2" x14ac:dyDescent="0.2">
      <c r="A1091" t="str">
        <f>'Day2 Draw'!Q63</f>
        <v>149Field73</v>
      </c>
      <c r="B1091" t="s">
        <v>379</v>
      </c>
    </row>
    <row r="1092" spans="1:2" x14ac:dyDescent="0.2">
      <c r="A1092" t="str">
        <f>'Day2 Draw'!Q64</f>
        <v>36Field77</v>
      </c>
      <c r="B1092" t="s">
        <v>379</v>
      </c>
    </row>
    <row r="1093" spans="1:2" x14ac:dyDescent="0.2">
      <c r="A1093" t="str">
        <f>'Day2 Draw'!Q65</f>
        <v>118Field50</v>
      </c>
      <c r="B1093" t="s">
        <v>379</v>
      </c>
    </row>
    <row r="1094" spans="1:2" x14ac:dyDescent="0.2">
      <c r="A1094" t="str">
        <f>'Day2 Draw'!Q66</f>
        <v>145Field68</v>
      </c>
      <c r="B1094" t="s">
        <v>379</v>
      </c>
    </row>
    <row r="1095" spans="1:2" x14ac:dyDescent="0.2">
      <c r="A1095" t="str">
        <f>'Day2 Draw'!Q67</f>
        <v>37Field56</v>
      </c>
      <c r="B1095" t="s">
        <v>379</v>
      </c>
    </row>
    <row r="1096" spans="1:2" x14ac:dyDescent="0.2">
      <c r="A1096" t="str">
        <f>'Day2 Draw'!Q68</f>
        <v>119Field63</v>
      </c>
      <c r="B1096" t="s">
        <v>379</v>
      </c>
    </row>
    <row r="1097" spans="1:2" x14ac:dyDescent="0.2">
      <c r="A1097" t="str">
        <f>'Day2 Draw'!Q69</f>
        <v>91Field15</v>
      </c>
      <c r="B1097" t="s">
        <v>379</v>
      </c>
    </row>
    <row r="1098" spans="1:2" x14ac:dyDescent="0.2">
      <c r="A1098" t="str">
        <f>'Day2 Draw'!Q70</f>
        <v>125Field35</v>
      </c>
      <c r="B1098" t="s">
        <v>379</v>
      </c>
    </row>
    <row r="1099" spans="1:2" x14ac:dyDescent="0.2">
      <c r="A1099" t="str">
        <f>'Day2 Draw'!Q71</f>
        <v>161Field74</v>
      </c>
      <c r="B1099" t="s">
        <v>379</v>
      </c>
    </row>
    <row r="1100" spans="1:2" x14ac:dyDescent="0.2">
      <c r="A1100" t="str">
        <f>'Day2 Draw'!Q72</f>
        <v>98Field19</v>
      </c>
      <c r="B1100" t="s">
        <v>379</v>
      </c>
    </row>
    <row r="1101" spans="1:2" x14ac:dyDescent="0.2">
      <c r="A1101" t="str">
        <f>'Day2 Draw'!Q73</f>
        <v>79Field23</v>
      </c>
      <c r="B1101" t="s">
        <v>379</v>
      </c>
    </row>
    <row r="1102" spans="1:2" x14ac:dyDescent="0.2">
      <c r="A1102" t="str">
        <f>'Day2 Draw'!Q74</f>
        <v>140Field8</v>
      </c>
      <c r="B1102" t="s">
        <v>379</v>
      </c>
    </row>
    <row r="1103" spans="1:2" x14ac:dyDescent="0.2">
      <c r="A1103" t="str">
        <f>'Day2 Draw'!Q75</f>
        <v>148Field64</v>
      </c>
      <c r="B1103" t="s">
        <v>379</v>
      </c>
    </row>
    <row r="1104" spans="1:2" x14ac:dyDescent="0.2">
      <c r="A1104" t="str">
        <f>'Day2 Draw'!Q76</f>
        <v>104Field54</v>
      </c>
      <c r="B1104" t="s">
        <v>379</v>
      </c>
    </row>
    <row r="1105" spans="1:2" x14ac:dyDescent="0.2">
      <c r="A1105" t="str">
        <f>'Day2 Draw'!Q77</f>
        <v>61Field70</v>
      </c>
      <c r="B1105" t="s">
        <v>379</v>
      </c>
    </row>
    <row r="1106" spans="1:2" x14ac:dyDescent="0.2">
      <c r="A1106" t="str">
        <f>'Day2 Draw'!Q78</f>
        <v>134Field10</v>
      </c>
      <c r="B1106" t="s">
        <v>379</v>
      </c>
    </row>
    <row r="1107" spans="1:2" x14ac:dyDescent="0.2">
      <c r="A1107" t="str">
        <f>'Day2 Draw'!Q79</f>
        <v>139Field22</v>
      </c>
      <c r="B1107" t="s">
        <v>379</v>
      </c>
    </row>
    <row r="1108" spans="1:2" x14ac:dyDescent="0.2">
      <c r="A1108" t="str">
        <f>'Day2 Draw'!Q80</f>
        <v>50Field61</v>
      </c>
      <c r="B1108" t="s">
        <v>379</v>
      </c>
    </row>
    <row r="1109" spans="1:2" x14ac:dyDescent="0.2">
      <c r="A1109" t="str">
        <f>'Day2 Draw'!Q81</f>
        <v>101Field71</v>
      </c>
      <c r="B1109" t="s">
        <v>379</v>
      </c>
    </row>
    <row r="1110" spans="1:2" x14ac:dyDescent="0.2">
      <c r="A1110" t="str">
        <f>'Day2 Draw'!Q82</f>
        <v>151Field43</v>
      </c>
      <c r="B1110" t="s">
        <v>379</v>
      </c>
    </row>
    <row r="1111" spans="1:2" x14ac:dyDescent="0.2">
      <c r="A1111" t="str">
        <f>'Day2 Draw'!Q83</f>
        <v>40Field75</v>
      </c>
      <c r="B1111" t="s">
        <v>379</v>
      </c>
    </row>
    <row r="1112" spans="1:2" x14ac:dyDescent="0.2">
      <c r="A1112" t="str">
        <f>'Day2 Draw'!Q84</f>
        <v>144Field34</v>
      </c>
      <c r="B1112" t="s">
        <v>379</v>
      </c>
    </row>
    <row r="1113" spans="1:2" x14ac:dyDescent="0.2">
      <c r="A1113" t="str">
        <f>'Day2 Draw'!Q85</f>
        <v>60Field42</v>
      </c>
      <c r="B1113" t="s">
        <v>379</v>
      </c>
    </row>
    <row r="1114" spans="1:2" x14ac:dyDescent="0.2">
      <c r="A1114" t="str">
        <f>'Day2 Draw'!Q86</f>
        <v>143Field28</v>
      </c>
      <c r="B1114" t="s">
        <v>379</v>
      </c>
    </row>
    <row r="1115" spans="1:2" x14ac:dyDescent="0.2">
      <c r="A1115" t="str">
        <f>'Day2 Draw'!Q87</f>
        <v>58Field29</v>
      </c>
      <c r="B1115" t="s">
        <v>379</v>
      </c>
    </row>
    <row r="1116" spans="1:2" x14ac:dyDescent="0.2">
      <c r="A1116" t="str">
        <f>'Day2 Draw'!Q88</f>
        <v>114Field32</v>
      </c>
      <c r="B1116" t="s">
        <v>379</v>
      </c>
    </row>
    <row r="1117" spans="1:2" x14ac:dyDescent="0.2">
      <c r="A1117" t="str">
        <f>'Day2 Draw'!Q89</f>
        <v>73Field44</v>
      </c>
      <c r="B1117" t="s">
        <v>379</v>
      </c>
    </row>
    <row r="1118" spans="1:2" x14ac:dyDescent="0.2">
      <c r="A1118" t="str">
        <f>'Day2 Draw'!Q90</f>
        <v>59Field41</v>
      </c>
      <c r="B1118" t="s">
        <v>379</v>
      </c>
    </row>
    <row r="1119" spans="1:2" x14ac:dyDescent="0.2">
      <c r="A1119" t="str">
        <f>'Day2 Draw'!Q91</f>
        <v>247Field45</v>
      </c>
      <c r="B1119" t="s">
        <v>379</v>
      </c>
    </row>
    <row r="1120" spans="1:2" x14ac:dyDescent="0.2">
      <c r="A1120" t="str">
        <f>'Day2 Draw'!Q92</f>
        <v>81Field66</v>
      </c>
      <c r="B1120" t="s">
        <v>379</v>
      </c>
    </row>
    <row r="1121" spans="1:2" x14ac:dyDescent="0.2">
      <c r="A1121" t="str">
        <f>'Day2 Draw'!Q93</f>
        <v>234Field67</v>
      </c>
      <c r="B1121" t="s">
        <v>379</v>
      </c>
    </row>
    <row r="1122" spans="1:2" x14ac:dyDescent="0.2">
      <c r="A1122" t="str">
        <f>'Day2 Draw'!Q94</f>
        <v>226Field66</v>
      </c>
      <c r="B1122" t="s">
        <v>379</v>
      </c>
    </row>
    <row r="1123" spans="1:2" x14ac:dyDescent="0.2">
      <c r="A1123" t="str">
        <f>'Day2 Draw'!Q95</f>
        <v>227Field3</v>
      </c>
      <c r="B1123" t="s">
        <v>379</v>
      </c>
    </row>
    <row r="1124" spans="1:2" x14ac:dyDescent="0.2">
      <c r="A1124" t="str">
        <f>'Day2 Draw'!Q96</f>
        <v>207Field76</v>
      </c>
      <c r="B1124" t="s">
        <v>379</v>
      </c>
    </row>
    <row r="1125" spans="1:2" x14ac:dyDescent="0.2">
      <c r="A1125" t="str">
        <f>'Day2 Draw'!Q97</f>
        <v>204Field25</v>
      </c>
      <c r="B1125" t="s">
        <v>379</v>
      </c>
    </row>
    <row r="1126" spans="1:2" x14ac:dyDescent="0.2">
      <c r="A1126" t="str">
        <f>'Day2 Draw'!Q98</f>
        <v>208Field24</v>
      </c>
      <c r="B1126" t="s">
        <v>379</v>
      </c>
    </row>
    <row r="1127" spans="1:2" x14ac:dyDescent="0.2">
      <c r="A1127" t="str">
        <f>'Day2 Draw'!Q99</f>
        <v>242Field21</v>
      </c>
      <c r="B1127" t="s">
        <v>379</v>
      </c>
    </row>
    <row r="1128" spans="1:2" x14ac:dyDescent="0.2">
      <c r="A1128" t="str">
        <f>'Day2 Draw'!Q100</f>
        <v>230Field14</v>
      </c>
      <c r="B1128" t="s">
        <v>379</v>
      </c>
    </row>
    <row r="1129" spans="1:2" x14ac:dyDescent="0.2">
      <c r="A1129" t="str">
        <f>'Day2 Draw'!Q101</f>
        <v>196Field59</v>
      </c>
      <c r="B1129" t="s">
        <v>379</v>
      </c>
    </row>
    <row r="1130" spans="1:2" x14ac:dyDescent="0.2">
      <c r="A1130" t="str">
        <f>'Day2 Draw'!Q102</f>
        <v>195Field79</v>
      </c>
      <c r="B1130" t="s">
        <v>379</v>
      </c>
    </row>
    <row r="1131" spans="1:2" x14ac:dyDescent="0.2">
      <c r="A1131" t="str">
        <f>'Day2 Draw'!Q103</f>
        <v>233Field37</v>
      </c>
      <c r="B1131" t="s">
        <v>379</v>
      </c>
    </row>
    <row r="1132" spans="1:2" x14ac:dyDescent="0.2">
      <c r="A1132" t="str">
        <f>'Day2 Draw'!Q104</f>
        <v>212Field47</v>
      </c>
      <c r="B1132" t="s">
        <v>379</v>
      </c>
    </row>
    <row r="1133" spans="1:2" x14ac:dyDescent="0.2">
      <c r="A1133" t="str">
        <f>'Day2 Draw'!Q105</f>
        <v>231Field30</v>
      </c>
      <c r="B1133" t="s">
        <v>379</v>
      </c>
    </row>
    <row r="1134" spans="1:2" x14ac:dyDescent="0.2">
      <c r="A1134" t="str">
        <f>'Day2 Draw'!Q106</f>
        <v>191Field38</v>
      </c>
      <c r="B1134" t="s">
        <v>379</v>
      </c>
    </row>
    <row r="1135" spans="1:2" x14ac:dyDescent="0.2">
      <c r="A1135" t="str">
        <f>'Day2 Draw'!Q107</f>
        <v>200Field76</v>
      </c>
      <c r="B1135" t="s">
        <v>379</v>
      </c>
    </row>
    <row r="1136" spans="1:2" x14ac:dyDescent="0.2">
      <c r="A1136" t="str">
        <f>'Day2 Draw'!Q108</f>
        <v>228Field69</v>
      </c>
      <c r="B1136" t="s">
        <v>379</v>
      </c>
    </row>
    <row r="1137" spans="1:2" x14ac:dyDescent="0.2">
      <c r="A1137" t="str">
        <f>'Day2 Draw'!Q109</f>
        <v>210Field25</v>
      </c>
      <c r="B1137" t="s">
        <v>379</v>
      </c>
    </row>
    <row r="1138" spans="1:2" x14ac:dyDescent="0.2">
      <c r="A1138" t="str">
        <f>'Day2 Draw'!Q110</f>
        <v>216Field79</v>
      </c>
      <c r="B1138" t="s">
        <v>379</v>
      </c>
    </row>
    <row r="1139" spans="1:2" x14ac:dyDescent="0.2">
      <c r="A1139" t="str">
        <f>'Day2 Draw'!Q111</f>
        <v>235Field59</v>
      </c>
      <c r="B1139" t="s">
        <v>379</v>
      </c>
    </row>
    <row r="1140" spans="1:2" x14ac:dyDescent="0.2">
      <c r="A1140" t="str">
        <f>'Day2 Draw'!Q112</f>
        <v>209Field57</v>
      </c>
      <c r="B1140" t="s">
        <v>379</v>
      </c>
    </row>
    <row r="1141" spans="1:2" x14ac:dyDescent="0.2">
      <c r="A1141" t="str">
        <f>'Day2 Draw'!Q113</f>
        <v>246Field18</v>
      </c>
      <c r="B1141" t="s">
        <v>379</v>
      </c>
    </row>
    <row r="1142" spans="1:2" x14ac:dyDescent="0.2">
      <c r="A1142" t="e">
        <f>'Day2 Draw'!#REF!</f>
        <v>#REF!</v>
      </c>
      <c r="B1142" t="s">
        <v>379</v>
      </c>
    </row>
    <row r="1143" spans="1:2" x14ac:dyDescent="0.2">
      <c r="A1143" t="str">
        <f>'Day2 Draw'!Q114</f>
        <v>243Field14</v>
      </c>
      <c r="B1143" t="s">
        <v>379</v>
      </c>
    </row>
    <row r="1144" spans="1:2" x14ac:dyDescent="0.2">
      <c r="A1144" t="str">
        <f>'Day2 Draw'!Q115</f>
        <v>224Field67</v>
      </c>
      <c r="B1144" t="s">
        <v>379</v>
      </c>
    </row>
    <row r="1145" spans="1:2" x14ac:dyDescent="0.2">
      <c r="A1145" t="str">
        <f>'Day2 Draw'!Q116</f>
        <v>239Field38</v>
      </c>
      <c r="B1145" t="s">
        <v>379</v>
      </c>
    </row>
    <row r="1146" spans="1:2" x14ac:dyDescent="0.2">
      <c r="A1146" t="str">
        <f>'Day2 Draw'!Q117</f>
        <v>225Field30</v>
      </c>
      <c r="B1146" t="s">
        <v>379</v>
      </c>
    </row>
    <row r="1147" spans="1:2" x14ac:dyDescent="0.2">
      <c r="A1147" t="str">
        <f>'Day2 Draw'!Q118</f>
        <v>205Field37</v>
      </c>
      <c r="B1147" t="s">
        <v>379</v>
      </c>
    </row>
    <row r="1148" spans="1:2" x14ac:dyDescent="0.2">
      <c r="A1148" t="str">
        <f>'Day2 Draw'!Q119</f>
        <v>201Field21</v>
      </c>
      <c r="B1148" t="s">
        <v>379</v>
      </c>
    </row>
    <row r="1149" spans="1:2" x14ac:dyDescent="0.2">
      <c r="A1149" t="str">
        <f>'Day2 Draw'!Q120</f>
        <v>232Field78</v>
      </c>
      <c r="B1149" t="s">
        <v>379</v>
      </c>
    </row>
    <row r="1150" spans="1:2" x14ac:dyDescent="0.2">
      <c r="A1150" t="str">
        <f>'Day2 Draw'!Q121</f>
        <v>174Field31</v>
      </c>
      <c r="B1150" t="s">
        <v>379</v>
      </c>
    </row>
    <row r="1151" spans="1:2" x14ac:dyDescent="0.2">
      <c r="A1151" t="str">
        <f>'Day2 Draw'!Q122</f>
        <v>178Field40</v>
      </c>
      <c r="B1151" t="s">
        <v>379</v>
      </c>
    </row>
    <row r="1152" spans="1:2" x14ac:dyDescent="0.2">
      <c r="A1152" t="str">
        <f>'Day2 Draw'!Q123</f>
        <v>182Field58</v>
      </c>
      <c r="B1152" t="s">
        <v>379</v>
      </c>
    </row>
    <row r="1153" spans="1:2" x14ac:dyDescent="0.2">
      <c r="A1153" t="str">
        <f>'Day2 Draw'!Q124</f>
        <v>187Field40</v>
      </c>
      <c r="B1153" t="s">
        <v>379</v>
      </c>
    </row>
    <row r="1154" spans="1:2" x14ac:dyDescent="0.2">
      <c r="A1154" t="str">
        <f>'Day2 Draw'!Q125</f>
        <v>179Field31</v>
      </c>
      <c r="B1154" t="s">
        <v>379</v>
      </c>
    </row>
    <row r="1155" spans="1:2" x14ac:dyDescent="0.2">
      <c r="A1155" t="str">
        <f>'Day2 Draw'!Q126</f>
        <v>188Field58</v>
      </c>
      <c r="B1155" t="s">
        <v>379</v>
      </c>
    </row>
    <row r="1156" spans="1:2" x14ac:dyDescent="0.2">
      <c r="A1156" t="str">
        <f>'Day2 Draw'!Q127</f>
        <v>185Field60</v>
      </c>
      <c r="B1156" t="s">
        <v>379</v>
      </c>
    </row>
    <row r="1157" spans="1:2" x14ac:dyDescent="0.2">
      <c r="A1157" t="str">
        <f>'Day2 Draw'!Q128</f>
        <v>184Field47</v>
      </c>
      <c r="B1157" t="s">
        <v>379</v>
      </c>
    </row>
    <row r="1158" spans="1:2" x14ac:dyDescent="0.2">
      <c r="A1158" t="str">
        <f>'Day2 Draw'!Q129</f>
        <v>170Field58</v>
      </c>
      <c r="B1158" t="s">
        <v>379</v>
      </c>
    </row>
    <row r="1159" spans="1:2" x14ac:dyDescent="0.2">
      <c r="A1159">
        <f>'Day2 Draw'!Q130</f>
        <v>0</v>
      </c>
      <c r="B1159" t="s">
        <v>379</v>
      </c>
    </row>
    <row r="1160" spans="1:2" x14ac:dyDescent="0.2">
      <c r="A1160">
        <f>'Day2 Draw'!Q131</f>
        <v>0</v>
      </c>
      <c r="B1160" t="s">
        <v>379</v>
      </c>
    </row>
    <row r="1161" spans="1:2" x14ac:dyDescent="0.2">
      <c r="A1161">
        <f>'Day2 Draw'!Q132</f>
        <v>0</v>
      </c>
      <c r="B1161" t="s">
        <v>379</v>
      </c>
    </row>
    <row r="1162" spans="1:2" x14ac:dyDescent="0.2">
      <c r="A1162">
        <f>'Day2 Draw'!Q133</f>
        <v>0</v>
      </c>
      <c r="B1162" t="s">
        <v>379</v>
      </c>
    </row>
    <row r="1163" spans="1:2" x14ac:dyDescent="0.2">
      <c r="A1163">
        <f>'Day2 Draw'!Q134</f>
        <v>0</v>
      </c>
      <c r="B1163" t="s">
        <v>379</v>
      </c>
    </row>
    <row r="1164" spans="1:2" x14ac:dyDescent="0.2">
      <c r="A1164">
        <f>'Day2 Draw'!Q135</f>
        <v>0</v>
      </c>
      <c r="B1164" t="s">
        <v>379</v>
      </c>
    </row>
    <row r="1165" spans="1:2" x14ac:dyDescent="0.2">
      <c r="A1165">
        <f>'Day2 Draw'!Q136</f>
        <v>0</v>
      </c>
      <c r="B1165" t="s">
        <v>379</v>
      </c>
    </row>
    <row r="1166" spans="1:2" x14ac:dyDescent="0.2">
      <c r="A1166">
        <f>'Day2 Draw'!Q137</f>
        <v>0</v>
      </c>
      <c r="B1166" t="s">
        <v>379</v>
      </c>
    </row>
    <row r="1167" spans="1:2" x14ac:dyDescent="0.2">
      <c r="A1167">
        <f>'Day2 Draw'!Q138</f>
        <v>0</v>
      </c>
      <c r="B1167" t="s">
        <v>379</v>
      </c>
    </row>
    <row r="1168" spans="1:2" x14ac:dyDescent="0.2">
      <c r="A1168">
        <f>'Day2 Draw'!Q139</f>
        <v>0</v>
      </c>
      <c r="B1168" t="s">
        <v>379</v>
      </c>
    </row>
    <row r="1169" spans="1:2" x14ac:dyDescent="0.2">
      <c r="A1169">
        <f>'Day2 Draw'!Q140</f>
        <v>0</v>
      </c>
      <c r="B1169" t="s">
        <v>379</v>
      </c>
    </row>
    <row r="1170" spans="1:2" x14ac:dyDescent="0.2">
      <c r="A1170">
        <f>'Day2 Draw'!Q141</f>
        <v>0</v>
      </c>
      <c r="B1170" t="s">
        <v>379</v>
      </c>
    </row>
    <row r="1171" spans="1:2" x14ac:dyDescent="0.2">
      <c r="A1171">
        <f>'Day2 Draw'!Q142</f>
        <v>0</v>
      </c>
      <c r="B1171" t="s">
        <v>379</v>
      </c>
    </row>
    <row r="1172" spans="1:2" x14ac:dyDescent="0.2">
      <c r="A1172">
        <f>'Day2 Draw'!Q143</f>
        <v>0</v>
      </c>
      <c r="B1172" t="s">
        <v>379</v>
      </c>
    </row>
    <row r="1173" spans="1:2" x14ac:dyDescent="0.2">
      <c r="A1173">
        <f>'Day2 Draw'!Q144</f>
        <v>0</v>
      </c>
      <c r="B1173" t="s">
        <v>379</v>
      </c>
    </row>
    <row r="1174" spans="1:2" x14ac:dyDescent="0.2">
      <c r="A1174">
        <f>'Day2 Draw'!Q145</f>
        <v>0</v>
      </c>
      <c r="B1174" t="s">
        <v>379</v>
      </c>
    </row>
    <row r="1175" spans="1:2" x14ac:dyDescent="0.2">
      <c r="A1175">
        <f>'Day2 Draw'!Q146</f>
        <v>0</v>
      </c>
      <c r="B1175" t="s">
        <v>379</v>
      </c>
    </row>
    <row r="1176" spans="1:2" x14ac:dyDescent="0.2">
      <c r="A1176">
        <f>'Day2 Draw'!Q147</f>
        <v>0</v>
      </c>
      <c r="B1176" t="s">
        <v>379</v>
      </c>
    </row>
    <row r="1177" spans="1:2" x14ac:dyDescent="0.2">
      <c r="A1177">
        <f>'Day2 Draw'!Q148</f>
        <v>0</v>
      </c>
      <c r="B1177" t="s">
        <v>379</v>
      </c>
    </row>
    <row r="1178" spans="1:2" x14ac:dyDescent="0.2">
      <c r="A1178">
        <f>'Day2 Draw'!Q149</f>
        <v>0</v>
      </c>
      <c r="B1178" t="s">
        <v>379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2"/>
  <sheetViews>
    <sheetView zoomScale="75" workbookViewId="0">
      <selection sqref="A1:XFD1048576"/>
    </sheetView>
  </sheetViews>
  <sheetFormatPr defaultRowHeight="12.75" x14ac:dyDescent="0.2"/>
  <cols>
    <col min="1" max="1" width="14.5703125" customWidth="1"/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13" t="s">
        <v>418</v>
      </c>
      <c r="B1" s="13" t="str">
        <f>'Day1 Draw'!F3</f>
        <v>Game No</v>
      </c>
      <c r="C1" s="13" t="str">
        <f>'Day1 Draw'!G3</f>
        <v>Grade</v>
      </c>
      <c r="D1" s="13" t="str">
        <f>'Day1 Draw'!C3</f>
        <v>Team No</v>
      </c>
      <c r="E1" s="13" t="str">
        <f>'Day1 Draw'!D3</f>
        <v>Team Name</v>
      </c>
      <c r="F1" s="13" t="str">
        <f>'Day1 Draw'!E3</f>
        <v>vs</v>
      </c>
      <c r="G1" s="13" t="str">
        <f>'Day1 Draw'!H3</f>
        <v>Team No</v>
      </c>
      <c r="H1" s="13" t="str">
        <f>'Day1 Draw'!I3</f>
        <v>Team Name (2)</v>
      </c>
      <c r="I1" s="13" t="str">
        <f>'Day1 Draw'!J3</f>
        <v>Field No</v>
      </c>
      <c r="J1" s="13" t="str">
        <f>'Day1 Draw'!K3</f>
        <v>AM/PM</v>
      </c>
      <c r="K1" s="13" t="str">
        <f>'Day1 Draw'!L3</f>
        <v>Field</v>
      </c>
      <c r="L1" s="13" t="str">
        <f>'Day1 Draw'!M3</f>
        <v>Field Description</v>
      </c>
    </row>
    <row r="2" spans="1:12" x14ac:dyDescent="0.2">
      <c r="A2" s="14" t="s">
        <v>254</v>
      </c>
      <c r="B2">
        <f>'Day1 Draw'!F4</f>
        <v>1</v>
      </c>
      <c r="C2" t="str">
        <f>'Day1 Draw'!G4</f>
        <v>A</v>
      </c>
      <c r="D2">
        <f>'Day1 Draw'!C4</f>
        <v>1</v>
      </c>
      <c r="E2" s="16" t="str">
        <f>'Day1 Draw'!D4</f>
        <v>Burnett Bushpigs</v>
      </c>
      <c r="F2" t="s">
        <v>253</v>
      </c>
      <c r="G2">
        <f>'Day1 Draw'!H4</f>
        <v>3</v>
      </c>
      <c r="H2" t="str">
        <f>'Day1 Draw'!I4</f>
        <v>Endeavour XI</v>
      </c>
      <c r="I2">
        <f>'Day1 Draw'!J4</f>
        <v>48</v>
      </c>
      <c r="J2" t="str">
        <f>'Day1 Draw'!K4</f>
        <v>AM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14" t="s">
        <v>254</v>
      </c>
      <c r="B3">
        <f>'Day1 Draw'!F5</f>
        <v>2</v>
      </c>
      <c r="C3" t="str">
        <f>'Day1 Draw'!G5</f>
        <v>A</v>
      </c>
      <c r="D3">
        <f>'Day1 Draw'!C5</f>
        <v>8</v>
      </c>
      <c r="E3" s="16" t="str">
        <f>'Day1 Draw'!D5</f>
        <v>Wanderers</v>
      </c>
      <c r="F3" t="s">
        <v>253</v>
      </c>
      <c r="G3">
        <f>'Day1 Draw'!H5</f>
        <v>5</v>
      </c>
      <c r="H3" t="str">
        <f>'Day1 Draw'!I5</f>
        <v>Malchecks Cricket Club</v>
      </c>
      <c r="I3">
        <f>'Day1 Draw'!J5</f>
        <v>12</v>
      </c>
      <c r="J3" t="str">
        <f>'Day1 Draw'!K5</f>
        <v>AM</v>
      </c>
      <c r="K3" t="str">
        <f>'Day1 Draw'!L5</f>
        <v>Mosman Park Junior Cricket</v>
      </c>
      <c r="L3" t="str">
        <f>'Day1 Draw'!M5</f>
        <v>George Pemble  Oval</v>
      </c>
    </row>
    <row r="4" spans="1:12" x14ac:dyDescent="0.2">
      <c r="A4" s="14" t="s">
        <v>254</v>
      </c>
      <c r="B4">
        <f>'Day1 Draw'!F6</f>
        <v>3</v>
      </c>
      <c r="C4" t="str">
        <f>'Day1 Draw'!G6</f>
        <v>A</v>
      </c>
      <c r="D4">
        <f>'Day1 Draw'!C6</f>
        <v>6</v>
      </c>
      <c r="E4" s="16" t="str">
        <f>'Day1 Draw'!D6</f>
        <v>Reldas Homegrown XI</v>
      </c>
      <c r="F4" t="s">
        <v>253</v>
      </c>
      <c r="G4">
        <f>'Day1 Draw'!H6</f>
        <v>7</v>
      </c>
      <c r="H4" t="str">
        <f>'Day1 Draw'!I6</f>
        <v>The Grandstanders</v>
      </c>
      <c r="I4">
        <f>'Day1 Draw'!J6</f>
        <v>13</v>
      </c>
      <c r="J4" t="str">
        <f>'Day1 Draw'!K6</f>
        <v>AM</v>
      </c>
      <c r="K4" t="str">
        <f>'Day1 Draw'!L6</f>
        <v>Mosman Park Junior Cricket</v>
      </c>
      <c r="L4" t="str">
        <f>'Day1 Draw'!M6</f>
        <v>Keith Marxsen Oval.</v>
      </c>
    </row>
    <row r="5" spans="1:12" x14ac:dyDescent="0.2">
      <c r="A5" s="14" t="s">
        <v>254</v>
      </c>
      <c r="B5">
        <f>'Day1 Draw'!F7</f>
        <v>4</v>
      </c>
      <c r="C5" t="str">
        <f>'Day1 Draw'!G7</f>
        <v>A</v>
      </c>
      <c r="D5">
        <f>'Day1 Draw'!C7</f>
        <v>4</v>
      </c>
      <c r="E5" s="16" t="str">
        <f>'Day1 Draw'!D7</f>
        <v>Herbert River</v>
      </c>
      <c r="F5" t="s">
        <v>253</v>
      </c>
      <c r="G5">
        <f>'Day1 Draw'!H7</f>
        <v>0</v>
      </c>
      <c r="H5" t="e">
        <f>'Day1 Draw'!I7</f>
        <v>#N/A</v>
      </c>
      <c r="I5">
        <f>'Day1 Draw'!J7</f>
        <v>0</v>
      </c>
      <c r="J5" t="str">
        <f>'Day1 Draw'!K7</f>
        <v>BYE</v>
      </c>
      <c r="K5">
        <f>'Day1 Draw'!L7</f>
        <v>0</v>
      </c>
      <c r="L5">
        <f>'Day1 Draw'!M7</f>
        <v>0</v>
      </c>
    </row>
    <row r="6" spans="1:12" x14ac:dyDescent="0.2">
      <c r="A6" s="14" t="s">
        <v>254</v>
      </c>
      <c r="B6">
        <f>'Day1 Draw'!F8</f>
        <v>5</v>
      </c>
      <c r="C6" t="str">
        <f>'Day1 Draw'!G8</f>
        <v>A</v>
      </c>
      <c r="D6">
        <f>'Day1 Draw'!C8</f>
        <v>3</v>
      </c>
      <c r="E6" s="16" t="str">
        <f>'Day1 Draw'!D8</f>
        <v>Endeavour XI</v>
      </c>
      <c r="F6" t="s">
        <v>253</v>
      </c>
      <c r="G6">
        <f>'Day1 Draw'!H8</f>
        <v>4</v>
      </c>
      <c r="H6" t="str">
        <f>'Day1 Draw'!I8</f>
        <v>Herbert River</v>
      </c>
      <c r="I6">
        <f>'Day1 Draw'!J8</f>
        <v>48</v>
      </c>
      <c r="J6" t="str">
        <f>'Day1 Draw'!K8</f>
        <v>PM</v>
      </c>
      <c r="K6" t="str">
        <f>'Day1 Draw'!L8</f>
        <v>Goldfield Sporting Complex</v>
      </c>
      <c r="L6" t="str">
        <f>'Day1 Draw'!M8</f>
        <v>Main Turf Wicket</v>
      </c>
    </row>
    <row r="7" spans="1:12" x14ac:dyDescent="0.2">
      <c r="A7" s="14" t="s">
        <v>254</v>
      </c>
      <c r="B7">
        <f>'Day1 Draw'!F9</f>
        <v>6</v>
      </c>
      <c r="C7" t="str">
        <f>'Day1 Draw'!G9</f>
        <v>A</v>
      </c>
      <c r="D7">
        <f>'Day1 Draw'!C9</f>
        <v>5</v>
      </c>
      <c r="E7" s="16" t="str">
        <f>'Day1 Draw'!D9</f>
        <v>Malchecks Cricket Club</v>
      </c>
      <c r="F7" t="s">
        <v>253</v>
      </c>
      <c r="G7">
        <f>'Day1 Draw'!H9</f>
        <v>6</v>
      </c>
      <c r="H7" t="str">
        <f>'Day1 Draw'!I9</f>
        <v>Reldas Homegrown XI</v>
      </c>
      <c r="I7">
        <f>'Day1 Draw'!J9</f>
        <v>12</v>
      </c>
      <c r="J7" t="str">
        <f>'Day1 Draw'!K9</f>
        <v>PM</v>
      </c>
      <c r="K7" t="str">
        <f>'Day1 Draw'!L9</f>
        <v>Mosman Park Junior Cricket</v>
      </c>
      <c r="L7" t="str">
        <f>'Day1 Draw'!M9</f>
        <v>George Pemble  Oval</v>
      </c>
    </row>
    <row r="8" spans="1:12" x14ac:dyDescent="0.2">
      <c r="A8" s="14" t="s">
        <v>254</v>
      </c>
      <c r="B8">
        <f>'Day1 Draw'!F10</f>
        <v>7</v>
      </c>
      <c r="C8" t="str">
        <f>'Day1 Draw'!G10</f>
        <v>A</v>
      </c>
      <c r="D8">
        <f>'Day1 Draw'!C10</f>
        <v>7</v>
      </c>
      <c r="E8" s="16" t="str">
        <f>'Day1 Draw'!D10</f>
        <v>The Grandstanders</v>
      </c>
      <c r="F8" t="s">
        <v>253</v>
      </c>
      <c r="G8">
        <f>'Day1 Draw'!H10</f>
        <v>8</v>
      </c>
      <c r="H8" t="str">
        <f>'Day1 Draw'!I10</f>
        <v>Wanderers</v>
      </c>
      <c r="I8">
        <f>'Day1 Draw'!J10</f>
        <v>13</v>
      </c>
      <c r="J8" t="str">
        <f>'Day1 Draw'!K10</f>
        <v>PM</v>
      </c>
      <c r="K8" t="str">
        <f>'Day1 Draw'!L10</f>
        <v>Mosman Park Junior Cricket</v>
      </c>
      <c r="L8" t="str">
        <f>'Day1 Draw'!M10</f>
        <v>Keith Marxsen Oval.</v>
      </c>
    </row>
    <row r="9" spans="1:12" x14ac:dyDescent="0.2">
      <c r="A9" s="14" t="s">
        <v>254</v>
      </c>
      <c r="B9">
        <f>'Day1 Draw'!F11</f>
        <v>8</v>
      </c>
      <c r="C9" t="str">
        <f>'Day1 Draw'!G11</f>
        <v>A</v>
      </c>
      <c r="D9">
        <f>'Day1 Draw'!C11</f>
        <v>1</v>
      </c>
      <c r="E9" s="16" t="str">
        <f>'Day1 Draw'!D11</f>
        <v>Burnett Bushpigs</v>
      </c>
      <c r="F9" t="s">
        <v>253</v>
      </c>
      <c r="G9">
        <f>'Day1 Draw'!H11</f>
        <v>0</v>
      </c>
      <c r="H9" t="e">
        <f>'Day1 Draw'!I11</f>
        <v>#N/A</v>
      </c>
      <c r="I9">
        <f>'Day1 Draw'!J11</f>
        <v>0</v>
      </c>
      <c r="J9" t="str">
        <f>'Day1 Draw'!K11</f>
        <v>BYE</v>
      </c>
      <c r="K9">
        <f>'Day1 Draw'!L11</f>
        <v>0</v>
      </c>
      <c r="L9">
        <f>'Day1 Draw'!M11</f>
        <v>0</v>
      </c>
    </row>
    <row r="10" spans="1:12" x14ac:dyDescent="0.2">
      <c r="A10" s="14" t="s">
        <v>254</v>
      </c>
      <c r="B10">
        <f>'Day1 Draw'!F12</f>
        <v>9</v>
      </c>
      <c r="C10" t="str">
        <f>'Day1 Draw'!G12</f>
        <v>B1</v>
      </c>
      <c r="D10">
        <f>'Day1 Draw'!C12</f>
        <v>30</v>
      </c>
      <c r="E10" s="16" t="str">
        <f>'Day1 Draw'!D12</f>
        <v>Swingers 1</v>
      </c>
      <c r="F10" t="s">
        <v>253</v>
      </c>
      <c r="G10">
        <f>'Day1 Draw'!H12</f>
        <v>11</v>
      </c>
      <c r="H10" t="str">
        <f>'Day1 Draw'!I12</f>
        <v>Cavaliers</v>
      </c>
      <c r="I10">
        <f>'Day1 Draw'!J12</f>
        <v>2</v>
      </c>
      <c r="J10">
        <f>'Day1 Draw'!K12</f>
        <v>0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14" t="s">
        <v>254</v>
      </c>
      <c r="B11">
        <f>'Day1 Draw'!F13</f>
        <v>10</v>
      </c>
      <c r="C11" t="str">
        <f>'Day1 Draw'!G13</f>
        <v>B1</v>
      </c>
      <c r="D11">
        <f>'Day1 Draw'!C13</f>
        <v>13</v>
      </c>
      <c r="E11" s="16" t="str">
        <f>'Day1 Draw'!D13</f>
        <v>Corfield</v>
      </c>
      <c r="F11" t="s">
        <v>253</v>
      </c>
      <c r="G11">
        <f>'Day1 Draw'!H13</f>
        <v>16</v>
      </c>
      <c r="H11" t="str">
        <f>'Day1 Draw'!I13</f>
        <v>Herbert River</v>
      </c>
      <c r="I11">
        <f>'Day1 Draw'!J13</f>
        <v>7</v>
      </c>
      <c r="J11">
        <f>'Day1 Draw'!K13</f>
        <v>0</v>
      </c>
      <c r="K11" t="str">
        <f>'Day1 Draw'!L13</f>
        <v>All Souls &amp; St Gabriels School</v>
      </c>
      <c r="L11" t="str">
        <f>'Day1 Draw'!M13</f>
        <v>Mills Oval</v>
      </c>
    </row>
    <row r="12" spans="1:12" x14ac:dyDescent="0.2">
      <c r="A12" s="14" t="s">
        <v>254</v>
      </c>
      <c r="B12">
        <f>'Day1 Draw'!F14</f>
        <v>11</v>
      </c>
      <c r="C12" t="str">
        <f>'Day1 Draw'!G14</f>
        <v>B1</v>
      </c>
      <c r="D12">
        <f>'Day1 Draw'!C14</f>
        <v>12</v>
      </c>
      <c r="E12" s="16" t="str">
        <f>'Day1 Draw'!D14</f>
        <v>Coen Heroes</v>
      </c>
      <c r="F12" t="s">
        <v>253</v>
      </c>
      <c r="G12">
        <f>'Day1 Draw'!H14</f>
        <v>19</v>
      </c>
      <c r="H12" t="str">
        <f>'Day1 Draw'!I14</f>
        <v>Mountain Men Gold</v>
      </c>
      <c r="I12">
        <f>'Day1 Draw'!J14</f>
        <v>6</v>
      </c>
      <c r="J12">
        <f>'Day1 Draw'!K14</f>
        <v>0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14" t="s">
        <v>254</v>
      </c>
      <c r="B13">
        <f>'Day1 Draw'!F15</f>
        <v>12</v>
      </c>
      <c r="C13" t="str">
        <f>'Day1 Draw'!G15</f>
        <v>B1</v>
      </c>
      <c r="D13">
        <f>'Day1 Draw'!C15</f>
        <v>17</v>
      </c>
      <c r="E13" s="16" t="str">
        <f>'Day1 Draw'!D15</f>
        <v>Jim's XI</v>
      </c>
      <c r="F13" t="s">
        <v>253</v>
      </c>
      <c r="G13">
        <f>'Day1 Draw'!H15</f>
        <v>26</v>
      </c>
      <c r="H13" t="str">
        <f>'Day1 Draw'!I15</f>
        <v>Scott Minto XI</v>
      </c>
      <c r="I13">
        <f>'Day1 Draw'!J15</f>
        <v>16</v>
      </c>
      <c r="J13">
        <f>'Day1 Draw'!K15</f>
        <v>0</v>
      </c>
      <c r="K13" t="str">
        <f>'Day1 Draw'!L15</f>
        <v>Mosman  Park Junior Cricket</v>
      </c>
      <c r="L13" t="str">
        <f>'Day1 Draw'!M15</f>
        <v>Third turf wicket</v>
      </c>
    </row>
    <row r="14" spans="1:12" x14ac:dyDescent="0.2">
      <c r="A14" s="14" t="s">
        <v>254</v>
      </c>
      <c r="B14">
        <f>'Day1 Draw'!F16</f>
        <v>13</v>
      </c>
      <c r="C14" t="str">
        <f>'Day1 Draw'!G16</f>
        <v>B1</v>
      </c>
      <c r="D14">
        <f>'Day1 Draw'!C16</f>
        <v>32</v>
      </c>
      <c r="E14" s="16" t="str">
        <f>'Day1 Draw'!D16</f>
        <v>Wanderers</v>
      </c>
      <c r="F14" t="s">
        <v>253</v>
      </c>
      <c r="G14">
        <f>'Day1 Draw'!H16</f>
        <v>9</v>
      </c>
      <c r="H14" t="str">
        <f>'Day1 Draw'!I16</f>
        <v>Backers XI</v>
      </c>
      <c r="I14">
        <f>'Day1 Draw'!J16</f>
        <v>27</v>
      </c>
      <c r="J14">
        <f>'Day1 Draw'!K16</f>
        <v>0</v>
      </c>
      <c r="K14" t="str">
        <f>'Day1 Draw'!L16</f>
        <v>Charters Towers Airport Reserve</v>
      </c>
      <c r="L14" t="str">
        <f>'Day1 Draw'!M16</f>
        <v>Second on right as driving in</v>
      </c>
    </row>
    <row r="15" spans="1:12" x14ac:dyDescent="0.2">
      <c r="A15" s="14" t="s">
        <v>254</v>
      </c>
      <c r="B15">
        <f>'Day1 Draw'!F17</f>
        <v>14</v>
      </c>
      <c r="C15" t="str">
        <f>'Day1 Draw'!G17</f>
        <v>B1</v>
      </c>
      <c r="D15">
        <f>'Day1 Draw'!C17</f>
        <v>18</v>
      </c>
      <c r="E15" s="16" t="str">
        <f>'Day1 Draw'!D17</f>
        <v>Mossman</v>
      </c>
      <c r="F15" t="s">
        <v>253</v>
      </c>
      <c r="G15">
        <f>'Day1 Draw'!H17</f>
        <v>23</v>
      </c>
      <c r="H15" t="str">
        <f>'Day1 Draw'!I17</f>
        <v>Pacey's Wests</v>
      </c>
      <c r="I15">
        <f>'Day1 Draw'!J17</f>
        <v>36</v>
      </c>
      <c r="J15">
        <f>'Day1 Draw'!K17</f>
        <v>0</v>
      </c>
      <c r="K15" t="str">
        <f>'Day1 Draw'!L17</f>
        <v>Charters Towers Airport Reserve</v>
      </c>
      <c r="L15">
        <f>'Day1 Draw'!M17</f>
        <v>0</v>
      </c>
    </row>
    <row r="16" spans="1:12" x14ac:dyDescent="0.2">
      <c r="A16" s="14" t="s">
        <v>254</v>
      </c>
      <c r="B16">
        <f>'Day1 Draw'!F18</f>
        <v>15</v>
      </c>
      <c r="C16" t="str">
        <f>'Day1 Draw'!G18</f>
        <v>B1</v>
      </c>
      <c r="D16">
        <f>'Day1 Draw'!C18</f>
        <v>24</v>
      </c>
      <c r="E16" s="16" t="str">
        <f>'Day1 Draw'!D18</f>
        <v>Parks Hockey</v>
      </c>
      <c r="F16" t="s">
        <v>253</v>
      </c>
      <c r="G16">
        <f>'Day1 Draw'!H18</f>
        <v>15</v>
      </c>
      <c r="H16" t="str">
        <f>'Day1 Draw'!I18</f>
        <v>Gumflat</v>
      </c>
      <c r="I16">
        <f>'Day1 Draw'!J18</f>
        <v>26</v>
      </c>
      <c r="J16">
        <f>'Day1 Draw'!K18</f>
        <v>0</v>
      </c>
      <c r="K16" t="str">
        <f>'Day1 Draw'!L18</f>
        <v>Charters Towers Airport Reserve</v>
      </c>
      <c r="L16" t="str">
        <f>'Day1 Draw'!M18</f>
        <v>First on RHS as driving in</v>
      </c>
    </row>
    <row r="17" spans="1:12" x14ac:dyDescent="0.2">
      <c r="A17" s="14" t="s">
        <v>254</v>
      </c>
      <c r="B17">
        <f>'Day1 Draw'!F19</f>
        <v>16</v>
      </c>
      <c r="C17" t="str">
        <f>'Day1 Draw'!G19</f>
        <v>B1</v>
      </c>
      <c r="D17">
        <f>'Day1 Draw'!C19</f>
        <v>20</v>
      </c>
      <c r="E17" s="16" t="str">
        <f>'Day1 Draw'!D19</f>
        <v>Mountain Men Green</v>
      </c>
      <c r="F17" t="s">
        <v>253</v>
      </c>
      <c r="G17">
        <f>'Day1 Draw'!H19</f>
        <v>27</v>
      </c>
      <c r="H17" t="str">
        <f>'Day1 Draw'!I19</f>
        <v>Seriously Pist</v>
      </c>
      <c r="I17">
        <f>'Day1 Draw'!J19</f>
        <v>17</v>
      </c>
      <c r="J17">
        <f>'Day1 Draw'!K19</f>
        <v>0</v>
      </c>
      <c r="K17" t="str">
        <f>'Day1 Draw'!L19</f>
        <v>Mosman Park Junior Cricket</v>
      </c>
      <c r="L17" t="str">
        <f>'Day1 Draw'!M19</f>
        <v>Far Turf Wicket</v>
      </c>
    </row>
    <row r="18" spans="1:12" x14ac:dyDescent="0.2">
      <c r="A18" s="14" t="s">
        <v>254</v>
      </c>
      <c r="B18">
        <f>'Day1 Draw'!F20</f>
        <v>17</v>
      </c>
      <c r="C18" t="str">
        <f>'Day1 Draw'!G20</f>
        <v>B1</v>
      </c>
      <c r="D18">
        <f>'Day1 Draw'!C20</f>
        <v>29</v>
      </c>
      <c r="E18" s="16" t="str">
        <f>'Day1 Draw'!D20</f>
        <v>Sugar Daddies</v>
      </c>
      <c r="F18" t="s">
        <v>253</v>
      </c>
      <c r="G18">
        <f>'Day1 Draw'!H20</f>
        <v>22</v>
      </c>
      <c r="H18" t="str">
        <f>'Day1 Draw'!I20</f>
        <v>Norths Father and Sons</v>
      </c>
      <c r="I18">
        <f>'Day1 Draw'!J20</f>
        <v>39</v>
      </c>
      <c r="J18">
        <f>'Day1 Draw'!K20</f>
        <v>0</v>
      </c>
      <c r="K18" t="str">
        <f>'Day1 Draw'!L20</f>
        <v>Charters Towers Airport Reserve</v>
      </c>
      <c r="L18">
        <f>'Day1 Draw'!M20</f>
        <v>0</v>
      </c>
    </row>
    <row r="19" spans="1:12" x14ac:dyDescent="0.2">
      <c r="A19" s="14" t="s">
        <v>254</v>
      </c>
      <c r="B19">
        <f>'Day1 Draw'!F21</f>
        <v>18</v>
      </c>
      <c r="C19" t="str">
        <f>'Day1 Draw'!G21</f>
        <v>B1</v>
      </c>
      <c r="D19">
        <f>'Day1 Draw'!C21</f>
        <v>10</v>
      </c>
      <c r="E19" s="16" t="str">
        <f>'Day1 Draw'!D21</f>
        <v>Brookshire Bandits</v>
      </c>
      <c r="F19" t="s">
        <v>253</v>
      </c>
      <c r="G19">
        <f>'Day1 Draw'!H21</f>
        <v>31</v>
      </c>
      <c r="H19" t="str">
        <f>'Day1 Draw'!I21</f>
        <v>Townsville 1/2 Carton</v>
      </c>
      <c r="I19">
        <f>'Day1 Draw'!J21</f>
        <v>5</v>
      </c>
      <c r="J19">
        <f>'Day1 Draw'!K21</f>
        <v>0</v>
      </c>
      <c r="K19" t="str">
        <f>'Day1 Draw'!L21</f>
        <v>Mount Carmel Campus</v>
      </c>
      <c r="L19" t="str">
        <f>'Day1 Draw'!M21</f>
        <v>Archer  Oval</v>
      </c>
    </row>
    <row r="20" spans="1:12" x14ac:dyDescent="0.2">
      <c r="A20" s="14" t="s">
        <v>254</v>
      </c>
      <c r="B20">
        <f>'Day1 Draw'!F22</f>
        <v>19</v>
      </c>
      <c r="C20" t="str">
        <f>'Day1 Draw'!G22</f>
        <v>B1</v>
      </c>
      <c r="D20">
        <f>'Day1 Draw'!C22</f>
        <v>14</v>
      </c>
      <c r="E20" s="16" t="str">
        <f>'Day1 Draw'!D22</f>
        <v>Ewan</v>
      </c>
      <c r="F20" t="s">
        <v>253</v>
      </c>
      <c r="G20">
        <f>'Day1 Draw'!H22</f>
        <v>21</v>
      </c>
      <c r="H20" t="str">
        <f>'Day1 Draw'!I22</f>
        <v>Norstate Nympho's</v>
      </c>
      <c r="I20">
        <f>'Day1 Draw'!J22</f>
        <v>33</v>
      </c>
      <c r="J20">
        <f>'Day1 Draw'!K22</f>
        <v>0</v>
      </c>
      <c r="K20" t="str">
        <f>'Day1 Draw'!L22</f>
        <v>Charters Towers Airport Reserve</v>
      </c>
      <c r="L20">
        <f>'Day1 Draw'!M22</f>
        <v>0</v>
      </c>
    </row>
    <row r="21" spans="1:12" x14ac:dyDescent="0.2">
      <c r="A21" s="14" t="s">
        <v>254</v>
      </c>
      <c r="B21">
        <f>'Day1 Draw'!F23</f>
        <v>20</v>
      </c>
      <c r="C21" t="str">
        <f>'Day1 Draw'!G23</f>
        <v>B1</v>
      </c>
      <c r="D21">
        <f>'Day1 Draw'!C23</f>
        <v>25</v>
      </c>
      <c r="E21" s="16" t="str">
        <f>'Day1 Draw'!D23</f>
        <v>Red River Rascals</v>
      </c>
      <c r="F21" t="s">
        <v>253</v>
      </c>
      <c r="G21">
        <f>'Day1 Draw'!H23</f>
        <v>28</v>
      </c>
      <c r="H21" t="str">
        <f>'Day1 Draw'!I23</f>
        <v>Simpson Desert Alpine Ski Team</v>
      </c>
      <c r="I21">
        <f>'Day1 Draw'!J23</f>
        <v>55</v>
      </c>
      <c r="J21">
        <f>'Day1 Draw'!K23</f>
        <v>0</v>
      </c>
      <c r="K21" t="str">
        <f>'Day1 Draw'!L23</f>
        <v>Millchester State School</v>
      </c>
      <c r="L21" t="str">
        <f>'Day1 Draw'!M23</f>
        <v>Millchester State School</v>
      </c>
    </row>
    <row r="22" spans="1:12" x14ac:dyDescent="0.2">
      <c r="A22" s="14" t="s">
        <v>254</v>
      </c>
      <c r="B22">
        <f>'Day1 Draw'!F24</f>
        <v>21</v>
      </c>
      <c r="C22" t="str">
        <f>'Day1 Draw'!G24</f>
        <v>B2</v>
      </c>
      <c r="D22">
        <f>'Day1 Draw'!C24</f>
        <v>129</v>
      </c>
      <c r="E22" s="16" t="str">
        <f>'Day1 Draw'!D24</f>
        <v>Scuds 11</v>
      </c>
      <c r="F22" t="s">
        <v>253</v>
      </c>
      <c r="G22">
        <f>'Day1 Draw'!H24</f>
        <v>110</v>
      </c>
      <c r="H22" t="str">
        <f>'Day1 Draw'!I24</f>
        <v>Mosman Mangoes</v>
      </c>
      <c r="I22">
        <f>'Day1 Draw'!J24</f>
        <v>15</v>
      </c>
      <c r="J22" t="str">
        <f>'Day1 Draw'!K24</f>
        <v>AM</v>
      </c>
      <c r="K22" t="str">
        <f>'Day1 Draw'!L24</f>
        <v>Mosman Park Junior Cricket</v>
      </c>
      <c r="L22" t="str">
        <f>'Day1 Draw'!M24</f>
        <v>Top field towards Mt Leyshon Road</v>
      </c>
    </row>
    <row r="23" spans="1:12" x14ac:dyDescent="0.2">
      <c r="A23" s="14" t="s">
        <v>254</v>
      </c>
      <c r="B23">
        <f>'Day1 Draw'!F25</f>
        <v>22</v>
      </c>
      <c r="C23" t="str">
        <f>'Day1 Draw'!G25</f>
        <v>B2</v>
      </c>
      <c r="D23">
        <f>'Day1 Draw'!C25</f>
        <v>70</v>
      </c>
      <c r="E23" s="16" t="str">
        <f>'Day1 Draw'!D25</f>
        <v>Dads and Lads</v>
      </c>
      <c r="F23" t="s">
        <v>253</v>
      </c>
      <c r="G23">
        <f>'Day1 Draw'!H25</f>
        <v>88</v>
      </c>
      <c r="H23" t="str">
        <f>'Day1 Draw'!I25</f>
        <v>Grandstanders</v>
      </c>
      <c r="I23">
        <f>'Day1 Draw'!J25</f>
        <v>8</v>
      </c>
      <c r="J23" t="str">
        <f>'Day1 Draw'!K25</f>
        <v>AM</v>
      </c>
      <c r="K23" t="str">
        <f>'Day1 Draw'!L25</f>
        <v>All Souls &amp; St Gabriels School</v>
      </c>
      <c r="L23" t="str">
        <f>'Day1 Draw'!M25</f>
        <v>Burry  Oval</v>
      </c>
    </row>
    <row r="24" spans="1:12" x14ac:dyDescent="0.2">
      <c r="A24" s="14" t="s">
        <v>254</v>
      </c>
      <c r="B24">
        <f>'Day1 Draw'!F26</f>
        <v>23</v>
      </c>
      <c r="C24" t="str">
        <f>'Day1 Draw'!G26</f>
        <v>B2</v>
      </c>
      <c r="D24">
        <f>'Day1 Draw'!C26</f>
        <v>41</v>
      </c>
      <c r="E24" s="16" t="str">
        <f>'Day1 Draw'!D26</f>
        <v>Barry's XI</v>
      </c>
      <c r="F24" t="s">
        <v>253</v>
      </c>
      <c r="G24">
        <f>'Day1 Draw'!H26</f>
        <v>89</v>
      </c>
      <c r="H24" t="str">
        <f>'Day1 Draw'!I26</f>
        <v>Grandstanders II</v>
      </c>
      <c r="I24">
        <f>'Day1 Draw'!J26</f>
        <v>50</v>
      </c>
      <c r="J24" t="str">
        <f>'Day1 Draw'!K26</f>
        <v>AM</v>
      </c>
      <c r="K24" t="str">
        <f>'Day1 Draw'!L26</f>
        <v>Goldfield Sporting Complex</v>
      </c>
      <c r="L24" t="str">
        <f>'Day1 Draw'!M26</f>
        <v>2nd away from Athletic Club</v>
      </c>
    </row>
    <row r="25" spans="1:12" x14ac:dyDescent="0.2">
      <c r="A25" s="14" t="s">
        <v>254</v>
      </c>
      <c r="B25">
        <f>'Day1 Draw'!F27</f>
        <v>24</v>
      </c>
      <c r="C25" t="str">
        <f>'Day1 Draw'!G27</f>
        <v>B2</v>
      </c>
      <c r="D25">
        <f>'Day1 Draw'!C27</f>
        <v>45</v>
      </c>
      <c r="E25" s="16" t="str">
        <f>'Day1 Draw'!D27</f>
        <v>Big Micks Finns XI</v>
      </c>
      <c r="F25" t="s">
        <v>253</v>
      </c>
      <c r="G25">
        <f>'Day1 Draw'!H27</f>
        <v>63</v>
      </c>
      <c r="H25" t="str">
        <f>'Day1 Draw'!I27</f>
        <v>Chads Champs</v>
      </c>
      <c r="I25">
        <f>'Day1 Draw'!J27</f>
        <v>54</v>
      </c>
      <c r="J25" t="str">
        <f>'Day1 Draw'!K27</f>
        <v>AM</v>
      </c>
      <c r="K25" t="str">
        <f>'Day1 Draw'!L27</f>
        <v>Drink-A-Stubbie Downs</v>
      </c>
      <c r="L25" t="str">
        <f>'Day1 Draw'!M27</f>
        <v>7.5km on Weir Road</v>
      </c>
    </row>
    <row r="26" spans="1:12" x14ac:dyDescent="0.2">
      <c r="A26" s="14" t="s">
        <v>254</v>
      </c>
      <c r="B26">
        <f>'Day1 Draw'!F28</f>
        <v>25</v>
      </c>
      <c r="C26" t="str">
        <f>'Day1 Draw'!G28</f>
        <v>B2</v>
      </c>
      <c r="D26">
        <f>'Day1 Draw'!C28</f>
        <v>40</v>
      </c>
      <c r="E26" s="16" t="str">
        <f>'Day1 Draw'!D28</f>
        <v>Barbwire</v>
      </c>
      <c r="F26" t="s">
        <v>253</v>
      </c>
      <c r="G26">
        <f>'Day1 Draw'!H28</f>
        <v>138</v>
      </c>
      <c r="H26" t="str">
        <f>'Day1 Draw'!I28</f>
        <v>The Dirty Rats</v>
      </c>
      <c r="I26">
        <f>'Day1 Draw'!J28</f>
        <v>32</v>
      </c>
      <c r="J26" t="str">
        <f>'Day1 Draw'!K28</f>
        <v>AM</v>
      </c>
      <c r="K26" t="str">
        <f>'Day1 Draw'!L28</f>
        <v>Charters Towers Airport Reserve</v>
      </c>
      <c r="L26">
        <f>'Day1 Draw'!M28</f>
        <v>0</v>
      </c>
    </row>
    <row r="27" spans="1:12" x14ac:dyDescent="0.2">
      <c r="A27" s="14" t="s">
        <v>254</v>
      </c>
      <c r="B27">
        <f>'Day1 Draw'!F29</f>
        <v>26</v>
      </c>
      <c r="C27" t="str">
        <f>'Day1 Draw'!G29</f>
        <v>B2</v>
      </c>
      <c r="D27">
        <f>'Day1 Draw'!C29</f>
        <v>55</v>
      </c>
      <c r="E27" s="16" t="str">
        <f>'Day1 Draw'!D29</f>
        <v>Brothers</v>
      </c>
      <c r="F27" t="s">
        <v>253</v>
      </c>
      <c r="G27">
        <f>'Day1 Draw'!H29</f>
        <v>48</v>
      </c>
      <c r="H27" t="str">
        <f>'Day1 Draw'!I29</f>
        <v xml:space="preserve">Black Bream  </v>
      </c>
      <c r="I27">
        <f>'Day1 Draw'!J29</f>
        <v>44</v>
      </c>
      <c r="J27" t="str">
        <f>'Day1 Draw'!K29</f>
        <v>AM</v>
      </c>
      <c r="K27" t="str">
        <f>'Day1 Draw'!L29</f>
        <v>Charters Towers Airport Reserve</v>
      </c>
      <c r="L27">
        <f>'Day1 Draw'!M29</f>
        <v>0</v>
      </c>
    </row>
    <row r="28" spans="1:12" x14ac:dyDescent="0.2">
      <c r="A28" s="14" t="s">
        <v>254</v>
      </c>
      <c r="B28">
        <f>'Day1 Draw'!F30</f>
        <v>27</v>
      </c>
      <c r="C28" t="str">
        <f>'Day1 Draw'!G30</f>
        <v>B2</v>
      </c>
      <c r="D28">
        <f>'Day1 Draw'!C30</f>
        <v>78</v>
      </c>
      <c r="E28" s="16" t="str">
        <f>'Day1 Draw'!D30</f>
        <v>Expendaballs</v>
      </c>
      <c r="F28" t="s">
        <v>253</v>
      </c>
      <c r="G28">
        <f>'Day1 Draw'!H30</f>
        <v>35</v>
      </c>
      <c r="H28" t="str">
        <f>'Day1 Draw'!I30</f>
        <v>Allan's XI</v>
      </c>
      <c r="I28">
        <f>'Day1 Draw'!J30</f>
        <v>45</v>
      </c>
      <c r="J28" t="str">
        <f>'Day1 Draw'!K30</f>
        <v>AM</v>
      </c>
      <c r="K28" t="str">
        <f>'Day1 Draw'!L30</f>
        <v>Charters Towers Airport Reserve</v>
      </c>
      <c r="L28" t="str">
        <f>'Day1 Draw'!M30</f>
        <v>Closest field to Trade Centre</v>
      </c>
    </row>
    <row r="29" spans="1:12" x14ac:dyDescent="0.2">
      <c r="A29" s="14" t="s">
        <v>254</v>
      </c>
      <c r="B29">
        <f>'Day1 Draw'!F31</f>
        <v>28</v>
      </c>
      <c r="C29" t="str">
        <f>'Day1 Draw'!G31</f>
        <v>B2</v>
      </c>
      <c r="D29">
        <f>'Day1 Draw'!C31</f>
        <v>75</v>
      </c>
      <c r="E29" s="16" t="str">
        <f>'Day1 Draw'!D31</f>
        <v>Dufflebags</v>
      </c>
      <c r="F29" t="s">
        <v>253</v>
      </c>
      <c r="G29">
        <f>'Day1 Draw'!H31</f>
        <v>106</v>
      </c>
      <c r="H29" t="str">
        <f>'Day1 Draw'!I31</f>
        <v>Mendi's Mob</v>
      </c>
      <c r="I29">
        <f>'Day1 Draw'!J31</f>
        <v>28</v>
      </c>
      <c r="J29" t="str">
        <f>'Day1 Draw'!K31</f>
        <v>AM</v>
      </c>
      <c r="K29" t="str">
        <f>'Day1 Draw'!L31</f>
        <v>Charters Towers Airport Reserve</v>
      </c>
      <c r="L29" t="str">
        <f>'Day1 Draw'!M31</f>
        <v>Lou Laneyrie Oval</v>
      </c>
    </row>
    <row r="30" spans="1:12" x14ac:dyDescent="0.2">
      <c r="A30" s="14" t="s">
        <v>254</v>
      </c>
      <c r="B30">
        <f>'Day1 Draw'!F32</f>
        <v>29</v>
      </c>
      <c r="C30" t="str">
        <f>'Day1 Draw'!G32</f>
        <v>B2</v>
      </c>
      <c r="D30">
        <f>'Day1 Draw'!C32</f>
        <v>52</v>
      </c>
      <c r="E30" s="16" t="str">
        <f>'Day1 Draw'!D32</f>
        <v>Boombys Boozers</v>
      </c>
      <c r="F30" t="s">
        <v>253</v>
      </c>
      <c r="G30">
        <f>'Day1 Draw'!H32</f>
        <v>101</v>
      </c>
      <c r="H30" t="str">
        <f>'Day1 Draw'!I32</f>
        <v>Lager Louts</v>
      </c>
      <c r="I30">
        <f>'Day1 Draw'!J32</f>
        <v>78</v>
      </c>
      <c r="J30" t="str">
        <f>'Day1 Draw'!K32</f>
        <v>AM</v>
      </c>
      <c r="K30" t="str">
        <f>'Day1 Draw'!L32</f>
        <v xml:space="preserve">Boombys Backyard </v>
      </c>
      <c r="L30" t="str">
        <f>'Day1 Draw'!M32</f>
        <v>4.2 km  Weir  Road</v>
      </c>
    </row>
    <row r="31" spans="1:12" x14ac:dyDescent="0.2">
      <c r="A31" s="14" t="s">
        <v>254</v>
      </c>
      <c r="B31">
        <f>'Day1 Draw'!F33</f>
        <v>30</v>
      </c>
      <c r="C31" t="str">
        <f>'Day1 Draw'!G33</f>
        <v>B2</v>
      </c>
      <c r="D31">
        <f>'Day1 Draw'!C33</f>
        <v>42</v>
      </c>
      <c r="E31" s="16" t="str">
        <f>'Day1 Draw'!D33</f>
        <v>Beerabong XI</v>
      </c>
      <c r="F31" t="s">
        <v>253</v>
      </c>
      <c r="G31">
        <f>'Day1 Draw'!H33</f>
        <v>95</v>
      </c>
      <c r="H31" t="str">
        <f>'Day1 Draw'!I33</f>
        <v>Here for the Beer</v>
      </c>
      <c r="I31">
        <f>'Day1 Draw'!J33</f>
        <v>72</v>
      </c>
      <c r="J31" t="str">
        <f>'Day1 Draw'!K33</f>
        <v>AM</v>
      </c>
      <c r="K31" t="str">
        <f>'Day1 Draw'!L33</f>
        <v>V.B. PARK      1 GAME ONLY</v>
      </c>
      <c r="L31" t="str">
        <f>'Day1 Draw'!M33</f>
        <v>Acaciavale Road</v>
      </c>
    </row>
    <row r="32" spans="1:12" x14ac:dyDescent="0.2">
      <c r="A32" s="14" t="s">
        <v>254</v>
      </c>
      <c r="B32">
        <f>'Day1 Draw'!F34</f>
        <v>31</v>
      </c>
      <c r="C32" t="str">
        <f>'Day1 Draw'!G34</f>
        <v>B2</v>
      </c>
      <c r="D32">
        <f>'Day1 Draw'!C34</f>
        <v>116</v>
      </c>
      <c r="E32" s="16" t="str">
        <f>'Day1 Draw'!D34</f>
        <v>Nudeballers</v>
      </c>
      <c r="F32" t="s">
        <v>253</v>
      </c>
      <c r="G32">
        <f>'Day1 Draw'!H34</f>
        <v>107</v>
      </c>
      <c r="H32" t="str">
        <f>'Day1 Draw'!I34</f>
        <v>Mick Downey's XI</v>
      </c>
      <c r="I32">
        <f>'Day1 Draw'!J34</f>
        <v>41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14" t="s">
        <v>254</v>
      </c>
      <c r="B33">
        <f>'Day1 Draw'!F35</f>
        <v>32</v>
      </c>
      <c r="C33" t="str">
        <f>'Day1 Draw'!G35</f>
        <v>B2</v>
      </c>
      <c r="D33">
        <f>'Day1 Draw'!C35</f>
        <v>131</v>
      </c>
      <c r="E33" s="16" t="str">
        <f>'Day1 Draw'!D35</f>
        <v>Sharks</v>
      </c>
      <c r="F33" t="s">
        <v>253</v>
      </c>
      <c r="G33">
        <f>'Day1 Draw'!H35</f>
        <v>134</v>
      </c>
      <c r="H33" t="str">
        <f>'Day1 Draw'!I35</f>
        <v>Stiff Members</v>
      </c>
      <c r="I33">
        <f>'Day1 Draw'!J35</f>
        <v>56</v>
      </c>
      <c r="J33" t="str">
        <f>'Day1 Draw'!K35</f>
        <v>AM</v>
      </c>
      <c r="K33" t="str">
        <f>'Day1 Draw'!L35</f>
        <v>Eventide</v>
      </c>
      <c r="L33" t="str">
        <f>'Day1 Draw'!M35</f>
        <v>Eventide</v>
      </c>
    </row>
    <row r="34" spans="1:12" x14ac:dyDescent="0.2">
      <c r="A34" s="14" t="s">
        <v>254</v>
      </c>
      <c r="B34">
        <f>'Day1 Draw'!F36</f>
        <v>33</v>
      </c>
      <c r="C34" t="str">
        <f>'Day1 Draw'!G36</f>
        <v>B2</v>
      </c>
      <c r="D34">
        <f>'Day1 Draw'!C36</f>
        <v>120</v>
      </c>
      <c r="E34" s="16" t="str">
        <f>'Day1 Draw'!D36</f>
        <v>Piston Broke</v>
      </c>
      <c r="F34" t="s">
        <v>253</v>
      </c>
      <c r="G34">
        <f>'Day1 Draw'!H36</f>
        <v>135</v>
      </c>
      <c r="H34" t="str">
        <f>'Day1 Draw'!I36</f>
        <v>Sugar Daddies</v>
      </c>
      <c r="I34">
        <f>'Day1 Draw'!J36</f>
        <v>9</v>
      </c>
      <c r="J34" t="str">
        <f>'Day1 Draw'!K36</f>
        <v>AM</v>
      </c>
      <c r="K34" t="str">
        <f>'Day1 Draw'!L36</f>
        <v>The B.C.G. 1 GAME ONLY</v>
      </c>
      <c r="L34" t="str">
        <f>'Day1 Draw'!M36</f>
        <v>349 Old Dalrymple Road</v>
      </c>
    </row>
    <row r="35" spans="1:12" x14ac:dyDescent="0.2">
      <c r="A35" s="14" t="s">
        <v>254</v>
      </c>
      <c r="B35">
        <f>'Day1 Draw'!F37</f>
        <v>34</v>
      </c>
      <c r="C35" t="str">
        <f>'Day1 Draw'!G37</f>
        <v>B2</v>
      </c>
      <c r="D35">
        <f>'Day1 Draw'!C37</f>
        <v>44</v>
      </c>
      <c r="E35" s="16" t="str">
        <f>'Day1 Draw'!D37</f>
        <v>Beermacht XI</v>
      </c>
      <c r="F35" t="s">
        <v>253</v>
      </c>
      <c r="G35">
        <f>'Day1 Draw'!H37</f>
        <v>136</v>
      </c>
      <c r="H35" t="str">
        <f>'Day1 Draw'!I37</f>
        <v>Swinging Outside Ya Crease</v>
      </c>
      <c r="I35">
        <f>'Day1 Draw'!J37</f>
        <v>43</v>
      </c>
      <c r="J35" t="str">
        <f>'Day1 Draw'!K37</f>
        <v>AM</v>
      </c>
      <c r="K35" t="str">
        <f>'Day1 Draw'!L37</f>
        <v>Charters Towers Airport Reserve</v>
      </c>
      <c r="L35">
        <f>'Day1 Draw'!M37</f>
        <v>0</v>
      </c>
    </row>
    <row r="36" spans="1:12" x14ac:dyDescent="0.2">
      <c r="A36" s="14" t="s">
        <v>254</v>
      </c>
      <c r="B36">
        <f>'Day1 Draw'!F38</f>
        <v>35</v>
      </c>
      <c r="C36" t="str">
        <f>'Day1 Draw'!G38</f>
        <v>B2</v>
      </c>
      <c r="D36">
        <f>'Day1 Draw'!C38</f>
        <v>79</v>
      </c>
      <c r="E36" s="16" t="str">
        <f>'Day1 Draw'!D38</f>
        <v>Far Canals</v>
      </c>
      <c r="F36" t="s">
        <v>253</v>
      </c>
      <c r="G36">
        <f>'Day1 Draw'!H38</f>
        <v>119</v>
      </c>
      <c r="H36" t="str">
        <f>'Day1 Draw'!I38</f>
        <v>Pilz &amp; Bills</v>
      </c>
      <c r="I36">
        <f>'Day1 Draw'!J38</f>
        <v>22</v>
      </c>
      <c r="J36" t="str">
        <f>'Day1 Draw'!K38</f>
        <v>AM</v>
      </c>
      <c r="K36" t="str">
        <f>'Day1 Draw'!L38</f>
        <v>Charters Towers Golf Club</v>
      </c>
      <c r="L36" t="str">
        <f>'Day1 Draw'!M38</f>
        <v xml:space="preserve">2nd from Clubhouse                      </v>
      </c>
    </row>
    <row r="37" spans="1:12" x14ac:dyDescent="0.2">
      <c r="A37" s="14" t="s">
        <v>254</v>
      </c>
      <c r="B37">
        <f>'Day1 Draw'!F39</f>
        <v>36</v>
      </c>
      <c r="C37" t="str">
        <f>'Day1 Draw'!G39</f>
        <v>B2</v>
      </c>
      <c r="D37">
        <f>'Day1 Draw'!C39</f>
        <v>166</v>
      </c>
      <c r="E37" s="16" t="str">
        <f>'Day1 Draw'!D39</f>
        <v>XXXX Floor Beers</v>
      </c>
      <c r="F37" t="s">
        <v>253</v>
      </c>
      <c r="G37">
        <f>'Day1 Draw'!H39</f>
        <v>157</v>
      </c>
      <c r="H37" t="str">
        <f>'Day1 Draw'!I39</f>
        <v>Wanderers</v>
      </c>
      <c r="I37">
        <f>'Day1 Draw'!J39</f>
        <v>61</v>
      </c>
      <c r="J37" t="str">
        <f>'Day1 Draw'!K39</f>
        <v>AM</v>
      </c>
      <c r="K37" t="str">
        <f>'Day1 Draw'!L39</f>
        <v>Towers Taipans Soccer Field</v>
      </c>
      <c r="L37" t="str">
        <f>'Day1 Draw'!M39</f>
        <v>Kerswell Oval</v>
      </c>
    </row>
    <row r="38" spans="1:12" x14ac:dyDescent="0.2">
      <c r="A38" s="14" t="s">
        <v>254</v>
      </c>
      <c r="B38">
        <f>'Day1 Draw'!F40</f>
        <v>37</v>
      </c>
      <c r="C38" t="str">
        <f>'Day1 Draw'!G40</f>
        <v>B2</v>
      </c>
      <c r="D38">
        <f>'Day1 Draw'!C40</f>
        <v>130</v>
      </c>
      <c r="E38" s="16" t="str">
        <f>'Day1 Draw'!D40</f>
        <v>Shaggers XI</v>
      </c>
      <c r="F38" t="s">
        <v>253</v>
      </c>
      <c r="G38">
        <f>'Day1 Draw'!H40</f>
        <v>115</v>
      </c>
      <c r="H38" t="str">
        <f>'Day1 Draw'!I40</f>
        <v>Normanton Rogues</v>
      </c>
      <c r="I38">
        <f>'Day1 Draw'!J40</f>
        <v>75</v>
      </c>
      <c r="J38" t="str">
        <f>'Day1 Draw'!K40</f>
        <v>AM</v>
      </c>
      <c r="K38" t="str">
        <f>'Day1 Draw'!L40</f>
        <v xml:space="preserve">Brokevale       </v>
      </c>
      <c r="L38" t="str">
        <f>'Day1 Draw'!M40</f>
        <v>3.8 km Milchester Road Queenslander Road</v>
      </c>
    </row>
    <row r="39" spans="1:12" x14ac:dyDescent="0.2">
      <c r="A39" s="14" t="s">
        <v>254</v>
      </c>
      <c r="B39">
        <f>'Day1 Draw'!F41</f>
        <v>38</v>
      </c>
      <c r="C39" t="str">
        <f>'Day1 Draw'!G41</f>
        <v>B2</v>
      </c>
      <c r="D39">
        <f>'Day1 Draw'!C41</f>
        <v>163</v>
      </c>
      <c r="E39" s="16" t="str">
        <f>'Day1 Draw'!D41</f>
        <v>Western Star Pickets 1</v>
      </c>
      <c r="F39" t="s">
        <v>253</v>
      </c>
      <c r="G39">
        <f>'Day1 Draw'!H41</f>
        <v>169</v>
      </c>
      <c r="H39" t="str">
        <f>'Day1 Draw'!I41</f>
        <v>Zarsoff</v>
      </c>
      <c r="I39">
        <f>'Day1 Draw'!J41</f>
        <v>19</v>
      </c>
      <c r="J39" t="str">
        <f>'Day1 Draw'!K41</f>
        <v>AM</v>
      </c>
      <c r="K39" t="str">
        <f>'Day1 Draw'!L41</f>
        <v>Blackheath &amp; Thornburgh College</v>
      </c>
      <c r="L39" t="str">
        <f>'Day1 Draw'!M41</f>
        <v>Waverley Field</v>
      </c>
    </row>
    <row r="40" spans="1:12" x14ac:dyDescent="0.2">
      <c r="A40" s="14" t="s">
        <v>254</v>
      </c>
      <c r="B40">
        <f>'Day1 Draw'!F42</f>
        <v>39</v>
      </c>
      <c r="C40" t="str">
        <f>'Day1 Draw'!G42</f>
        <v>B2</v>
      </c>
      <c r="D40">
        <f>'Day1 Draw'!C42</f>
        <v>112</v>
      </c>
      <c r="E40" s="16" t="str">
        <f>'Day1 Draw'!D42</f>
        <v>Nanna Meryl's XI</v>
      </c>
      <c r="F40" t="s">
        <v>253</v>
      </c>
      <c r="G40">
        <f>'Day1 Draw'!H42</f>
        <v>155</v>
      </c>
      <c r="H40" t="str">
        <f>'Day1 Draw'!I42</f>
        <v>Walker's Wides</v>
      </c>
      <c r="I40">
        <f>'Day1 Draw'!J42</f>
        <v>74</v>
      </c>
      <c r="J40" t="str">
        <f>'Day1 Draw'!K42</f>
        <v>AM</v>
      </c>
      <c r="K40" t="str">
        <f>'Day1 Draw'!L42</f>
        <v>Urdera  Road</v>
      </c>
      <c r="L40" t="str">
        <f>'Day1 Draw'!M42</f>
        <v>3.2 km Urdera  Road on Lynd H/Way 5km</v>
      </c>
    </row>
    <row r="41" spans="1:12" x14ac:dyDescent="0.2">
      <c r="A41" s="14" t="s">
        <v>254</v>
      </c>
      <c r="B41">
        <f>'Day1 Draw'!F43</f>
        <v>40</v>
      </c>
      <c r="C41" t="str">
        <f>'Day1 Draw'!G43</f>
        <v>B2</v>
      </c>
      <c r="D41">
        <f>'Day1 Draw'!C43</f>
        <v>127</v>
      </c>
      <c r="E41" s="16" t="str">
        <f>'Day1 Draw'!D43</f>
        <v>Salisbury Boys XI Team 1</v>
      </c>
      <c r="F41" t="s">
        <v>253</v>
      </c>
      <c r="G41">
        <f>'Day1 Draw'!H43</f>
        <v>96</v>
      </c>
      <c r="H41" t="str">
        <f>'Day1 Draw'!I43</f>
        <v>Hit 'N' Split</v>
      </c>
      <c r="I41">
        <f>'Day1 Draw'!J43</f>
        <v>68</v>
      </c>
      <c r="J41" t="str">
        <f>'Day1 Draw'!K43</f>
        <v>AM</v>
      </c>
      <c r="K41" t="str">
        <f>'Day1 Draw'!L43</f>
        <v>Sellheim</v>
      </c>
      <c r="L41" t="str">
        <f>'Day1 Draw'!M43</f>
        <v xml:space="preserve">Ben Carrs  Field                      </v>
      </c>
    </row>
    <row r="42" spans="1:12" x14ac:dyDescent="0.2">
      <c r="A42" s="14" t="s">
        <v>254</v>
      </c>
      <c r="B42">
        <f>'Day1 Draw'!F44</f>
        <v>41</v>
      </c>
      <c r="C42" t="str">
        <f>'Day1 Draw'!G44</f>
        <v>B2</v>
      </c>
      <c r="D42">
        <f>'Day1 Draw'!C44</f>
        <v>67</v>
      </c>
      <c r="E42" s="16" t="str">
        <f>'Day1 Draw'!D44</f>
        <v>Crakacan</v>
      </c>
      <c r="F42" t="s">
        <v>253</v>
      </c>
      <c r="G42">
        <f>'Day1 Draw'!H44</f>
        <v>90</v>
      </c>
      <c r="H42" t="str">
        <f>'Day1 Draw'!I44</f>
        <v>Grazed Anatomy</v>
      </c>
      <c r="I42">
        <f>'Day1 Draw'!J44</f>
        <v>11</v>
      </c>
      <c r="J42" t="str">
        <f>'Day1 Draw'!K44</f>
        <v>AM</v>
      </c>
      <c r="K42" t="str">
        <f>'Day1 Draw'!L44</f>
        <v>Mossman Park Junior Cricket</v>
      </c>
      <c r="L42" t="str">
        <f>'Day1 Draw'!M44</f>
        <v>Field between Nets and Natal Downs Rd</v>
      </c>
    </row>
    <row r="43" spans="1:12" x14ac:dyDescent="0.2">
      <c r="A43" s="14" t="s">
        <v>254</v>
      </c>
      <c r="B43">
        <f>'Day1 Draw'!F45</f>
        <v>42</v>
      </c>
      <c r="C43" t="str">
        <f>'Day1 Draw'!G45</f>
        <v>B2</v>
      </c>
      <c r="D43">
        <f>'Day1 Draw'!C45</f>
        <v>123</v>
      </c>
      <c r="E43" s="16" t="str">
        <f>'Day1 Draw'!D45</f>
        <v>Popatop Mixups</v>
      </c>
      <c r="F43" t="s">
        <v>253</v>
      </c>
      <c r="G43">
        <f>'Day1 Draw'!H45</f>
        <v>77</v>
      </c>
      <c r="H43" t="str">
        <f>'Day1 Draw'!I45</f>
        <v>Erratic 11</v>
      </c>
      <c r="I43">
        <f>'Day1 Draw'!J45</f>
        <v>70</v>
      </c>
      <c r="J43" t="str">
        <f>'Day1 Draw'!K45</f>
        <v>AM</v>
      </c>
      <c r="K43" t="str">
        <f>'Day1 Draw'!L45</f>
        <v>Popatop Plains</v>
      </c>
      <c r="L43" t="str">
        <f>'Day1 Draw'!M45</f>
        <v xml:space="preserve"> 3 km  on Woodchopper Road</v>
      </c>
    </row>
    <row r="44" spans="1:12" x14ac:dyDescent="0.2">
      <c r="A44" s="14" t="s">
        <v>254</v>
      </c>
      <c r="B44">
        <f>'Day1 Draw'!F46</f>
        <v>43</v>
      </c>
      <c r="C44" t="str">
        <f>'Day1 Draw'!G46</f>
        <v>B2</v>
      </c>
      <c r="D44">
        <f>'Day1 Draw'!C46</f>
        <v>142</v>
      </c>
      <c r="E44" s="16" t="str">
        <f>'Day1 Draw'!D46</f>
        <v>The Smashed Crabs</v>
      </c>
      <c r="F44" t="s">
        <v>253</v>
      </c>
      <c r="G44">
        <f>'Day1 Draw'!H46</f>
        <v>141</v>
      </c>
      <c r="H44" t="str">
        <f>'Day1 Draw'!I46</f>
        <v>The Silver Chickens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  <c r="L44" t="str">
        <f>'Day1 Draw'!M46</f>
        <v>3.1 km Jesmond Road on Mt Isa  H/Way  10 km</v>
      </c>
    </row>
    <row r="45" spans="1:12" x14ac:dyDescent="0.2">
      <c r="A45" s="14" t="s">
        <v>254</v>
      </c>
      <c r="B45">
        <f>'Day1 Draw'!F47</f>
        <v>44</v>
      </c>
      <c r="C45" t="str">
        <f>'Day1 Draw'!G47</f>
        <v>B2</v>
      </c>
      <c r="D45">
        <f>'Day1 Draw'!C47</f>
        <v>150</v>
      </c>
      <c r="E45" s="16" t="str">
        <f>'Day1 Draw'!D47</f>
        <v>Trev's XI</v>
      </c>
      <c r="F45" t="s">
        <v>253</v>
      </c>
      <c r="G45">
        <f>'Day1 Draw'!H47</f>
        <v>159</v>
      </c>
      <c r="H45" t="str">
        <f>'Day1 Draw'!I47</f>
        <v>Wattle Boys</v>
      </c>
      <c r="I45">
        <f>'Day1 Draw'!J47</f>
        <v>20</v>
      </c>
      <c r="J45" t="str">
        <f>'Day1 Draw'!K47</f>
        <v>AM</v>
      </c>
      <c r="K45" t="str">
        <f>'Day1 Draw'!L47</f>
        <v>Richmond Hill State School</v>
      </c>
      <c r="L45" t="str">
        <f>'Day1 Draw'!M47</f>
        <v>Richmond Hill School</v>
      </c>
    </row>
    <row r="46" spans="1:12" x14ac:dyDescent="0.2">
      <c r="A46" s="14" t="s">
        <v>254</v>
      </c>
      <c r="B46">
        <f>'Day1 Draw'!F48</f>
        <v>45</v>
      </c>
      <c r="C46" t="str">
        <f>'Day1 Draw'!G48</f>
        <v>B2</v>
      </c>
      <c r="D46">
        <f>'Day1 Draw'!C48</f>
        <v>64</v>
      </c>
      <c r="E46" s="16" t="str">
        <f>'Day1 Draw'!D48</f>
        <v>Chasing Tail</v>
      </c>
      <c r="F46" t="s">
        <v>253</v>
      </c>
      <c r="G46">
        <f>'Day1 Draw'!H48</f>
        <v>39</v>
      </c>
      <c r="H46" t="str">
        <f>'Day1 Draw'!I48</f>
        <v>Bang Bang Boys</v>
      </c>
      <c r="I46">
        <f>'Day1 Draw'!J48</f>
        <v>10</v>
      </c>
      <c r="J46" t="str">
        <f>'Day1 Draw'!K48</f>
        <v>AM</v>
      </c>
      <c r="K46" t="str">
        <f>'Day1 Draw'!L48</f>
        <v>All Souls &amp; St Gabriels School</v>
      </c>
      <c r="L46" t="str">
        <f>'Day1 Draw'!M48</f>
        <v>Burns Oval   across- road</v>
      </c>
    </row>
    <row r="47" spans="1:12" x14ac:dyDescent="0.2">
      <c r="A47" s="14" t="s">
        <v>254</v>
      </c>
      <c r="B47">
        <f>'Day1 Draw'!F49</f>
        <v>46</v>
      </c>
      <c r="C47" t="str">
        <f>'Day1 Draw'!G49</f>
        <v>B2</v>
      </c>
      <c r="D47">
        <f>'Day1 Draw'!C49</f>
        <v>93</v>
      </c>
      <c r="E47" s="16" t="str">
        <f>'Day1 Draw'!D49</f>
        <v>HazBeanz</v>
      </c>
      <c r="F47" t="s">
        <v>253</v>
      </c>
      <c r="G47">
        <f>'Day1 Draw'!H49</f>
        <v>59</v>
      </c>
      <c r="H47" t="str">
        <f>'Day1 Draw'!I49</f>
        <v>Bumbo's XI</v>
      </c>
      <c r="I47">
        <f>'Day1 Draw'!J49</f>
        <v>69</v>
      </c>
      <c r="J47" t="str">
        <f>'Day1 Draw'!K49</f>
        <v>AM</v>
      </c>
      <c r="K47" t="str">
        <f>'Day1 Draw'!L49</f>
        <v xml:space="preserve">Alcheringa     </v>
      </c>
      <c r="L47" t="str">
        <f>'Day1 Draw'!M49</f>
        <v>4.2 km on Old Dalrymple Road.</v>
      </c>
    </row>
    <row r="48" spans="1:12" x14ac:dyDescent="0.2">
      <c r="A48" s="14" t="s">
        <v>254</v>
      </c>
      <c r="B48">
        <f>'Day1 Draw'!F50</f>
        <v>47</v>
      </c>
      <c r="C48" t="str">
        <f>'Day1 Draw'!G50</f>
        <v>B2</v>
      </c>
      <c r="D48">
        <f>'Day1 Draw'!C50</f>
        <v>56</v>
      </c>
      <c r="E48" s="16" t="str">
        <f>'Day1 Draw'!D50</f>
        <v>Broughton River Brewers II</v>
      </c>
      <c r="F48" t="s">
        <v>253</v>
      </c>
      <c r="G48">
        <f>'Day1 Draw'!H50</f>
        <v>83</v>
      </c>
      <c r="H48" t="str">
        <f>'Day1 Draw'!I50</f>
        <v>Garbutt Magpies</v>
      </c>
      <c r="I48">
        <f>'Day1 Draw'!J50</f>
        <v>57</v>
      </c>
      <c r="J48" t="str">
        <f>'Day1 Draw'!K50</f>
        <v>AM</v>
      </c>
      <c r="K48" t="str">
        <f>'Day1 Draw'!L50</f>
        <v>133 Diamond Road</v>
      </c>
      <c r="L48" t="str">
        <f>'Day1 Draw'!M50</f>
        <v>4 km Bus Road</v>
      </c>
    </row>
    <row r="49" spans="1:12" x14ac:dyDescent="0.2">
      <c r="A49" s="14" t="s">
        <v>254</v>
      </c>
      <c r="B49">
        <f>'Day1 Draw'!F51</f>
        <v>48</v>
      </c>
      <c r="C49" t="str">
        <f>'Day1 Draw'!G51</f>
        <v>B2</v>
      </c>
      <c r="D49">
        <f>'Day1 Draw'!C51</f>
        <v>76</v>
      </c>
      <c r="E49" s="16" t="str">
        <f>'Day1 Draw'!D51</f>
        <v>England</v>
      </c>
      <c r="F49" t="s">
        <v>253</v>
      </c>
      <c r="G49">
        <f>'Day1 Draw'!H51</f>
        <v>86</v>
      </c>
      <c r="H49" t="str">
        <f>'Day1 Draw'!I51</f>
        <v>Gibby's Greenants</v>
      </c>
      <c r="I49">
        <f>'Day1 Draw'!J51</f>
        <v>71</v>
      </c>
      <c r="J49" t="str">
        <f>'Day1 Draw'!K51</f>
        <v>AM</v>
      </c>
      <c r="K49" t="str">
        <f>'Day1 Draw'!L51</f>
        <v>Lords</v>
      </c>
      <c r="L49" t="str">
        <f>'Day1 Draw'!M51</f>
        <v>Off Phillipson Road near Distance Edd</v>
      </c>
    </row>
    <row r="50" spans="1:12" x14ac:dyDescent="0.2">
      <c r="A50" s="14" t="s">
        <v>254</v>
      </c>
      <c r="B50">
        <f>'Day1 Draw'!F52</f>
        <v>49</v>
      </c>
      <c r="C50" t="str">
        <f>'Day1 Draw'!G52</f>
        <v>B2</v>
      </c>
      <c r="D50">
        <f>'Day1 Draw'!C52</f>
        <v>53</v>
      </c>
      <c r="E50" s="16" t="str">
        <f>'Day1 Draw'!D52</f>
        <v>Boonies Disciples</v>
      </c>
      <c r="F50" t="s">
        <v>253</v>
      </c>
      <c r="G50">
        <f>'Day1 Draw'!H52</f>
        <v>85</v>
      </c>
      <c r="H50" t="str">
        <f>'Day1 Draw'!I52</f>
        <v>Georgetown Joe's</v>
      </c>
      <c r="I50">
        <f>'Day1 Draw'!J52</f>
        <v>23</v>
      </c>
      <c r="J50" t="str">
        <f>'Day1 Draw'!K52</f>
        <v>AM</v>
      </c>
      <c r="K50" t="str">
        <f>'Day1 Draw'!L52</f>
        <v>Charters Towers Gun Club</v>
      </c>
      <c r="L50" t="str">
        <f>'Day1 Draw'!M52</f>
        <v>Left Hand side/2nd away from clubhouse</v>
      </c>
    </row>
    <row r="51" spans="1:12" x14ac:dyDescent="0.2">
      <c r="A51" s="14" t="s">
        <v>254</v>
      </c>
      <c r="B51">
        <f>'Day1 Draw'!F53</f>
        <v>50</v>
      </c>
      <c r="C51" t="str">
        <f>'Day1 Draw'!G53</f>
        <v>B2</v>
      </c>
      <c r="D51">
        <f>'Day1 Draw'!C53</f>
        <v>87</v>
      </c>
      <c r="E51" s="16" t="str">
        <f>'Day1 Draw'!D53</f>
        <v>Gone Fishin</v>
      </c>
      <c r="F51" t="s">
        <v>253</v>
      </c>
      <c r="G51">
        <f>'Day1 Draw'!H53</f>
        <v>98</v>
      </c>
      <c r="H51" t="str">
        <f>'Day1 Draw'!I53</f>
        <v>Inghamvale Housos</v>
      </c>
      <c r="I51">
        <f>'Day1 Draw'!J53</f>
        <v>18</v>
      </c>
      <c r="J51" t="str">
        <f>'Day1 Draw'!K53</f>
        <v>AM</v>
      </c>
      <c r="K51" t="str">
        <f>'Day1 Draw'!L53</f>
        <v>Mafeking Road</v>
      </c>
      <c r="L51" t="str">
        <f>'Day1 Draw'!M53</f>
        <v>4 km Milchester Road</v>
      </c>
    </row>
    <row r="52" spans="1:12" x14ac:dyDescent="0.2">
      <c r="A52" s="14" t="s">
        <v>254</v>
      </c>
      <c r="B52">
        <f>'Day1 Draw'!F54</f>
        <v>51</v>
      </c>
      <c r="C52" t="str">
        <f>'Day1 Draw'!G54</f>
        <v>B2</v>
      </c>
      <c r="D52">
        <f>'Day1 Draw'!C54</f>
        <v>47</v>
      </c>
      <c r="E52" s="16" t="str">
        <f>'Day1 Draw'!D54</f>
        <v>Bintang Boys</v>
      </c>
      <c r="F52" t="s">
        <v>253</v>
      </c>
      <c r="G52">
        <f>'Day1 Draw'!H54</f>
        <v>54</v>
      </c>
      <c r="H52" t="str">
        <f>'Day1 Draw'!I54</f>
        <v>Brokebat Mountain</v>
      </c>
      <c r="I52">
        <f>'Day1 Draw'!J54</f>
        <v>34</v>
      </c>
      <c r="J52" t="str">
        <f>'Day1 Draw'!K54</f>
        <v>AM</v>
      </c>
      <c r="K52" t="str">
        <f>'Day1 Draw'!L54</f>
        <v>Charters Towers Airport Reserve</v>
      </c>
      <c r="L52">
        <f>'Day1 Draw'!M54</f>
        <v>0</v>
      </c>
    </row>
    <row r="53" spans="1:12" x14ac:dyDescent="0.2">
      <c r="A53" s="14" t="s">
        <v>254</v>
      </c>
      <c r="B53">
        <f>'Day1 Draw'!F55</f>
        <v>52</v>
      </c>
      <c r="C53" t="str">
        <f>'Day1 Draw'!G55</f>
        <v>B2</v>
      </c>
      <c r="D53">
        <f>'Day1 Draw'!C55</f>
        <v>72</v>
      </c>
      <c r="E53" s="16" t="str">
        <f>'Day1 Draw'!D55</f>
        <v>Dirty Dogs</v>
      </c>
      <c r="F53" t="s">
        <v>253</v>
      </c>
      <c r="G53">
        <f>'Day1 Draw'!H55</f>
        <v>71</v>
      </c>
      <c r="H53" t="str">
        <f>'Day1 Draw'!I55</f>
        <v>Dimbulah Rugby Club</v>
      </c>
      <c r="I53">
        <f>'Day1 Draw'!J55</f>
        <v>42</v>
      </c>
      <c r="J53" t="str">
        <f>'Day1 Draw'!K55</f>
        <v>AM</v>
      </c>
      <c r="K53" t="str">
        <f>'Day1 Draw'!L55</f>
        <v>Charters Towers Airport Reserve</v>
      </c>
      <c r="L53">
        <f>'Day1 Draw'!M55</f>
        <v>0</v>
      </c>
    </row>
    <row r="54" spans="1:12" x14ac:dyDescent="0.2">
      <c r="A54" s="14" t="s">
        <v>254</v>
      </c>
      <c r="B54">
        <f>'Day1 Draw'!F56</f>
        <v>53</v>
      </c>
      <c r="C54" t="str">
        <f>'Day1 Draw'!G56</f>
        <v>B2</v>
      </c>
      <c r="D54">
        <f>'Day1 Draw'!C56</f>
        <v>58</v>
      </c>
      <c r="E54" s="16" t="str">
        <f>'Day1 Draw'!D56</f>
        <v>Bum Grubs</v>
      </c>
      <c r="F54" t="s">
        <v>253</v>
      </c>
      <c r="G54">
        <f>'Day1 Draw'!H56</f>
        <v>153</v>
      </c>
      <c r="H54" t="str">
        <f>'Day1 Draw'!I56</f>
        <v>Urkel's XI</v>
      </c>
      <c r="I54">
        <f>'Day1 Draw'!J56</f>
        <v>35</v>
      </c>
      <c r="J54" t="str">
        <f>'Day1 Draw'!K56</f>
        <v>AM</v>
      </c>
      <c r="K54" t="str">
        <f>'Day1 Draw'!L56</f>
        <v>Charters Towers Airport Reserve</v>
      </c>
      <c r="L54">
        <f>'Day1 Draw'!M56</f>
        <v>0</v>
      </c>
    </row>
    <row r="55" spans="1:12" x14ac:dyDescent="0.2">
      <c r="A55" s="14" t="s">
        <v>254</v>
      </c>
      <c r="B55">
        <f>'Day1 Draw'!F57</f>
        <v>54</v>
      </c>
      <c r="C55" t="str">
        <f>'Day1 Draw'!G57</f>
        <v>B2</v>
      </c>
      <c r="D55">
        <f>'Day1 Draw'!C57</f>
        <v>60</v>
      </c>
      <c r="E55" s="16" t="str">
        <f>'Day1 Draw'!D57</f>
        <v>Bunch of Carn'ts</v>
      </c>
      <c r="F55" t="s">
        <v>253</v>
      </c>
      <c r="G55">
        <f>'Day1 Draw'!H57</f>
        <v>65</v>
      </c>
      <c r="H55" t="str">
        <f>'Day1 Draw'!I57</f>
        <v>Chuckers &amp; Sloggers</v>
      </c>
      <c r="I55">
        <f>'Day1 Draw'!J57</f>
        <v>64</v>
      </c>
      <c r="J55" t="str">
        <f>'Day1 Draw'!K57</f>
        <v>AM</v>
      </c>
      <c r="K55" t="str">
        <f>'Day1 Draw'!L57</f>
        <v>School of Distance Education</v>
      </c>
      <c r="L55" t="str">
        <f>'Day1 Draw'!M57</f>
        <v>School of Distance Education</v>
      </c>
    </row>
    <row r="56" spans="1:12" x14ac:dyDescent="0.2">
      <c r="A56" s="14" t="s">
        <v>254</v>
      </c>
      <c r="B56">
        <f>'Day1 Draw'!F58</f>
        <v>55</v>
      </c>
      <c r="C56" t="str">
        <f>'Day1 Draw'!G58</f>
        <v>B2</v>
      </c>
      <c r="D56">
        <f>'Day1 Draw'!C58</f>
        <v>146</v>
      </c>
      <c r="E56" s="16" t="str">
        <f>'Day1 Draw'!D58</f>
        <v>Thuringowa Bulldogs</v>
      </c>
      <c r="F56" t="s">
        <v>253</v>
      </c>
      <c r="G56">
        <f>'Day1 Draw'!H58</f>
        <v>113</v>
      </c>
      <c r="H56" t="str">
        <f>'Day1 Draw'!I58</f>
        <v>Neville's Nomads</v>
      </c>
      <c r="I56">
        <f>'Day1 Draw'!J58</f>
        <v>29</v>
      </c>
      <c r="J56" t="str">
        <f>'Day1 Draw'!K58</f>
        <v>AM</v>
      </c>
      <c r="K56" t="str">
        <f>'Day1 Draw'!L58</f>
        <v>Charters Towers Airport Reserve</v>
      </c>
      <c r="L56" t="str">
        <f>'Day1 Draw'!M58</f>
        <v>Opposite Depot</v>
      </c>
    </row>
    <row r="57" spans="1:12" x14ac:dyDescent="0.2">
      <c r="A57" s="14" t="s">
        <v>254</v>
      </c>
      <c r="B57">
        <f>'Day1 Draw'!F59</f>
        <v>56</v>
      </c>
      <c r="C57" t="str">
        <f>'Day1 Draw'!G59</f>
        <v>B2</v>
      </c>
      <c r="D57">
        <f>'Day1 Draw'!C59</f>
        <v>99</v>
      </c>
      <c r="E57" s="16" t="str">
        <f>'Day1 Draw'!D59</f>
        <v>Jungle Patrol 2</v>
      </c>
      <c r="F57" t="s">
        <v>253</v>
      </c>
      <c r="G57">
        <f>'Day1 Draw'!H59</f>
        <v>215</v>
      </c>
      <c r="H57" t="str">
        <f>'Day1 Draw'!I59</f>
        <v xml:space="preserve">Johny Mac's XI          </v>
      </c>
      <c r="I57">
        <f>'Day1 Draw'!J59</f>
        <v>79</v>
      </c>
      <c r="J57" t="str">
        <f>'Day1 Draw'!K59</f>
        <v>AM</v>
      </c>
      <c r="K57" t="str">
        <f>'Day1 Draw'!L59</f>
        <v>Acacia</v>
      </c>
      <c r="L57" t="str">
        <f>'Day1 Draw'!M59</f>
        <v>4 km Wheelers Road</v>
      </c>
    </row>
    <row r="58" spans="1:12" x14ac:dyDescent="0.2">
      <c r="A58" s="14" t="s">
        <v>254</v>
      </c>
      <c r="B58">
        <f>'Day1 Draw'!F60</f>
        <v>57</v>
      </c>
      <c r="C58" t="str">
        <f>'Day1 Draw'!G60</f>
        <v>B2</v>
      </c>
      <c r="D58">
        <f>'Day1 Draw'!C60</f>
        <v>152</v>
      </c>
      <c r="E58" s="16" t="str">
        <f>'Day1 Draw'!D60</f>
        <v>U12's PCYC</v>
      </c>
      <c r="F58" t="s">
        <v>253</v>
      </c>
      <c r="G58">
        <f>'Day1 Draw'!H60</f>
        <v>37</v>
      </c>
      <c r="H58" t="str">
        <f>'Day1 Draw'!I60</f>
        <v>Balls, Beers and Bowl 5417</v>
      </c>
      <c r="I58">
        <f>'Day1 Draw'!J60</f>
        <v>24</v>
      </c>
      <c r="J58" t="str">
        <f>'Day1 Draw'!K60</f>
        <v>PM</v>
      </c>
      <c r="K58" t="str">
        <f>'Day1 Draw'!L60</f>
        <v>Charters Towers Gun Club</v>
      </c>
      <c r="L58" t="str">
        <f>'Day1 Draw'!M60</f>
        <v>Closest to Clubhouse</v>
      </c>
    </row>
    <row r="59" spans="1:12" x14ac:dyDescent="0.2">
      <c r="A59" s="14" t="s">
        <v>254</v>
      </c>
      <c r="B59">
        <f>'Day1 Draw'!F61</f>
        <v>58</v>
      </c>
      <c r="C59" t="str">
        <f>'Day1 Draw'!G61</f>
        <v>B2</v>
      </c>
      <c r="D59">
        <f>'Day1 Draw'!C61</f>
        <v>111</v>
      </c>
      <c r="E59" s="16" t="str">
        <f>'Day1 Draw'!D61</f>
        <v>Mt Coolon</v>
      </c>
      <c r="F59" t="s">
        <v>253</v>
      </c>
      <c r="G59">
        <f>'Day1 Draw'!H61</f>
        <v>73</v>
      </c>
      <c r="H59" t="str">
        <f>'Day1 Draw'!I61</f>
        <v>Dreaded Creeping  Bumrashes</v>
      </c>
      <c r="I59">
        <f>'Day1 Draw'!J61</f>
        <v>62</v>
      </c>
      <c r="J59" t="str">
        <f>'Day1 Draw'!K61</f>
        <v>PM</v>
      </c>
      <c r="K59" t="str">
        <f>'Day1 Draw'!L61</f>
        <v>The FCG                   1GAME</v>
      </c>
      <c r="L59" t="str">
        <f>'Day1 Draw'!M61</f>
        <v>Bus Road - Fordyce's Property</v>
      </c>
    </row>
    <row r="60" spans="1:12" x14ac:dyDescent="0.2">
      <c r="A60" s="14" t="s">
        <v>254</v>
      </c>
      <c r="B60">
        <f>'Day1 Draw'!F62</f>
        <v>59</v>
      </c>
      <c r="C60" t="str">
        <f>'Day1 Draw'!G62</f>
        <v>B2</v>
      </c>
      <c r="D60">
        <f>'Day1 Draw'!C62</f>
        <v>108</v>
      </c>
      <c r="E60" s="16" t="str">
        <f>'Day1 Draw'!D62</f>
        <v>Mingela</v>
      </c>
      <c r="F60" t="s">
        <v>253</v>
      </c>
      <c r="G60">
        <f>'Day1 Draw'!H62</f>
        <v>165</v>
      </c>
      <c r="H60" t="str">
        <f>'Day1 Draw'!I62</f>
        <v>Wreck Em XI</v>
      </c>
      <c r="I60">
        <f>'Day1 Draw'!J62</f>
        <v>63</v>
      </c>
      <c r="J60" t="str">
        <f>'Day1 Draw'!K62</f>
        <v>PM</v>
      </c>
      <c r="K60" t="str">
        <f>'Day1 Draw'!L62</f>
        <v>Wreck Em XI Home Field 1 GAME</v>
      </c>
      <c r="L60" t="str">
        <f>'Day1 Draw'!M62</f>
        <v>Coffison's Block</v>
      </c>
    </row>
    <row r="61" spans="1:12" x14ac:dyDescent="0.2">
      <c r="A61" s="14" t="s">
        <v>254</v>
      </c>
      <c r="B61">
        <f>'Day1 Draw'!F63</f>
        <v>60</v>
      </c>
      <c r="C61" t="str">
        <f>'Day1 Draw'!G63</f>
        <v>B2</v>
      </c>
      <c r="D61">
        <f>'Day1 Draw'!C63</f>
        <v>33</v>
      </c>
      <c r="E61" s="16" t="str">
        <f>'Day1 Draw'!D63</f>
        <v>Alegnim Lads</v>
      </c>
      <c r="F61" t="s">
        <v>253</v>
      </c>
      <c r="G61">
        <f>'Day1 Draw'!H63</f>
        <v>125</v>
      </c>
      <c r="H61" t="str">
        <f>'Day1 Draw'!I63</f>
        <v>Ravenswood Gold Nuggets</v>
      </c>
      <c r="I61">
        <f>'Day1 Draw'!J63</f>
        <v>20</v>
      </c>
      <c r="J61" t="str">
        <f>'Day1 Draw'!K63</f>
        <v>PM</v>
      </c>
      <c r="K61" t="str">
        <f>'Day1 Draw'!L63</f>
        <v>Richmond Hill State School</v>
      </c>
      <c r="L61" t="str">
        <f>'Day1 Draw'!M63</f>
        <v>Richmond Hill School</v>
      </c>
    </row>
    <row r="62" spans="1:12" x14ac:dyDescent="0.2">
      <c r="A62" s="14" t="s">
        <v>254</v>
      </c>
      <c r="B62">
        <f>'Day1 Draw'!F64</f>
        <v>61</v>
      </c>
      <c r="C62" t="str">
        <f>'Day1 Draw'!G64</f>
        <v>B2</v>
      </c>
      <c r="D62">
        <f>'Day1 Draw'!C64</f>
        <v>51</v>
      </c>
      <c r="E62" s="16" t="str">
        <f>'Day1 Draw'!D64</f>
        <v>Bloody Huge XI</v>
      </c>
      <c r="F62" t="s">
        <v>253</v>
      </c>
      <c r="G62">
        <f>'Day1 Draw'!H64</f>
        <v>156</v>
      </c>
      <c r="H62" t="str">
        <f>'Day1 Draw'!I64</f>
        <v>Wallabies</v>
      </c>
      <c r="I62">
        <f>'Day1 Draw'!J64</f>
        <v>64</v>
      </c>
      <c r="J62" t="str">
        <f>'Day1 Draw'!K64</f>
        <v>PM</v>
      </c>
      <c r="K62" t="str">
        <f>'Day1 Draw'!L64</f>
        <v>School of Distance Education</v>
      </c>
      <c r="L62" t="str">
        <f>'Day1 Draw'!M64</f>
        <v>School of Distance Education</v>
      </c>
    </row>
    <row r="63" spans="1:12" x14ac:dyDescent="0.2">
      <c r="A63" s="14" t="s">
        <v>254</v>
      </c>
      <c r="B63">
        <f>'Day1 Draw'!F65</f>
        <v>62</v>
      </c>
      <c r="C63" t="str">
        <f>'Day1 Draw'!G65</f>
        <v>B2</v>
      </c>
      <c r="D63">
        <f>'Day1 Draw'!C65</f>
        <v>128</v>
      </c>
      <c r="E63" s="16" t="str">
        <f>'Day1 Draw'!D65</f>
        <v>Salisbury Boys XI Team 2</v>
      </c>
      <c r="F63" t="s">
        <v>253</v>
      </c>
      <c r="G63">
        <f>'Day1 Draw'!H65</f>
        <v>117</v>
      </c>
      <c r="H63" t="str">
        <f>'Day1 Draw'!I65</f>
        <v>Parmy Army</v>
      </c>
      <c r="I63">
        <f>'Day1 Draw'!J65</f>
        <v>68</v>
      </c>
      <c r="J63" t="str">
        <f>'Day1 Draw'!K65</f>
        <v>PM</v>
      </c>
      <c r="K63" t="str">
        <f>'Day1 Draw'!L65</f>
        <v>Sellheim</v>
      </c>
      <c r="L63" t="str">
        <f>'Day1 Draw'!M65</f>
        <v xml:space="preserve">Ben Carrs  Field                      </v>
      </c>
    </row>
    <row r="64" spans="1:12" x14ac:dyDescent="0.2">
      <c r="A64" s="14" t="s">
        <v>254</v>
      </c>
      <c r="B64">
        <f>'Day1 Draw'!F66</f>
        <v>63</v>
      </c>
      <c r="C64" t="str">
        <f>'Day1 Draw'!G66</f>
        <v>B2</v>
      </c>
      <c r="D64">
        <f>'Day1 Draw'!C66</f>
        <v>62</v>
      </c>
      <c r="E64" s="16" t="str">
        <f>'Day1 Draw'!D66</f>
        <v>Casualties</v>
      </c>
      <c r="F64" t="s">
        <v>253</v>
      </c>
      <c r="G64">
        <f>'Day1 Draw'!H66</f>
        <v>147</v>
      </c>
      <c r="H64" t="str">
        <f>'Day1 Draw'!I66</f>
        <v>Tinned Up</v>
      </c>
      <c r="I64">
        <f>'Day1 Draw'!J66</f>
        <v>74</v>
      </c>
      <c r="J64" t="str">
        <f>'Day1 Draw'!K66</f>
        <v>PM</v>
      </c>
      <c r="K64" t="str">
        <f>'Day1 Draw'!L66</f>
        <v>Urdera  Road</v>
      </c>
      <c r="L64" t="str">
        <f>'Day1 Draw'!M66</f>
        <v>3.2 km Urdera  Road on Lynd H/Way 5km</v>
      </c>
    </row>
    <row r="65" spans="1:12" x14ac:dyDescent="0.2">
      <c r="A65" s="14" t="s">
        <v>254</v>
      </c>
      <c r="B65">
        <f>'Day1 Draw'!F67</f>
        <v>64</v>
      </c>
      <c r="C65" t="str">
        <f>'Day1 Draw'!G67</f>
        <v>B2</v>
      </c>
      <c r="D65">
        <f>'Day1 Draw'!C67</f>
        <v>94</v>
      </c>
      <c r="E65" s="16" t="str">
        <f>'Day1 Draw'!D67</f>
        <v>Health Hazards</v>
      </c>
      <c r="F65" t="s">
        <v>253</v>
      </c>
      <c r="G65">
        <f>'Day1 Draw'!H67</f>
        <v>43</v>
      </c>
      <c r="H65" t="str">
        <f>'Day1 Draw'!I67</f>
        <v>Beerhounds</v>
      </c>
      <c r="I65">
        <f>'Day1 Draw'!J67</f>
        <v>56</v>
      </c>
      <c r="J65" t="str">
        <f>'Day1 Draw'!K67</f>
        <v>PM</v>
      </c>
      <c r="K65" t="str">
        <f>'Day1 Draw'!L67</f>
        <v>Eventide</v>
      </c>
      <c r="L65" t="str">
        <f>'Day1 Draw'!M67</f>
        <v>Eventide</v>
      </c>
    </row>
    <row r="66" spans="1:12" x14ac:dyDescent="0.2">
      <c r="A66" s="14" t="s">
        <v>254</v>
      </c>
      <c r="B66">
        <f>'Day1 Draw'!F68</f>
        <v>65</v>
      </c>
      <c r="C66" t="str">
        <f>'Day1 Draw'!G68</f>
        <v>B2</v>
      </c>
      <c r="D66">
        <f>'Day1 Draw'!C68</f>
        <v>158</v>
      </c>
      <c r="E66" s="16" t="str">
        <f>'Day1 Draw'!D68</f>
        <v>Wannabie's</v>
      </c>
      <c r="F66" t="s">
        <v>253</v>
      </c>
      <c r="G66">
        <f>'Day1 Draw'!H68</f>
        <v>149</v>
      </c>
      <c r="H66" t="str">
        <f>'Day1 Draw'!I68</f>
        <v>Treasury Cricket Club</v>
      </c>
      <c r="I66">
        <f>'Day1 Draw'!J68</f>
        <v>75</v>
      </c>
      <c r="J66" t="str">
        <f>'Day1 Draw'!K68</f>
        <v>PM</v>
      </c>
      <c r="K66" t="str">
        <f>'Day1 Draw'!L68</f>
        <v xml:space="preserve">Brokevale       </v>
      </c>
      <c r="L66" t="str">
        <f>'Day1 Draw'!M68</f>
        <v>3.8 km Milchester Road Queenslander Road</v>
      </c>
    </row>
    <row r="67" spans="1:12" x14ac:dyDescent="0.2">
      <c r="A67" s="14" t="s">
        <v>254</v>
      </c>
      <c r="B67">
        <f>'Day1 Draw'!F69</f>
        <v>66</v>
      </c>
      <c r="C67" t="str">
        <f>'Day1 Draw'!G69</f>
        <v>B2</v>
      </c>
      <c r="D67">
        <f>'Day1 Draw'!C69</f>
        <v>68</v>
      </c>
      <c r="E67" s="16" t="str">
        <f>'Day1 Draw'!D69</f>
        <v>Cunning Stumpz</v>
      </c>
      <c r="F67" t="s">
        <v>253</v>
      </c>
      <c r="G67">
        <f>'Day1 Draw'!H69</f>
        <v>145</v>
      </c>
      <c r="H67" t="str">
        <f>'Day1 Draw'!I69</f>
        <v>Thorleys Troopers</v>
      </c>
      <c r="I67">
        <f>'Day1 Draw'!J69</f>
        <v>50</v>
      </c>
      <c r="J67" t="str">
        <f>'Day1 Draw'!K69</f>
        <v>PM</v>
      </c>
      <c r="K67" t="str">
        <f>'Day1 Draw'!L69</f>
        <v>Goldfield Sporting Complex</v>
      </c>
      <c r="L67" t="str">
        <f>'Day1 Draw'!M69</f>
        <v>2nd away from Athletic Club</v>
      </c>
    </row>
    <row r="68" spans="1:12" x14ac:dyDescent="0.2">
      <c r="A68" s="14" t="s">
        <v>254</v>
      </c>
      <c r="B68">
        <f>'Day1 Draw'!F70</f>
        <v>67</v>
      </c>
      <c r="C68" t="str">
        <f>'Day1 Draw'!G70</f>
        <v>B2</v>
      </c>
      <c r="D68">
        <f>'Day1 Draw'!C70</f>
        <v>168</v>
      </c>
      <c r="E68" s="16" t="str">
        <f>'Day1 Draw'!D70</f>
        <v>Yogi's Eleven</v>
      </c>
      <c r="F68" t="s">
        <v>253</v>
      </c>
      <c r="G68">
        <f>'Day1 Draw'!H70</f>
        <v>137</v>
      </c>
      <c r="H68" t="str">
        <f>'Day1 Draw'!I70</f>
        <v>Team Ramrod</v>
      </c>
      <c r="I68">
        <f>'Day1 Draw'!J70</f>
        <v>34</v>
      </c>
      <c r="J68" t="str">
        <f>'Day1 Draw'!K70</f>
        <v>PM</v>
      </c>
      <c r="K68" t="str">
        <f>'Day1 Draw'!L70</f>
        <v>Charters Towers Airport Reserve</v>
      </c>
      <c r="L68">
        <f>'Day1 Draw'!M70</f>
        <v>0</v>
      </c>
    </row>
    <row r="69" spans="1:12" x14ac:dyDescent="0.2">
      <c r="A69" s="14" t="s">
        <v>254</v>
      </c>
      <c r="B69">
        <f>'Day1 Draw'!F71</f>
        <v>68</v>
      </c>
      <c r="C69" t="str">
        <f>'Day1 Draw'!G71</f>
        <v>B2</v>
      </c>
      <c r="D69">
        <f>'Day1 Draw'!C71</f>
        <v>164</v>
      </c>
      <c r="E69" s="16" t="str">
        <f>'Day1 Draw'!D71</f>
        <v>Western Star Pickets 2</v>
      </c>
      <c r="F69" t="s">
        <v>253</v>
      </c>
      <c r="G69">
        <f>'Day1 Draw'!H71</f>
        <v>133</v>
      </c>
      <c r="H69" t="str">
        <f>'Day1 Draw'!I71</f>
        <v>Smelly Boxes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  <c r="L69" t="str">
        <f>'Day1 Draw'!M71</f>
        <v>Waverley Field</v>
      </c>
    </row>
    <row r="70" spans="1:12" x14ac:dyDescent="0.2">
      <c r="A70" s="14" t="s">
        <v>254</v>
      </c>
      <c r="B70">
        <f>'Day1 Draw'!F72</f>
        <v>69</v>
      </c>
      <c r="C70" t="str">
        <f>'Day1 Draw'!G72</f>
        <v>B2</v>
      </c>
      <c r="D70">
        <f>'Day1 Draw'!C72</f>
        <v>97</v>
      </c>
      <c r="E70" s="16" t="str">
        <f>'Day1 Draw'!D72</f>
        <v>Hughenden Grog Monsters</v>
      </c>
      <c r="F70" t="s">
        <v>253</v>
      </c>
      <c r="G70">
        <f>'Day1 Draw'!H72</f>
        <v>61</v>
      </c>
      <c r="H70" t="str">
        <f>'Day1 Draw'!I72</f>
        <v>Canefield Slashers</v>
      </c>
      <c r="I70">
        <f>'Day1 Draw'!J72</f>
        <v>11</v>
      </c>
      <c r="J70" t="str">
        <f>'Day1 Draw'!K72</f>
        <v>PM</v>
      </c>
      <c r="K70" t="str">
        <f>'Day1 Draw'!L72</f>
        <v>Mossman Park Junior Cricket</v>
      </c>
      <c r="L70" t="str">
        <f>'Day1 Draw'!M72</f>
        <v>Field between Nets and Natal Downs Rd</v>
      </c>
    </row>
    <row r="71" spans="1:12" x14ac:dyDescent="0.2">
      <c r="A71" s="14" t="s">
        <v>254</v>
      </c>
      <c r="B71">
        <f>'Day1 Draw'!F73</f>
        <v>70</v>
      </c>
      <c r="C71" t="str">
        <f>'Day1 Draw'!G73</f>
        <v>B2</v>
      </c>
      <c r="D71">
        <f>'Day1 Draw'!C73</f>
        <v>124</v>
      </c>
      <c r="E71" s="16" t="str">
        <f>'Day1 Draw'!D73</f>
        <v>Popatop XI</v>
      </c>
      <c r="F71" t="s">
        <v>253</v>
      </c>
      <c r="G71">
        <f>'Day1 Draw'!H73</f>
        <v>122</v>
      </c>
      <c r="H71" t="str">
        <f>'Day1 Draw'!I73</f>
        <v>Politically Incorrect</v>
      </c>
      <c r="I71">
        <f>'Day1 Draw'!J73</f>
        <v>70</v>
      </c>
      <c r="J71" t="str">
        <f>'Day1 Draw'!K73</f>
        <v>PM</v>
      </c>
      <c r="K71" t="str">
        <f>'Day1 Draw'!L73</f>
        <v>Popatop Plains</v>
      </c>
      <c r="L71" t="str">
        <f>'Day1 Draw'!M73</f>
        <v xml:space="preserve"> 3 km  on Woodchopper Road</v>
      </c>
    </row>
    <row r="72" spans="1:12" x14ac:dyDescent="0.2">
      <c r="A72" s="14" t="s">
        <v>254</v>
      </c>
      <c r="B72">
        <f>'Day1 Draw'!F74</f>
        <v>71</v>
      </c>
      <c r="C72" t="str">
        <f>'Day1 Draw'!G74</f>
        <v>B2</v>
      </c>
      <c r="D72">
        <f>'Day1 Draw'!C74</f>
        <v>167</v>
      </c>
      <c r="E72" s="16" t="str">
        <f>'Day1 Draw'!D74</f>
        <v>Yabulu</v>
      </c>
      <c r="F72" t="s">
        <v>253</v>
      </c>
      <c r="G72">
        <f>'Day1 Draw'!H74</f>
        <v>148</v>
      </c>
      <c r="H72" t="str">
        <f>'Day1 Draw'!I74</f>
        <v>Total NHS</v>
      </c>
      <c r="I72">
        <f>'Day1 Draw'!J74</f>
        <v>23</v>
      </c>
      <c r="J72" t="str">
        <f>'Day1 Draw'!K74</f>
        <v>PM</v>
      </c>
      <c r="K72" t="str">
        <f>'Day1 Draw'!L74</f>
        <v>Charters Towers Gun Club</v>
      </c>
      <c r="L72" t="str">
        <f>'Day1 Draw'!M74</f>
        <v>Left Hand side/2nd away from clubhouse</v>
      </c>
    </row>
    <row r="73" spans="1:12" x14ac:dyDescent="0.2">
      <c r="A73" s="14" t="s">
        <v>254</v>
      </c>
      <c r="B73">
        <f>'Day1 Draw'!F75</f>
        <v>72</v>
      </c>
      <c r="C73" t="str">
        <f>'Day1 Draw'!G75</f>
        <v>B2</v>
      </c>
      <c r="D73">
        <f>'Day1 Draw'!C75</f>
        <v>38</v>
      </c>
      <c r="E73" s="16" t="str">
        <f>'Day1 Draw'!D75</f>
        <v>Ballz Hangin</v>
      </c>
      <c r="F73" t="s">
        <v>253</v>
      </c>
      <c r="G73">
        <f>'Day1 Draw'!H75</f>
        <v>132</v>
      </c>
      <c r="H73" t="str">
        <f>'Day1 Draw'!I75</f>
        <v>Smackedaround</v>
      </c>
      <c r="I73">
        <f>'Day1 Draw'!J75</f>
        <v>77</v>
      </c>
      <c r="J73" t="str">
        <f>'Day1 Draw'!K75</f>
        <v>PM</v>
      </c>
      <c r="K73" t="str">
        <f>'Day1 Draw'!L75</f>
        <v>A Leonardi    1 GAME ONLY</v>
      </c>
      <c r="L73" t="str">
        <f>'Day1 Draw'!M75</f>
        <v>30 Torsview Road of Woodchopper Road</v>
      </c>
    </row>
    <row r="74" spans="1:12" x14ac:dyDescent="0.2">
      <c r="A74" s="14" t="s">
        <v>254</v>
      </c>
      <c r="B74">
        <f>'Day1 Draw'!F76</f>
        <v>73</v>
      </c>
      <c r="C74" t="str">
        <f>'Day1 Draw'!G76</f>
        <v>B2</v>
      </c>
      <c r="D74">
        <f>'Day1 Draw'!C76</f>
        <v>66</v>
      </c>
      <c r="E74" s="16" t="str">
        <f>'Day1 Draw'!D76</f>
        <v>Coen Heroes</v>
      </c>
      <c r="F74" t="s">
        <v>253</v>
      </c>
      <c r="G74">
        <f>'Day1 Draw'!H76</f>
        <v>84</v>
      </c>
      <c r="H74" t="str">
        <f>'Day1 Draw'!I76</f>
        <v>Garry's Mob</v>
      </c>
      <c r="I74">
        <f>'Day1 Draw'!J76</f>
        <v>10</v>
      </c>
      <c r="J74" t="str">
        <f>'Day1 Draw'!K76</f>
        <v>PM</v>
      </c>
      <c r="K74" t="str">
        <f>'Day1 Draw'!L76</f>
        <v>All Souls &amp; St Gabriels School</v>
      </c>
      <c r="L74" t="str">
        <f>'Day1 Draw'!M76</f>
        <v>Burns Oval   across- road</v>
      </c>
    </row>
    <row r="75" spans="1:12" x14ac:dyDescent="0.2">
      <c r="A75" s="14" t="s">
        <v>254</v>
      </c>
      <c r="B75">
        <f>'Day1 Draw'!F77</f>
        <v>74</v>
      </c>
      <c r="C75" t="str">
        <f>'Day1 Draw'!G77</f>
        <v>B2</v>
      </c>
      <c r="D75">
        <f>'Day1 Draw'!C77</f>
        <v>103</v>
      </c>
      <c r="E75" s="16" t="str">
        <f>'Day1 Draw'!D77</f>
        <v>Logistic All Sorts</v>
      </c>
      <c r="F75" t="s">
        <v>253</v>
      </c>
      <c r="G75">
        <f>'Day1 Draw'!H77</f>
        <v>151</v>
      </c>
      <c r="H75" t="str">
        <f>'Day1 Draw'!I77</f>
        <v>Tropix</v>
      </c>
      <c r="I75">
        <f>'Day1 Draw'!J77</f>
        <v>28</v>
      </c>
      <c r="J75" t="str">
        <f>'Day1 Draw'!K77</f>
        <v>PM</v>
      </c>
      <c r="K75" t="str">
        <f>'Day1 Draw'!L77</f>
        <v>Charters Towers Airport Reserve</v>
      </c>
      <c r="L75" t="str">
        <f>'Day1 Draw'!M77</f>
        <v>Lou Laneyrie Oval</v>
      </c>
    </row>
    <row r="76" spans="1:12" x14ac:dyDescent="0.2">
      <c r="A76" s="14" t="s">
        <v>254</v>
      </c>
      <c r="B76">
        <f>'Day1 Draw'!F78</f>
        <v>75</v>
      </c>
      <c r="C76" t="str">
        <f>'Day1 Draw'!G78</f>
        <v>B2</v>
      </c>
      <c r="D76">
        <f>'Day1 Draw'!C78</f>
        <v>126</v>
      </c>
      <c r="E76" s="16" t="str">
        <f>'Day1 Draw'!D78</f>
        <v>Retirees</v>
      </c>
      <c r="F76" t="s">
        <v>253</v>
      </c>
      <c r="G76">
        <f>'Day1 Draw'!H78</f>
        <v>143</v>
      </c>
      <c r="H76" t="str">
        <f>'Day1 Draw'!I78</f>
        <v>The Wilderbeasts</v>
      </c>
      <c r="I76">
        <f>'Day1 Draw'!J78</f>
        <v>61</v>
      </c>
      <c r="J76" t="str">
        <f>'Day1 Draw'!K78</f>
        <v>PM</v>
      </c>
      <c r="K76" t="str">
        <f>'Day1 Draw'!L78</f>
        <v>Towers Taipans Soccer Field</v>
      </c>
      <c r="L76" t="str">
        <f>'Day1 Draw'!M78</f>
        <v>Kerswell Oval</v>
      </c>
    </row>
    <row r="77" spans="1:12" x14ac:dyDescent="0.2">
      <c r="A77" s="14" t="s">
        <v>254</v>
      </c>
      <c r="B77">
        <f>'Day1 Draw'!F79</f>
        <v>76</v>
      </c>
      <c r="C77" t="str">
        <f>'Day1 Draw'!G79</f>
        <v>B2</v>
      </c>
      <c r="D77">
        <f>'Day1 Draw'!C79</f>
        <v>100</v>
      </c>
      <c r="E77" s="16" t="str">
        <f>'Day1 Draw'!D79</f>
        <v>Jungle Patrol One</v>
      </c>
      <c r="F77" t="s">
        <v>253</v>
      </c>
      <c r="G77">
        <f>'Day1 Draw'!H79</f>
        <v>213</v>
      </c>
      <c r="H77" t="str">
        <f>'Day1 Draw'!I79</f>
        <v>It'll Do</v>
      </c>
      <c r="I77">
        <f>'Day1 Draw'!J79</f>
        <v>79</v>
      </c>
      <c r="J77" t="str">
        <f>'Day1 Draw'!K79</f>
        <v>PM</v>
      </c>
      <c r="K77" t="str">
        <f>'Day1 Draw'!L79</f>
        <v>Acacia</v>
      </c>
      <c r="L77" t="str">
        <f>'Day1 Draw'!M79</f>
        <v>4 km Wheelers Road</v>
      </c>
    </row>
    <row r="78" spans="1:12" x14ac:dyDescent="0.2">
      <c r="A78" s="14" t="s">
        <v>254</v>
      </c>
      <c r="B78">
        <f>'Day1 Draw'!F80</f>
        <v>77</v>
      </c>
      <c r="C78" t="str">
        <f>'Day1 Draw'!G80</f>
        <v>B2</v>
      </c>
      <c r="D78">
        <f>'Day1 Draw'!C80</f>
        <v>102</v>
      </c>
      <c r="E78" s="16" t="str">
        <f>'Day1 Draw'!D80</f>
        <v>Laidback 11</v>
      </c>
      <c r="F78" t="s">
        <v>253</v>
      </c>
      <c r="G78">
        <f>'Day1 Draw'!H80</f>
        <v>104</v>
      </c>
      <c r="H78" t="str">
        <f>'Day1 Draw'!I80</f>
        <v>Mareeba</v>
      </c>
      <c r="I78">
        <f>'Day1 Draw'!J80</f>
        <v>60</v>
      </c>
      <c r="J78" t="str">
        <f>'Day1 Draw'!K80</f>
        <v>PM</v>
      </c>
      <c r="K78" t="str">
        <f>'Day1 Draw'!L80</f>
        <v xml:space="preserve">Laid Back XI                </v>
      </c>
      <c r="L78" t="str">
        <f>'Day1 Draw'!M80</f>
        <v>Bus Road - Ramsay's Property</v>
      </c>
    </row>
    <row r="79" spans="1:12" x14ac:dyDescent="0.2">
      <c r="A79" s="14" t="s">
        <v>254</v>
      </c>
      <c r="B79">
        <f>'Day1 Draw'!F81</f>
        <v>78</v>
      </c>
      <c r="C79" t="str">
        <f>'Day1 Draw'!G81</f>
        <v>B2</v>
      </c>
      <c r="D79">
        <f>'Day1 Draw'!C81</f>
        <v>92</v>
      </c>
      <c r="E79" s="16" t="str">
        <f>'Day1 Draw'!D81</f>
        <v>Grog Monsters</v>
      </c>
      <c r="F79" t="s">
        <v>253</v>
      </c>
      <c r="G79">
        <f>'Day1 Draw'!H81</f>
        <v>144</v>
      </c>
      <c r="H79" t="str">
        <f>'Day1 Draw'!I81</f>
        <v>Thirsty Rhinos</v>
      </c>
      <c r="I79">
        <f>'Day1 Draw'!J81</f>
        <v>41</v>
      </c>
      <c r="J79" t="str">
        <f>'Day1 Draw'!K81</f>
        <v>PM</v>
      </c>
      <c r="K79" t="str">
        <f>'Day1 Draw'!L81</f>
        <v>Charters Towers Airport Reserve</v>
      </c>
      <c r="L79">
        <f>'Day1 Draw'!M81</f>
        <v>0</v>
      </c>
    </row>
    <row r="80" spans="1:12" x14ac:dyDescent="0.2">
      <c r="A80" s="14" t="s">
        <v>254</v>
      </c>
      <c r="B80">
        <f>'Day1 Draw'!F82</f>
        <v>79</v>
      </c>
      <c r="C80" t="str">
        <f>'Day1 Draw'!G82</f>
        <v>B2</v>
      </c>
      <c r="D80">
        <f>'Day1 Draw'!C82</f>
        <v>91</v>
      </c>
      <c r="E80" s="16" t="str">
        <f>'Day1 Draw'!D82</f>
        <v>Grog Boggers</v>
      </c>
      <c r="F80" t="s">
        <v>253</v>
      </c>
      <c r="G80">
        <f>'Day1 Draw'!H82</f>
        <v>46</v>
      </c>
      <c r="H80" t="str">
        <f>'Day1 Draw'!I82</f>
        <v>Billbies 11</v>
      </c>
      <c r="I80">
        <f>'Day1 Draw'!J82</f>
        <v>32</v>
      </c>
      <c r="J80" t="str">
        <f>'Day1 Draw'!K82</f>
        <v>PM</v>
      </c>
      <c r="K80" t="str">
        <f>'Day1 Draw'!L82</f>
        <v>Charters Towers Airport Reserve</v>
      </c>
      <c r="L80">
        <f>'Day1 Draw'!M82</f>
        <v>0</v>
      </c>
    </row>
    <row r="81" spans="1:12" x14ac:dyDescent="0.2">
      <c r="A81" s="14" t="s">
        <v>254</v>
      </c>
      <c r="B81">
        <f>'Day1 Draw'!F83</f>
        <v>80</v>
      </c>
      <c r="C81" t="str">
        <f>'Day1 Draw'!G83</f>
        <v>B2</v>
      </c>
      <c r="D81">
        <f>'Day1 Draw'!C83</f>
        <v>82</v>
      </c>
      <c r="E81" s="16" t="str">
        <f>'Day1 Draw'!D83</f>
        <v>Fruit Pies</v>
      </c>
      <c r="F81" t="s">
        <v>253</v>
      </c>
      <c r="G81">
        <f>'Day1 Draw'!H83</f>
        <v>69</v>
      </c>
      <c r="H81" t="str">
        <f>'Day1 Draw'!I83</f>
        <v>Custards</v>
      </c>
      <c r="I81">
        <f>'Day1 Draw'!J83</f>
        <v>8</v>
      </c>
      <c r="J81" t="str">
        <f>'Day1 Draw'!K83</f>
        <v>PM</v>
      </c>
      <c r="K81" t="str">
        <f>'Day1 Draw'!L83</f>
        <v>All Souls &amp; St Gabriels School</v>
      </c>
      <c r="L81" t="str">
        <f>'Day1 Draw'!M83</f>
        <v>Burry  Oval</v>
      </c>
    </row>
    <row r="82" spans="1:12" x14ac:dyDescent="0.2">
      <c r="A82" s="14" t="s">
        <v>254</v>
      </c>
      <c r="B82">
        <f>'Day1 Draw'!F84</f>
        <v>81</v>
      </c>
      <c r="C82" t="str">
        <f>'Day1 Draw'!G84</f>
        <v>B2</v>
      </c>
      <c r="D82">
        <f>'Day1 Draw'!C84</f>
        <v>160</v>
      </c>
      <c r="E82" s="16" t="str">
        <f>'Day1 Draw'!D84</f>
        <v>Weekend Wariyas</v>
      </c>
      <c r="F82" t="s">
        <v>253</v>
      </c>
      <c r="G82">
        <f>'Day1 Draw'!H84</f>
        <v>161</v>
      </c>
      <c r="H82" t="str">
        <f>'Day1 Draw'!I84</f>
        <v>Weipa Croc's</v>
      </c>
      <c r="I82">
        <f>'Day1 Draw'!J84</f>
        <v>71</v>
      </c>
      <c r="J82" t="str">
        <f>'Day1 Draw'!K84</f>
        <v>PM</v>
      </c>
      <c r="K82" t="str">
        <f>'Day1 Draw'!L84</f>
        <v>Lords</v>
      </c>
      <c r="L82" t="str">
        <f>'Day1 Draw'!M84</f>
        <v>Off Phillipson Road near Distance Edd</v>
      </c>
    </row>
    <row r="83" spans="1:12" x14ac:dyDescent="0.2">
      <c r="A83" s="14" t="s">
        <v>254</v>
      </c>
      <c r="B83">
        <f>'Day1 Draw'!F85</f>
        <v>82</v>
      </c>
      <c r="C83" t="str">
        <f>'Day1 Draw'!G85</f>
        <v>B2</v>
      </c>
      <c r="D83">
        <f>'Day1 Draw'!C85</f>
        <v>36</v>
      </c>
      <c r="E83" s="16" t="str">
        <f>'Day1 Draw'!D85</f>
        <v>Balfes Creek Boozers</v>
      </c>
      <c r="F83" t="s">
        <v>253</v>
      </c>
      <c r="G83">
        <f>'Day1 Draw'!H85</f>
        <v>114</v>
      </c>
      <c r="H83" t="str">
        <f>'Day1 Draw'!I85</f>
        <v>Nick 'N' Balls</v>
      </c>
      <c r="I83">
        <f>'Day1 Draw'!J85</f>
        <v>15</v>
      </c>
      <c r="J83" t="str">
        <f>'Day1 Draw'!K85</f>
        <v>PM</v>
      </c>
      <c r="K83" t="str">
        <f>'Day1 Draw'!L85</f>
        <v>Mosman Park Junior Cricket</v>
      </c>
      <c r="L83" t="str">
        <f>'Day1 Draw'!M85</f>
        <v>Top field towards Mt Leyshon Road</v>
      </c>
    </row>
    <row r="84" spans="1:12" x14ac:dyDescent="0.2">
      <c r="A84" s="14" t="s">
        <v>254</v>
      </c>
      <c r="B84">
        <f>'Day1 Draw'!F86</f>
        <v>83</v>
      </c>
      <c r="C84" t="str">
        <f>'Day1 Draw'!G86</f>
        <v>B2</v>
      </c>
      <c r="D84">
        <f>'Day1 Draw'!C86</f>
        <v>140</v>
      </c>
      <c r="E84" s="16" t="str">
        <f>'Day1 Draw'!D86</f>
        <v>The North Cleveland Steamers XI</v>
      </c>
      <c r="F84" t="s">
        <v>253</v>
      </c>
      <c r="G84">
        <f>'Day1 Draw'!H86</f>
        <v>50</v>
      </c>
      <c r="H84" t="str">
        <f>'Day1 Draw'!I86</f>
        <v>Blood, Sweat 'N' Beers</v>
      </c>
      <c r="I84">
        <f>'Day1 Draw'!J86</f>
        <v>42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14" t="s">
        <v>254</v>
      </c>
      <c r="B85">
        <f>'Day1 Draw'!F87</f>
        <v>84</v>
      </c>
      <c r="C85" t="str">
        <f>'Day1 Draw'!G87</f>
        <v>B2</v>
      </c>
      <c r="D85">
        <f>'Day1 Draw'!C87</f>
        <v>34</v>
      </c>
      <c r="E85" s="16" t="str">
        <f>'Day1 Draw'!D87</f>
        <v>All Blacks</v>
      </c>
      <c r="F85" t="s">
        <v>253</v>
      </c>
      <c r="G85">
        <f>'Day1 Draw'!H87</f>
        <v>109</v>
      </c>
      <c r="H85" t="str">
        <f>'Day1 Draw'!I87</f>
        <v>Mongrels Mob</v>
      </c>
      <c r="I85">
        <f>'Day1 Draw'!J87</f>
        <v>45</v>
      </c>
      <c r="J85" t="str">
        <f>'Day1 Draw'!K87</f>
        <v>PM</v>
      </c>
      <c r="K85" t="str">
        <f>'Day1 Draw'!L87</f>
        <v>Charters Towers Airport Reserve</v>
      </c>
      <c r="L85" t="str">
        <f>'Day1 Draw'!M87</f>
        <v>Closest field to Trade Centre</v>
      </c>
    </row>
    <row r="86" spans="1:12" x14ac:dyDescent="0.2">
      <c r="A86" s="14" t="s">
        <v>254</v>
      </c>
      <c r="B86">
        <f>'Day1 Draw'!F88</f>
        <v>85</v>
      </c>
      <c r="C86" t="str">
        <f>'Day1 Draw'!G88</f>
        <v>B2</v>
      </c>
      <c r="D86">
        <f>'Day1 Draw'!C88</f>
        <v>154</v>
      </c>
      <c r="E86" s="16" t="str">
        <f>'Day1 Draw'!D88</f>
        <v>Victoria Mill</v>
      </c>
      <c r="F86" t="s">
        <v>253</v>
      </c>
      <c r="G86">
        <f>'Day1 Draw'!H88</f>
        <v>121</v>
      </c>
      <c r="H86" t="str">
        <f>'Day1 Draw'!I88</f>
        <v>Poked United</v>
      </c>
      <c r="I86">
        <f>'Day1 Draw'!J88</f>
        <v>35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14" t="s">
        <v>254</v>
      </c>
      <c r="B87">
        <f>'Day1 Draw'!F89</f>
        <v>86</v>
      </c>
      <c r="C87" t="str">
        <f>'Day1 Draw'!G89</f>
        <v>B2</v>
      </c>
      <c r="D87">
        <f>'Day1 Draw'!C89</f>
        <v>105</v>
      </c>
      <c r="E87" s="16" t="str">
        <f>'Day1 Draw'!D89</f>
        <v>Master Batters</v>
      </c>
      <c r="F87" t="s">
        <v>253</v>
      </c>
      <c r="G87">
        <f>'Day1 Draw'!H89</f>
        <v>80</v>
      </c>
      <c r="H87" t="str">
        <f>'Day1 Draw'!I89</f>
        <v>Far-Kenworth-It</v>
      </c>
      <c r="I87">
        <f>'Day1 Draw'!J89</f>
        <v>43</v>
      </c>
      <c r="J87" t="str">
        <f>'Day1 Draw'!K89</f>
        <v>PM</v>
      </c>
      <c r="K87" t="str">
        <f>'Day1 Draw'!L89</f>
        <v>Charters Towers Airport Reserve</v>
      </c>
      <c r="L87">
        <f>'Day1 Draw'!M89</f>
        <v>0</v>
      </c>
    </row>
    <row r="88" spans="1:12" x14ac:dyDescent="0.2">
      <c r="A88" s="14" t="s">
        <v>254</v>
      </c>
      <c r="B88">
        <f>'Day1 Draw'!F90</f>
        <v>87</v>
      </c>
      <c r="C88" t="str">
        <f>'Day1 Draw'!G90</f>
        <v>B2</v>
      </c>
      <c r="D88">
        <f>'Day1 Draw'!C90</f>
        <v>162</v>
      </c>
      <c r="E88" s="16" t="str">
        <f>'Day1 Draw'!D90</f>
        <v>West Indigies</v>
      </c>
      <c r="F88" t="s">
        <v>253</v>
      </c>
      <c r="G88">
        <f>'Day1 Draw'!H90</f>
        <v>57</v>
      </c>
      <c r="H88" t="str">
        <f>'Day1 Draw'!I90</f>
        <v>Buffalo XI</v>
      </c>
      <c r="I88">
        <f>'Day1 Draw'!J90</f>
        <v>29</v>
      </c>
      <c r="J88" t="str">
        <f>'Day1 Draw'!K90</f>
        <v>PM</v>
      </c>
      <c r="K88" t="str">
        <f>'Day1 Draw'!L90</f>
        <v>Charters Towers Airport Reserve</v>
      </c>
      <c r="L88" t="str">
        <f>'Day1 Draw'!M90</f>
        <v>Opposite Depot</v>
      </c>
    </row>
    <row r="89" spans="1:12" x14ac:dyDescent="0.2">
      <c r="A89" s="14" t="s">
        <v>254</v>
      </c>
      <c r="B89">
        <f>'Day1 Draw'!F91</f>
        <v>88</v>
      </c>
      <c r="C89" t="str">
        <f>'Day1 Draw'!G91</f>
        <v>B2</v>
      </c>
      <c r="D89">
        <f>'Day1 Draw'!C91</f>
        <v>74</v>
      </c>
      <c r="E89" s="16" t="str">
        <f>'Day1 Draw'!D91</f>
        <v>Ducken Useless</v>
      </c>
      <c r="F89" t="s">
        <v>253</v>
      </c>
      <c r="G89">
        <f>'Day1 Draw'!H91</f>
        <v>139</v>
      </c>
      <c r="H89" t="str">
        <f>'Day1 Draw'!I91</f>
        <v>The Herd XI</v>
      </c>
      <c r="I89">
        <f>'Day1 Draw'!J91</f>
        <v>54</v>
      </c>
      <c r="J89" t="str">
        <f>'Day1 Draw'!K91</f>
        <v>PM</v>
      </c>
      <c r="K89" t="str">
        <f>'Day1 Draw'!L91</f>
        <v>Drink-A-Stubbie Downs</v>
      </c>
      <c r="L89" t="str">
        <f>'Day1 Draw'!M91</f>
        <v>7.5km on Weir Road</v>
      </c>
    </row>
    <row r="90" spans="1:12" x14ac:dyDescent="0.2">
      <c r="A90" s="14" t="s">
        <v>254</v>
      </c>
      <c r="B90">
        <f>'Day1 Draw'!F92</f>
        <v>89</v>
      </c>
      <c r="C90" t="str">
        <f>'Day1 Draw'!G92</f>
        <v>B2</v>
      </c>
      <c r="D90">
        <f>'Day1 Draw'!C92</f>
        <v>49</v>
      </c>
      <c r="E90" s="16" t="str">
        <f>'Day1 Draw'!D92</f>
        <v>Blind Mullets</v>
      </c>
      <c r="F90" t="s">
        <v>253</v>
      </c>
      <c r="G90">
        <f>'Day1 Draw'!H92</f>
        <v>247</v>
      </c>
      <c r="H90" t="str">
        <f>'Day1 Draw'!I92</f>
        <v>The Sandpaper Bandits</v>
      </c>
      <c r="I90">
        <f>'Day1 Draw'!J92</f>
        <v>44</v>
      </c>
      <c r="J90" t="str">
        <f>'Day1 Draw'!K92</f>
        <v>PM</v>
      </c>
      <c r="K90" t="str">
        <f>'Day1 Draw'!L92</f>
        <v>Charters Towers Airport Reserve</v>
      </c>
      <c r="L90">
        <f>'Day1 Draw'!M92</f>
        <v>0</v>
      </c>
    </row>
    <row r="91" spans="1:12" x14ac:dyDescent="0.2">
      <c r="A91" s="14" t="s">
        <v>254</v>
      </c>
      <c r="B91">
        <f>'Day1 Draw'!F93</f>
        <v>90</v>
      </c>
      <c r="C91" t="str">
        <f>'Day1 Draw'!G93</f>
        <v>B2</v>
      </c>
      <c r="D91">
        <f>'Day1 Draw'!C93</f>
        <v>81</v>
      </c>
      <c r="E91" s="16" t="str">
        <f>'Day1 Draw'!D93</f>
        <v>Farmer's XI</v>
      </c>
      <c r="F91" t="s">
        <v>253</v>
      </c>
      <c r="G91">
        <f>'Day1 Draw'!H93</f>
        <v>118</v>
      </c>
      <c r="H91" t="str">
        <f>'Day1 Draw'!I93</f>
        <v>Pentland</v>
      </c>
      <c r="I91">
        <f>'Day1 Draw'!J93</f>
        <v>66</v>
      </c>
      <c r="J91" t="str">
        <f>'Day1 Draw'!K93</f>
        <v>PM</v>
      </c>
      <c r="K91" t="str">
        <f>'Day1 Draw'!L93</f>
        <v>Six Pack Downs</v>
      </c>
      <c r="L91" t="str">
        <f>'Day1 Draw'!M93</f>
        <v>3.6 km on Lynd Highway</v>
      </c>
    </row>
    <row r="92" spans="1:12" x14ac:dyDescent="0.2">
      <c r="A92" s="14" t="s">
        <v>254</v>
      </c>
      <c r="B92">
        <f>'Day1 Draw'!F94</f>
        <v>91</v>
      </c>
      <c r="C92" t="str">
        <f>'Day1 Draw'!G94</f>
        <v>Social</v>
      </c>
      <c r="D92">
        <f>'Day1 Draw'!C94</f>
        <v>244</v>
      </c>
      <c r="E92" s="16" t="str">
        <f>'Day1 Draw'!D94</f>
        <v>Winey Pitches</v>
      </c>
      <c r="F92" t="s">
        <v>253</v>
      </c>
      <c r="G92">
        <f>'Day1 Draw'!H94</f>
        <v>206</v>
      </c>
      <c r="H92" t="str">
        <f>'Day1 Draw'!I94</f>
        <v>Full Pelt</v>
      </c>
      <c r="I92">
        <f>'Day1 Draw'!J94</f>
        <v>66</v>
      </c>
      <c r="J92" t="str">
        <f>'Day1 Draw'!K94</f>
        <v>AM</v>
      </c>
      <c r="K92" t="str">
        <f>'Day1 Draw'!L94</f>
        <v>Six Pack Downs</v>
      </c>
      <c r="L92" t="str">
        <f>'Day1 Draw'!M94</f>
        <v>3.6 km on Lynd Highway</v>
      </c>
    </row>
    <row r="93" spans="1:12" x14ac:dyDescent="0.2">
      <c r="A93" s="14" t="s">
        <v>254</v>
      </c>
      <c r="B93">
        <f>'Day1 Draw'!F95</f>
        <v>92</v>
      </c>
      <c r="C93" t="str">
        <f>'Day1 Draw'!G95</f>
        <v>Social</v>
      </c>
      <c r="D93">
        <f>'Day1 Draw'!C95</f>
        <v>222</v>
      </c>
      <c r="E93" s="16" t="str">
        <f>'Day1 Draw'!D95</f>
        <v>Riverside Boys</v>
      </c>
      <c r="F93" t="s">
        <v>253</v>
      </c>
      <c r="G93">
        <f>'Day1 Draw'!H95</f>
        <v>220</v>
      </c>
      <c r="H93" t="str">
        <f>'Day1 Draw'!I95</f>
        <v>Pub Grub Hooligans</v>
      </c>
      <c r="I93">
        <f>'Day1 Draw'!J95</f>
        <v>67</v>
      </c>
      <c r="J93" t="str">
        <f>'Day1 Draw'!K95</f>
        <v>AM</v>
      </c>
      <c r="K93" t="str">
        <f>'Day1 Draw'!L95</f>
        <v>Sellheim</v>
      </c>
      <c r="L93" t="str">
        <f>'Day1 Draw'!M95</f>
        <v xml:space="preserve">Wayne Lewis's Property          </v>
      </c>
    </row>
    <row r="94" spans="1:12" x14ac:dyDescent="0.2">
      <c r="A94" s="14" t="s">
        <v>254</v>
      </c>
      <c r="B94">
        <f>'Day1 Draw'!F96</f>
        <v>93</v>
      </c>
      <c r="C94" t="str">
        <f>'Day1 Draw'!G96</f>
        <v>Social</v>
      </c>
      <c r="D94">
        <f>'Day1 Draw'!C96</f>
        <v>240</v>
      </c>
      <c r="E94" s="16" t="str">
        <f>'Day1 Draw'!D96</f>
        <v>Uno (You Know)</v>
      </c>
      <c r="F94" t="s">
        <v>253</v>
      </c>
      <c r="G94">
        <f>'Day1 Draw'!H96</f>
        <v>217</v>
      </c>
      <c r="H94" t="str">
        <f>'Day1 Draw'!I96</f>
        <v>Mad Hatta's</v>
      </c>
      <c r="I94">
        <f>'Day1 Draw'!J96</f>
        <v>47</v>
      </c>
      <c r="J94" t="str">
        <f>'Day1 Draw'!K96</f>
        <v>AM</v>
      </c>
      <c r="K94" t="str">
        <f>'Day1 Draw'!L96</f>
        <v>Goldfield Sporting Complex</v>
      </c>
      <c r="L94" t="str">
        <f>'Day1 Draw'!M96</f>
        <v>Second turf wicket</v>
      </c>
    </row>
    <row r="95" spans="1:12" x14ac:dyDescent="0.2">
      <c r="A95" s="14" t="s">
        <v>254</v>
      </c>
      <c r="B95">
        <f>'Day1 Draw'!F97</f>
        <v>94</v>
      </c>
      <c r="C95" t="str">
        <f>'Day1 Draw'!G97</f>
        <v>Social</v>
      </c>
      <c r="D95">
        <f>'Day1 Draw'!C97</f>
        <v>196</v>
      </c>
      <c r="E95" s="16" t="str">
        <f>'Day1 Draw'!D97</f>
        <v>Carl's XI</v>
      </c>
      <c r="F95" t="s">
        <v>253</v>
      </c>
      <c r="G95">
        <f>'Day1 Draw'!H97</f>
        <v>204</v>
      </c>
      <c r="H95" t="str">
        <f>'Day1 Draw'!I97</f>
        <v>FatBats</v>
      </c>
      <c r="I95">
        <f>'Day1 Draw'!J97</f>
        <v>59</v>
      </c>
      <c r="J95" t="str">
        <f>'Day1 Draw'!K97</f>
        <v>AM</v>
      </c>
      <c r="K95" t="str">
        <f>'Day1 Draw'!L97</f>
        <v>Ormondes</v>
      </c>
      <c r="L95" t="str">
        <f>'Day1 Draw'!M97</f>
        <v>11km Alfords Road on Millchester Road</v>
      </c>
    </row>
    <row r="96" spans="1:12" x14ac:dyDescent="0.2">
      <c r="A96" s="14" t="s">
        <v>254</v>
      </c>
      <c r="B96">
        <f>'Day1 Draw'!F98</f>
        <v>95</v>
      </c>
      <c r="C96" t="str">
        <f>'Day1 Draw'!G98</f>
        <v>Social</v>
      </c>
      <c r="D96">
        <f>'Day1 Draw'!C98</f>
        <v>237</v>
      </c>
      <c r="E96" s="16" t="str">
        <f>'Day1 Draw'!D98</f>
        <v>Tuggers 1</v>
      </c>
      <c r="F96" t="s">
        <v>253</v>
      </c>
      <c r="G96">
        <f>'Day1 Draw'!H98</f>
        <v>223</v>
      </c>
      <c r="H96" t="str">
        <f>'Day1 Draw'!I98</f>
        <v>Riverview Ruff Nutz</v>
      </c>
      <c r="I96">
        <f>'Day1 Draw'!J98</f>
        <v>25</v>
      </c>
      <c r="J96" t="str">
        <f>'Day1 Draw'!K98</f>
        <v>AM</v>
      </c>
      <c r="K96" t="str">
        <f>'Day1 Draw'!L98</f>
        <v>Charters Towers Gun Club</v>
      </c>
      <c r="L96" t="str">
        <f>'Day1 Draw'!M98</f>
        <v>Right Hand Side as driving in</v>
      </c>
    </row>
    <row r="97" spans="1:12" x14ac:dyDescent="0.2">
      <c r="A97" s="14" t="s">
        <v>254</v>
      </c>
      <c r="B97">
        <f>'Day1 Draw'!F99</f>
        <v>96</v>
      </c>
      <c r="C97" t="str">
        <f>'Day1 Draw'!G99</f>
        <v>Social</v>
      </c>
      <c r="D97">
        <f>'Day1 Draw'!C99</f>
        <v>218</v>
      </c>
      <c r="E97" s="16" t="str">
        <f>'Day1 Draw'!D99</f>
        <v>McGovern XI</v>
      </c>
      <c r="F97" t="s">
        <v>253</v>
      </c>
      <c r="G97">
        <f>'Day1 Draw'!H99</f>
        <v>224</v>
      </c>
      <c r="H97" t="str">
        <f>'Day1 Draw'!I99</f>
        <v>Rum Runners</v>
      </c>
      <c r="I97">
        <f>'Day1 Draw'!J99</f>
        <v>24</v>
      </c>
      <c r="J97" t="str">
        <f>'Day1 Draw'!K99</f>
        <v>AM</v>
      </c>
      <c r="K97" t="str">
        <f>'Day1 Draw'!L99</f>
        <v>Charters Towers Gun Club</v>
      </c>
      <c r="L97" t="str">
        <f>'Day1 Draw'!M99</f>
        <v>Closest to Clubhouse</v>
      </c>
    </row>
    <row r="98" spans="1:12" x14ac:dyDescent="0.2">
      <c r="A98" s="14" t="s">
        <v>254</v>
      </c>
      <c r="B98">
        <f>'Day1 Draw'!F100</f>
        <v>97</v>
      </c>
      <c r="C98" t="str">
        <f>'Day1 Draw'!G100</f>
        <v>Social</v>
      </c>
      <c r="D98">
        <f>'Day1 Draw'!C100</f>
        <v>192</v>
      </c>
      <c r="E98" s="16" t="str">
        <f>'Day1 Draw'!D100</f>
        <v>Bivowackers</v>
      </c>
      <c r="F98" t="s">
        <v>253</v>
      </c>
      <c r="G98">
        <f>'Day1 Draw'!H100</f>
        <v>195</v>
      </c>
      <c r="H98" t="str">
        <f>'Day1 Draw'!I100</f>
        <v>Burlo's XI</v>
      </c>
      <c r="I98">
        <f>'Day1 Draw'!J100</f>
        <v>3</v>
      </c>
      <c r="J98" t="str">
        <f>'Day1 Draw'!K100</f>
        <v>AM</v>
      </c>
      <c r="K98" t="str">
        <f>'Day1 Draw'!L100</f>
        <v>Bivouac  Junction</v>
      </c>
      <c r="L98" t="str">
        <f>'Day1 Draw'!M100</f>
        <v>Townsville Highway</v>
      </c>
    </row>
    <row r="99" spans="1:12" x14ac:dyDescent="0.2">
      <c r="A99" s="14" t="s">
        <v>254</v>
      </c>
      <c r="B99">
        <f>'Day1 Draw'!F101</f>
        <v>98</v>
      </c>
      <c r="C99" t="str">
        <f>'Day1 Draw'!G101</f>
        <v>Social</v>
      </c>
      <c r="D99">
        <f>'Day1 Draw'!C101</f>
        <v>230</v>
      </c>
      <c r="E99" s="16" t="str">
        <f>'Day1 Draw'!D101</f>
        <v>The  Bush Bashers</v>
      </c>
      <c r="F99" t="s">
        <v>253</v>
      </c>
      <c r="G99">
        <f>'Day1 Draw'!H101</f>
        <v>231</v>
      </c>
      <c r="H99" t="str">
        <f>'Day1 Draw'!I101</f>
        <v>The Plumb Dingers</v>
      </c>
      <c r="I99">
        <f>'Day1 Draw'!J101</f>
        <v>14</v>
      </c>
      <c r="J99" t="str">
        <f>'Day1 Draw'!K101</f>
        <v>AM</v>
      </c>
      <c r="K99" t="str">
        <f>'Day1 Draw'!L101</f>
        <v>Mosman Park Junior Cricket</v>
      </c>
      <c r="L99" t="str">
        <f>'Day1 Draw'!M101</f>
        <v>Keith Kratzmann  Oval.</v>
      </c>
    </row>
    <row r="100" spans="1:12" x14ac:dyDescent="0.2">
      <c r="A100" s="14" t="s">
        <v>254</v>
      </c>
      <c r="B100">
        <f>'Day1 Draw'!F102</f>
        <v>99</v>
      </c>
      <c r="C100" t="str">
        <f>'Day1 Draw'!G102</f>
        <v>Social</v>
      </c>
      <c r="D100">
        <f>'Day1 Draw'!C102</f>
        <v>199</v>
      </c>
      <c r="E100" s="16" t="str">
        <f>'Day1 Draw'!D102</f>
        <v>CT 4 x 4 Club Muddy Ducks</v>
      </c>
      <c r="F100" t="s">
        <v>253</v>
      </c>
      <c r="G100">
        <f>'Day1 Draw'!H102</f>
        <v>198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14" t="s">
        <v>254</v>
      </c>
      <c r="B101">
        <f>'Day1 Draw'!F103</f>
        <v>100</v>
      </c>
      <c r="C101" t="str">
        <f>'Day1 Draw'!G103</f>
        <v>Social</v>
      </c>
      <c r="D101">
        <f>'Day1 Draw'!C103</f>
        <v>229</v>
      </c>
      <c r="E101" s="16" t="str">
        <f>'Day1 Draw'!D103</f>
        <v>Sons of Pitches</v>
      </c>
      <c r="F101" t="s">
        <v>253</v>
      </c>
      <c r="G101">
        <f>'Day1 Draw'!H103</f>
        <v>228</v>
      </c>
      <c r="H101" t="str">
        <f>'Day1 Draw'!I103</f>
        <v>Smack My Pitch Up!</v>
      </c>
      <c r="I101">
        <f>'Day1 Draw'!J103</f>
        <v>21</v>
      </c>
      <c r="J101" t="str">
        <f>'Day1 Draw'!K103</f>
        <v>AM</v>
      </c>
      <c r="K101" t="str">
        <f>'Day1 Draw'!L103</f>
        <v xml:space="preserve">Charters Towers Golf Club </v>
      </c>
      <c r="L101" t="str">
        <f>'Day1 Draw'!M103</f>
        <v xml:space="preserve">Closest to Clubhouse </v>
      </c>
    </row>
    <row r="102" spans="1:12" x14ac:dyDescent="0.2">
      <c r="A102" s="14" t="s">
        <v>254</v>
      </c>
      <c r="B102">
        <f>'Day1 Draw'!F104</f>
        <v>101</v>
      </c>
      <c r="C102" t="str">
        <f>'Day1 Draw'!G104</f>
        <v>Social</v>
      </c>
      <c r="D102">
        <f>'Day1 Draw'!C104</f>
        <v>216</v>
      </c>
      <c r="E102" s="16" t="str">
        <f>'Day1 Draw'!D104</f>
        <v>Lamos 11</v>
      </c>
      <c r="F102" t="s">
        <v>253</v>
      </c>
      <c r="G102">
        <f>'Day1 Draw'!H104</f>
        <v>235</v>
      </c>
      <c r="H102" t="str">
        <f>'Day1 Draw'!I104</f>
        <v>Too Pissed For This</v>
      </c>
      <c r="I102">
        <f>'Day1 Draw'!J104</f>
        <v>37</v>
      </c>
      <c r="J102" t="str">
        <f>'Day1 Draw'!K104</f>
        <v>AM</v>
      </c>
      <c r="K102" t="str">
        <f>'Day1 Draw'!L104</f>
        <v>Charters Towers Airport Reserve</v>
      </c>
      <c r="L102">
        <f>'Day1 Draw'!M104</f>
        <v>0</v>
      </c>
    </row>
    <row r="103" spans="1:12" x14ac:dyDescent="0.2">
      <c r="A103" s="14" t="s">
        <v>254</v>
      </c>
      <c r="B103">
        <f>'Day1 Draw'!F105</f>
        <v>102</v>
      </c>
      <c r="C103" t="str">
        <f>'Day1 Draw'!G105</f>
        <v>Social</v>
      </c>
      <c r="D103">
        <f>'Day1 Draw'!C105</f>
        <v>205</v>
      </c>
      <c r="E103" s="16" t="str">
        <f>'Day1 Draw'!D105</f>
        <v>Filthy Animals</v>
      </c>
      <c r="F103" t="s">
        <v>253</v>
      </c>
      <c r="G103">
        <f>'Day1 Draw'!H105</f>
        <v>212</v>
      </c>
      <c r="H103" t="str">
        <f>'Day1 Draw'!I105</f>
        <v>Hitt and Miss</v>
      </c>
      <c r="I103">
        <f>'Day1 Draw'!J105</f>
        <v>30</v>
      </c>
      <c r="J103" t="str">
        <f>'Day1 Draw'!K105</f>
        <v>AM</v>
      </c>
      <c r="K103" t="str">
        <f>'Day1 Draw'!L105</f>
        <v>Charters Towers Airport Reserve</v>
      </c>
      <c r="L103">
        <f>'Day1 Draw'!M105</f>
        <v>0</v>
      </c>
    </row>
    <row r="104" spans="1:12" x14ac:dyDescent="0.2">
      <c r="A104" s="14" t="s">
        <v>254</v>
      </c>
      <c r="B104">
        <f>'Day1 Draw'!F106</f>
        <v>103</v>
      </c>
      <c r="C104" t="str">
        <f>'Day1 Draw'!G106</f>
        <v>Social</v>
      </c>
      <c r="D104">
        <f>'Day1 Draw'!C106</f>
        <v>239</v>
      </c>
      <c r="E104" s="16" t="str">
        <f>'Day1 Draw'!D106</f>
        <v>Unbeerlievable</v>
      </c>
      <c r="F104" t="s">
        <v>253</v>
      </c>
      <c r="G104">
        <f>'Day1 Draw'!H106</f>
        <v>245</v>
      </c>
      <c r="H104" t="str">
        <f>'Day1 Draw'!I106</f>
        <v>Wokeyed Wombats</v>
      </c>
      <c r="I104">
        <f>'Day1 Draw'!J106</f>
        <v>38</v>
      </c>
      <c r="J104" t="str">
        <f>'Day1 Draw'!K106</f>
        <v>AM</v>
      </c>
      <c r="K104" t="str">
        <f>'Day1 Draw'!L106</f>
        <v>Charters Towers Airport Reserve</v>
      </c>
      <c r="L104">
        <f>'Day1 Draw'!M106</f>
        <v>0</v>
      </c>
    </row>
    <row r="105" spans="1:12" x14ac:dyDescent="0.2">
      <c r="A105" s="14" t="s">
        <v>254</v>
      </c>
      <c r="B105">
        <f>'Day1 Draw'!F107</f>
        <v>104</v>
      </c>
      <c r="C105" t="str">
        <f>'Day1 Draw'!G107</f>
        <v>Social</v>
      </c>
      <c r="D105">
        <f>'Day1 Draw'!C107</f>
        <v>221</v>
      </c>
      <c r="E105" s="16" t="str">
        <f>'Day1 Draw'!D107</f>
        <v>Reggies 11</v>
      </c>
      <c r="F105" t="s">
        <v>253</v>
      </c>
      <c r="G105">
        <f>'Day1 Draw'!H107</f>
        <v>233</v>
      </c>
      <c r="H105" t="str">
        <f>'Day1 Draw'!I107</f>
        <v>Throbbing Gristles</v>
      </c>
      <c r="I105">
        <f>'Day1 Draw'!J107</f>
        <v>69</v>
      </c>
      <c r="J105" t="str">
        <f>'Day1 Draw'!K107</f>
        <v>PM</v>
      </c>
      <c r="K105" t="str">
        <f>'Day1 Draw'!L107</f>
        <v xml:space="preserve">Alcheringa     </v>
      </c>
      <c r="L105" t="str">
        <f>'Day1 Draw'!M107</f>
        <v>4.2 km on Old Dalrymple Road.</v>
      </c>
    </row>
    <row r="106" spans="1:12" x14ac:dyDescent="0.2">
      <c r="A106" s="14" t="s">
        <v>254</v>
      </c>
      <c r="B106">
        <f>'Day1 Draw'!F108</f>
        <v>105</v>
      </c>
      <c r="C106" t="str">
        <f>'Day1 Draw'!G108</f>
        <v>Social</v>
      </c>
      <c r="D106">
        <f>'Day1 Draw'!C108</f>
        <v>214</v>
      </c>
      <c r="E106" s="16" t="str">
        <f>'Day1 Draw'!D108</f>
        <v>Joe</v>
      </c>
      <c r="F106" t="s">
        <v>253</v>
      </c>
      <c r="G106">
        <f>'Day1 Draw'!H108</f>
        <v>203</v>
      </c>
      <c r="H106" t="str">
        <f>'Day1 Draw'!I108</f>
        <v>Duck Eyed</v>
      </c>
      <c r="I106">
        <f>'Day1 Draw'!J108</f>
        <v>18</v>
      </c>
      <c r="J106" t="str">
        <f>'Day1 Draw'!K108</f>
        <v>PM</v>
      </c>
      <c r="K106" t="str">
        <f>'Day1 Draw'!L108</f>
        <v>Mafeking Road</v>
      </c>
      <c r="L106" t="str">
        <f>'Day1 Draw'!M108</f>
        <v>4 km Milchester Road</v>
      </c>
    </row>
    <row r="107" spans="1:12" x14ac:dyDescent="0.2">
      <c r="A107" s="14" t="s">
        <v>254</v>
      </c>
      <c r="B107">
        <f>'Day1 Draw'!F109</f>
        <v>106</v>
      </c>
      <c r="C107" t="str">
        <f>'Day1 Draw'!G109</f>
        <v>Social</v>
      </c>
      <c r="D107">
        <f>'Day1 Draw'!C109</f>
        <v>227</v>
      </c>
      <c r="E107" s="16" t="str">
        <f>'Day1 Draw'!D109</f>
        <v>Showuzya</v>
      </c>
      <c r="F107" t="s">
        <v>253</v>
      </c>
      <c r="G107">
        <f>'Day1 Draw'!H109</f>
        <v>207</v>
      </c>
      <c r="H107" t="str">
        <f>'Day1 Draw'!I109</f>
        <v>Full Tossers</v>
      </c>
      <c r="I107">
        <f>'Day1 Draw'!J109</f>
        <v>3</v>
      </c>
      <c r="J107" t="str">
        <f>'Day1 Draw'!K109</f>
        <v>PM</v>
      </c>
      <c r="K107" t="str">
        <f>'Day1 Draw'!L109</f>
        <v>Bivouac  Junction</v>
      </c>
      <c r="L107" t="str">
        <f>'Day1 Draw'!M109</f>
        <v>Townsville Highway</v>
      </c>
    </row>
    <row r="108" spans="1:12" x14ac:dyDescent="0.2">
      <c r="A108" s="14" t="s">
        <v>254</v>
      </c>
      <c r="B108">
        <f>'Day1 Draw'!F110</f>
        <v>107</v>
      </c>
      <c r="C108" t="str">
        <f>'Day1 Draw'!G110</f>
        <v>Social</v>
      </c>
      <c r="D108">
        <f>'Day1 Draw'!C110</f>
        <v>197</v>
      </c>
      <c r="E108" s="16" t="str">
        <f>'Day1 Draw'!D110</f>
        <v>Charters Towers Country Club</v>
      </c>
      <c r="F108" t="s">
        <v>253</v>
      </c>
      <c r="G108">
        <f>'Day1 Draw'!H110</f>
        <v>191</v>
      </c>
      <c r="H108" t="str">
        <f>'Day1 Draw'!I110</f>
        <v>Big Ballers</v>
      </c>
      <c r="I108">
        <f>'Day1 Draw'!J110</f>
        <v>14</v>
      </c>
      <c r="J108" t="str">
        <f>'Day1 Draw'!K110</f>
        <v>PM</v>
      </c>
      <c r="K108" t="str">
        <f>'Day1 Draw'!L110</f>
        <v>Mosman Park Junior Cricket</v>
      </c>
      <c r="L108" t="str">
        <f>'Day1 Draw'!M110</f>
        <v>Keith Kratzmann  Oval.</v>
      </c>
    </row>
    <row r="109" spans="1:12" x14ac:dyDescent="0.2">
      <c r="A109" s="14" t="s">
        <v>254</v>
      </c>
      <c r="B109">
        <f>'Day1 Draw'!F111</f>
        <v>108</v>
      </c>
      <c r="C109" t="str">
        <f>'Day1 Draw'!G111</f>
        <v>Social</v>
      </c>
      <c r="D109">
        <f>'Day1 Draw'!C111</f>
        <v>194</v>
      </c>
      <c r="E109" s="16" t="str">
        <f>'Day1 Draw'!D111</f>
        <v>Broughton River Brewers</v>
      </c>
      <c r="F109" t="s">
        <v>253</v>
      </c>
      <c r="G109">
        <f>'Day1 Draw'!H111</f>
        <v>219</v>
      </c>
      <c r="H109" t="str">
        <f>'Day1 Draw'!I111</f>
        <v>Mt Coolon Micky's</v>
      </c>
      <c r="I109">
        <f>'Day1 Draw'!J111</f>
        <v>57</v>
      </c>
      <c r="J109" t="str">
        <f>'Day1 Draw'!K111</f>
        <v>PM</v>
      </c>
      <c r="K109" t="str">
        <f>'Day1 Draw'!L111</f>
        <v>133 Diamond Road</v>
      </c>
      <c r="L109" t="str">
        <f>'Day1 Draw'!M111</f>
        <v>4 km Bus Road</v>
      </c>
    </row>
    <row r="110" spans="1:12" x14ac:dyDescent="0.2">
      <c r="A110" s="14" t="s">
        <v>254</v>
      </c>
      <c r="B110">
        <f>'Day1 Draw'!F112</f>
        <v>109</v>
      </c>
      <c r="C110" t="str">
        <f>'Day1 Draw'!G112</f>
        <v>Social</v>
      </c>
      <c r="D110">
        <f>'Day1 Draw'!C112</f>
        <v>238</v>
      </c>
      <c r="E110" s="16" t="str">
        <f>'Day1 Draw'!D112</f>
        <v>Tuggers 2</v>
      </c>
      <c r="F110" t="s">
        <v>253</v>
      </c>
      <c r="G110">
        <f>'Day1 Draw'!H112</f>
        <v>209</v>
      </c>
      <c r="H110" t="str">
        <f>'Day1 Draw'!I112</f>
        <v>Here 4 A Beer</v>
      </c>
      <c r="I110">
        <f>'Day1 Draw'!J112</f>
        <v>25</v>
      </c>
      <c r="J110" t="str">
        <f>'Day1 Draw'!K112</f>
        <v>PM</v>
      </c>
      <c r="K110" t="str">
        <f>'Day1 Draw'!L112</f>
        <v>Charters Towers Gun Club</v>
      </c>
      <c r="L110" t="str">
        <f>'Day1 Draw'!M112</f>
        <v>Right Hand Side as driving in</v>
      </c>
    </row>
    <row r="111" spans="1:12" x14ac:dyDescent="0.2">
      <c r="A111" s="14" t="s">
        <v>254</v>
      </c>
      <c r="B111">
        <f>'Day1 Draw'!F113</f>
        <v>110</v>
      </c>
      <c r="C111" t="str">
        <f>'Day1 Draw'!G113</f>
        <v>Social</v>
      </c>
      <c r="D111">
        <f>'Day1 Draw'!C113</f>
        <v>236</v>
      </c>
      <c r="E111" s="16" t="str">
        <f>'Day1 Draw'!D113</f>
        <v>Tridanjy Troglodytes</v>
      </c>
      <c r="F111" t="s">
        <v>253</v>
      </c>
      <c r="G111">
        <f>'Day1 Draw'!H113</f>
        <v>189</v>
      </c>
      <c r="H111" t="str">
        <f>'Day1 Draw'!I113</f>
        <v>Almaden Armadillos</v>
      </c>
      <c r="I111">
        <f>'Day1 Draw'!J113</f>
        <v>59</v>
      </c>
      <c r="J111" t="str">
        <f>'Day1 Draw'!K113</f>
        <v>PM</v>
      </c>
      <c r="K111" t="str">
        <f>'Day1 Draw'!L113</f>
        <v>Ormondes</v>
      </c>
      <c r="L111" t="str">
        <f>'Day1 Draw'!M113</f>
        <v>11km Alfords Road on Millchester Road</v>
      </c>
    </row>
    <row r="112" spans="1:12" x14ac:dyDescent="0.2">
      <c r="A112" s="14" t="s">
        <v>254</v>
      </c>
      <c r="B112">
        <f>'Day1 Draw'!F114</f>
        <v>111</v>
      </c>
      <c r="C112" t="str">
        <f>'Day1 Draw'!G114</f>
        <v>Social</v>
      </c>
      <c r="D112">
        <f>'Day1 Draw'!C114</f>
        <v>200</v>
      </c>
      <c r="E112" s="16" t="str">
        <f>'Day1 Draw'!D114</f>
        <v>DCL Bulls</v>
      </c>
      <c r="F112" t="s">
        <v>253</v>
      </c>
      <c r="G112">
        <f>'Day1 Draw'!H114</f>
        <v>210</v>
      </c>
      <c r="H112" t="str">
        <f>'Day1 Draw'!I114</f>
        <v>Here for the Beer</v>
      </c>
      <c r="I112">
        <f>'Day1 Draw'!J114</f>
        <v>37</v>
      </c>
      <c r="J112" t="str">
        <f>'Day1 Draw'!K114</f>
        <v>PM</v>
      </c>
      <c r="K112" t="str">
        <f>'Day1 Draw'!L114</f>
        <v>Charters Towers Airport Reserve</v>
      </c>
      <c r="L112">
        <f>'Day1 Draw'!M114</f>
        <v>0</v>
      </c>
    </row>
    <row r="113" spans="1:12" x14ac:dyDescent="0.2">
      <c r="A113" s="14" t="s">
        <v>254</v>
      </c>
      <c r="B113">
        <f>'Day1 Draw'!F115</f>
        <v>112</v>
      </c>
      <c r="C113" t="str">
        <f>'Day1 Draw'!G115</f>
        <v>Social</v>
      </c>
      <c r="D113">
        <f>'Day1 Draw'!C115</f>
        <v>202</v>
      </c>
      <c r="E113" s="16" t="str">
        <f>'Day1 Draw'!D115</f>
        <v>Dot's Lot</v>
      </c>
      <c r="F113" t="s">
        <v>253</v>
      </c>
      <c r="G113">
        <f>'Day1 Draw'!H115</f>
        <v>232</v>
      </c>
      <c r="H113" t="str">
        <f>'Day1 Draw'!I115</f>
        <v>The Rellies</v>
      </c>
      <c r="I113">
        <f>'Day1 Draw'!J115</f>
        <v>76</v>
      </c>
      <c r="J113" t="str">
        <f>'Day1 Draw'!K115</f>
        <v>PM</v>
      </c>
      <c r="K113" t="str">
        <f>'Day1 Draw'!L115</f>
        <v xml:space="preserve">  R.WEST</v>
      </c>
      <c r="L113" t="str">
        <f>'Day1 Draw'!M115</f>
        <v>17 Jardine Lane  of Bluff Road</v>
      </c>
    </row>
    <row r="114" spans="1:12" x14ac:dyDescent="0.2">
      <c r="A114" s="14" t="s">
        <v>254</v>
      </c>
      <c r="B114">
        <f>'Day1 Draw'!F116</f>
        <v>113</v>
      </c>
      <c r="C114" t="str">
        <f>'Day1 Draw'!G116</f>
        <v>Social</v>
      </c>
      <c r="D114">
        <f>'Day1 Draw'!C116</f>
        <v>241</v>
      </c>
      <c r="E114" s="16" t="str">
        <f>'Day1 Draw'!D116</f>
        <v>Wattle Wackers</v>
      </c>
      <c r="F114" t="s">
        <v>253</v>
      </c>
      <c r="G114">
        <f>'Day1 Draw'!H116</f>
        <v>242</v>
      </c>
      <c r="H114" t="str">
        <f>'Day1 Draw'!I116</f>
        <v>Whack em &amp; Crack em</v>
      </c>
      <c r="I114">
        <f>'Day1 Draw'!J116</f>
        <v>30</v>
      </c>
      <c r="J114" t="str">
        <f>'Day1 Draw'!K116</f>
        <v>PM</v>
      </c>
      <c r="K114" t="str">
        <f>'Day1 Draw'!L116</f>
        <v>Charters Towers Airport Reserve</v>
      </c>
      <c r="L114">
        <f>'Day1 Draw'!M116</f>
        <v>0</v>
      </c>
    </row>
    <row r="115" spans="1:12" x14ac:dyDescent="0.2">
      <c r="A115" s="14" t="s">
        <v>254</v>
      </c>
      <c r="B115">
        <f>'Day1 Draw'!F117</f>
        <v>114</v>
      </c>
      <c r="C115" t="str">
        <f>'Day1 Draw'!G117</f>
        <v>Social</v>
      </c>
      <c r="D115">
        <f>'Day1 Draw'!C117</f>
        <v>243</v>
      </c>
      <c r="E115" s="16" t="str">
        <f>'Day1 Draw'!D117</f>
        <v>Will Run 4 Beers</v>
      </c>
      <c r="F115" t="s">
        <v>253</v>
      </c>
      <c r="G115">
        <f>'Day1 Draw'!H117</f>
        <v>201</v>
      </c>
      <c r="H115" t="str">
        <f>'Day1 Draw'!I117</f>
        <v>Deadset Bull Tearers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14" t="s">
        <v>254</v>
      </c>
      <c r="B116" t="e">
        <f>'Day1 Draw'!#REF!</f>
        <v>#REF!</v>
      </c>
      <c r="C116" t="e">
        <f>'Day1 Draw'!#REF!</f>
        <v>#REF!</v>
      </c>
      <c r="D116" t="e">
        <f>'Day1 Draw'!#REF!</f>
        <v>#REF!</v>
      </c>
      <c r="E116" s="16" t="e">
        <f>'Day1 Draw'!#REF!</f>
        <v>#REF!</v>
      </c>
      <c r="F116" t="s">
        <v>253</v>
      </c>
      <c r="G116" t="e">
        <f>'Day1 Draw'!#REF!</f>
        <v>#REF!</v>
      </c>
      <c r="H116" t="e">
        <f>'Day1 Draw'!#REF!</f>
        <v>#REF!</v>
      </c>
      <c r="I116" t="e">
        <f>'Day1 Draw'!#REF!</f>
        <v>#REF!</v>
      </c>
      <c r="J116" t="e">
        <f>'Day1 Draw'!#REF!</f>
        <v>#REF!</v>
      </c>
      <c r="K116" t="e">
        <f>'Day1 Draw'!#REF!</f>
        <v>#REF!</v>
      </c>
      <c r="L116" t="e">
        <f>'Day1 Draw'!#REF!</f>
        <v>#REF!</v>
      </c>
    </row>
    <row r="117" spans="1:12" x14ac:dyDescent="0.2">
      <c r="A117" s="14" t="s">
        <v>254</v>
      </c>
      <c r="B117">
        <f>'Day1 Draw'!F118</f>
        <v>116</v>
      </c>
      <c r="C117" t="str">
        <f>'Day1 Draw'!G118</f>
        <v>Social</v>
      </c>
      <c r="D117">
        <f>'Day1 Draw'!C118</f>
        <v>208</v>
      </c>
      <c r="E117" s="16" t="str">
        <f>'Day1 Draw'!D118</f>
        <v>Got the Runs (2)</v>
      </c>
      <c r="F117" t="s">
        <v>253</v>
      </c>
      <c r="G117">
        <f>'Day1 Draw'!H118</f>
        <v>225</v>
      </c>
      <c r="H117" t="str">
        <f>'Day1 Draw'!I118</f>
        <v>Scorgasms</v>
      </c>
      <c r="I117">
        <f>'Day1 Draw'!J118</f>
        <v>38</v>
      </c>
      <c r="J117" t="str">
        <f>'Day1 Draw'!K118</f>
        <v>PM</v>
      </c>
      <c r="K117" t="str">
        <f>'Day1 Draw'!L118</f>
        <v>Charters Towers Airport Reserve</v>
      </c>
      <c r="L117">
        <f>'Day1 Draw'!M118</f>
        <v>0</v>
      </c>
    </row>
    <row r="118" spans="1:12" x14ac:dyDescent="0.2">
      <c r="A118" s="14" t="s">
        <v>254</v>
      </c>
      <c r="B118">
        <f>'Day1 Draw'!F119</f>
        <v>117</v>
      </c>
      <c r="C118" t="str">
        <f>'Day1 Draw'!G119</f>
        <v>Social</v>
      </c>
      <c r="D118">
        <f>'Day1 Draw'!C119</f>
        <v>211</v>
      </c>
      <c r="E118" s="16" t="str">
        <f>'Day1 Draw'!D119</f>
        <v>Hits &amp; Missus</v>
      </c>
      <c r="F118" t="s">
        <v>253</v>
      </c>
      <c r="G118">
        <f>'Day1 Draw'!H119</f>
        <v>246</v>
      </c>
      <c r="H118" t="str">
        <f>'Day1 Draw'!I119</f>
        <v>Wulguru Steel "Weekenders"</v>
      </c>
      <c r="I118">
        <f>'Day1 Draw'!J119</f>
        <v>22</v>
      </c>
      <c r="J118" t="str">
        <f>'Day1 Draw'!K119</f>
        <v>PM</v>
      </c>
      <c r="K118" t="str">
        <f>'Day1 Draw'!L119</f>
        <v>Charters Towers Golf Club</v>
      </c>
      <c r="L118" t="str">
        <f>'Day1 Draw'!M119</f>
        <v xml:space="preserve">2nd from Clubhouse                      </v>
      </c>
    </row>
    <row r="119" spans="1:12" x14ac:dyDescent="0.2">
      <c r="A119" s="14" t="s">
        <v>254</v>
      </c>
      <c r="B119">
        <f>'Day1 Draw'!F120</f>
        <v>118</v>
      </c>
      <c r="C119" t="str">
        <f>'Day1 Draw'!G120</f>
        <v>Social</v>
      </c>
      <c r="D119">
        <f>'Day1 Draw'!C120</f>
        <v>226</v>
      </c>
      <c r="E119" s="16" t="str">
        <f>'Day1 Draw'!D120</f>
        <v>Shamrock Schooner Scullers</v>
      </c>
      <c r="F119" t="s">
        <v>253</v>
      </c>
      <c r="G119">
        <f>'Day1 Draw'!H120</f>
        <v>234</v>
      </c>
      <c r="H119" t="str">
        <f>'Day1 Draw'!I120</f>
        <v>Tinnies And Beer</v>
      </c>
      <c r="I119">
        <f>'Day1 Draw'!J120</f>
        <v>78</v>
      </c>
      <c r="J119" t="str">
        <f>'Day1 Draw'!K120</f>
        <v>PM</v>
      </c>
      <c r="K119" t="str">
        <f>'Day1 Draw'!L120</f>
        <v xml:space="preserve">Boombys Backyard </v>
      </c>
      <c r="L119" t="str">
        <f>'Day1 Draw'!M120</f>
        <v>4.2 km  Weir  Road</v>
      </c>
    </row>
    <row r="120" spans="1:12" x14ac:dyDescent="0.2">
      <c r="A120" s="14" t="s">
        <v>254</v>
      </c>
      <c r="B120">
        <f>'Day1 Draw'!F121</f>
        <v>119</v>
      </c>
      <c r="C120" t="str">
        <f>'Day1 Draw'!G121</f>
        <v>Ladies</v>
      </c>
      <c r="D120">
        <f>'Day1 Draw'!C121</f>
        <v>181</v>
      </c>
      <c r="E120" s="16" t="str">
        <f>'Day1 Draw'!D121</f>
        <v>Pitches Be Crazy</v>
      </c>
      <c r="F120" t="s">
        <v>253</v>
      </c>
      <c r="G120">
        <f>'Day1 Draw'!H121</f>
        <v>170</v>
      </c>
      <c r="H120" t="str">
        <f>'Day1 Draw'!I121</f>
        <v>Bad Pitches</v>
      </c>
      <c r="I120">
        <f>'Day1 Draw'!J121</f>
        <v>60</v>
      </c>
      <c r="J120" t="str">
        <f>'Day1 Draw'!K121</f>
        <v>8.00 AM</v>
      </c>
      <c r="K120" t="str">
        <f>'Day1 Draw'!L121</f>
        <v xml:space="preserve">Laid Back XI                </v>
      </c>
      <c r="L120" t="str">
        <f>'Day1 Draw'!M121</f>
        <v>Bus Road - Ramsay's Property</v>
      </c>
    </row>
    <row r="121" spans="1:12" x14ac:dyDescent="0.2">
      <c r="A121" s="14" t="s">
        <v>254</v>
      </c>
      <c r="B121">
        <f>'Day1 Draw'!F122</f>
        <v>120</v>
      </c>
      <c r="C121" t="str">
        <f>'Day1 Draw'!G122</f>
        <v>Ladies</v>
      </c>
      <c r="D121">
        <f>'Day1 Draw'!C122</f>
        <v>183</v>
      </c>
      <c r="E121" s="16" t="str">
        <f>'Day1 Draw'!D122</f>
        <v>Scared Hitless</v>
      </c>
      <c r="F121" t="s">
        <v>253</v>
      </c>
      <c r="G121">
        <f>'Day1 Draw'!H122</f>
        <v>178</v>
      </c>
      <c r="H121" t="str">
        <f>'Day1 Draw'!I122</f>
        <v>More Ass than Class</v>
      </c>
      <c r="I121">
        <f>'Day1 Draw'!J122</f>
        <v>31</v>
      </c>
      <c r="J121" t="str">
        <f>'Day1 Draw'!K122</f>
        <v>8.00 AM</v>
      </c>
      <c r="K121" t="str">
        <f>'Day1 Draw'!L122</f>
        <v>Charters Towers Airport Reserve</v>
      </c>
      <c r="L121">
        <f>'Day1 Draw'!M122</f>
        <v>0</v>
      </c>
    </row>
    <row r="122" spans="1:12" x14ac:dyDescent="0.2">
      <c r="A122" s="14" t="s">
        <v>254</v>
      </c>
      <c r="B122">
        <f>'Day1 Draw'!F123</f>
        <v>121</v>
      </c>
      <c r="C122" t="str">
        <f>'Day1 Draw'!G123</f>
        <v>Ladies</v>
      </c>
      <c r="D122">
        <f>'Day1 Draw'!C123</f>
        <v>171</v>
      </c>
      <c r="E122" s="16" t="str">
        <f>'Day1 Draw'!D123</f>
        <v xml:space="preserve">Black Bream  </v>
      </c>
      <c r="F122" t="s">
        <v>253</v>
      </c>
      <c r="G122">
        <f>'Day1 Draw'!H123</f>
        <v>182</v>
      </c>
      <c r="H122" t="str">
        <f>'Day1 Draw'!I123</f>
        <v>Ringers From The Wrong End</v>
      </c>
      <c r="I122">
        <f>'Day1 Draw'!J123</f>
        <v>58</v>
      </c>
      <c r="J122" t="str">
        <f>'Day1 Draw'!K123</f>
        <v>8.00 AM</v>
      </c>
      <c r="K122" t="str">
        <f>'Day1 Draw'!L123</f>
        <v>Central State School</v>
      </c>
      <c r="L122" t="str">
        <f>'Day1 Draw'!M123</f>
        <v>Central State School</v>
      </c>
    </row>
    <row r="123" spans="1:12" x14ac:dyDescent="0.2">
      <c r="A123" s="14" t="s">
        <v>254</v>
      </c>
      <c r="B123">
        <f>'Day1 Draw'!F124</f>
        <v>122</v>
      </c>
      <c r="C123" t="str">
        <f>'Day1 Draw'!G124</f>
        <v>Ladies</v>
      </c>
      <c r="D123">
        <f>'Day1 Draw'!C124</f>
        <v>185</v>
      </c>
      <c r="E123" s="16" t="str">
        <f>'Day1 Draw'!D124</f>
        <v>TSV Dingoes</v>
      </c>
      <c r="F123" t="s">
        <v>253</v>
      </c>
      <c r="G123">
        <f>'Day1 Draw'!H124</f>
        <v>179</v>
      </c>
      <c r="H123" t="str">
        <f>'Day1 Draw'!I124</f>
        <v>Nailed It</v>
      </c>
      <c r="I123">
        <f>'Day1 Draw'!J124</f>
        <v>40</v>
      </c>
      <c r="J123" t="str">
        <f>'Day1 Draw'!K124</f>
        <v>8.00 AM</v>
      </c>
      <c r="K123" t="str">
        <f>'Day1 Draw'!L124</f>
        <v>Charters Towers Airport Reserve</v>
      </c>
      <c r="L123">
        <f>'Day1 Draw'!M124</f>
        <v>0</v>
      </c>
    </row>
    <row r="124" spans="1:12" x14ac:dyDescent="0.2">
      <c r="A124" s="14" t="s">
        <v>254</v>
      </c>
      <c r="B124">
        <f>'Day1 Draw'!F125</f>
        <v>123</v>
      </c>
      <c r="C124" t="str">
        <f>'Day1 Draw'!G125</f>
        <v>Ladies</v>
      </c>
      <c r="D124">
        <f>'Day1 Draw'!C125</f>
        <v>176</v>
      </c>
      <c r="E124" s="16" t="str">
        <f>'Day1 Draw'!D125</f>
        <v>Got the Runs</v>
      </c>
      <c r="F124" t="s">
        <v>253</v>
      </c>
      <c r="G124">
        <f>'Day1 Draw'!H125</f>
        <v>172</v>
      </c>
      <c r="H124" t="str">
        <f>'Day1 Draw'!I125</f>
        <v>Bowled and Beautiful</v>
      </c>
      <c r="I124">
        <f>'Day1 Draw'!J125</f>
        <v>58</v>
      </c>
      <c r="J124" t="str">
        <f>'Day1 Draw'!K125</f>
        <v>11.30 AM</v>
      </c>
      <c r="K124" t="str">
        <f>'Day1 Draw'!L125</f>
        <v>Central State School</v>
      </c>
      <c r="L124" t="str">
        <f>'Day1 Draw'!M125</f>
        <v>Central State School</v>
      </c>
    </row>
    <row r="125" spans="1:12" x14ac:dyDescent="0.2">
      <c r="A125" s="14" t="s">
        <v>254</v>
      </c>
      <c r="B125">
        <f>'Day1 Draw'!F126</f>
        <v>124</v>
      </c>
      <c r="C125" t="str">
        <f>'Day1 Draw'!G126</f>
        <v>Ladies</v>
      </c>
      <c r="D125">
        <f>'Day1 Draw'!C126</f>
        <v>186</v>
      </c>
      <c r="E125" s="16" t="str">
        <f>'Day1 Draw'!D126</f>
        <v>West Indigies Ladies Team</v>
      </c>
      <c r="F125" t="s">
        <v>253</v>
      </c>
      <c r="G125">
        <f>'Day1 Draw'!H126</f>
        <v>187</v>
      </c>
      <c r="H125" t="str">
        <f>'Day1 Draw'!I126</f>
        <v>Whipper Snippers</v>
      </c>
      <c r="I125">
        <f>'Day1 Draw'!J126</f>
        <v>40</v>
      </c>
      <c r="J125" t="str">
        <f>'Day1 Draw'!K126</f>
        <v>11.30 AM</v>
      </c>
      <c r="K125" t="str">
        <f>'Day1 Draw'!L126</f>
        <v>Charters Towers Airport Reserve</v>
      </c>
      <c r="L125">
        <f>'Day1 Draw'!M126</f>
        <v>0</v>
      </c>
    </row>
    <row r="126" spans="1:12" x14ac:dyDescent="0.2">
      <c r="A126" s="14" t="s">
        <v>254</v>
      </c>
      <c r="B126">
        <f>'Day1 Draw'!F127</f>
        <v>125</v>
      </c>
      <c r="C126" t="str">
        <f>'Day1 Draw'!G127</f>
        <v>Ladies</v>
      </c>
      <c r="D126">
        <f>'Day1 Draw'!C127</f>
        <v>188</v>
      </c>
      <c r="E126" s="16" t="str">
        <f>'Day1 Draw'!D127</f>
        <v>Wild Flowers</v>
      </c>
      <c r="F126" t="s">
        <v>253</v>
      </c>
      <c r="G126">
        <f>'Day1 Draw'!H127</f>
        <v>173</v>
      </c>
      <c r="H126" t="str">
        <f>'Day1 Draw'!I127</f>
        <v>Bro's Ho's</v>
      </c>
      <c r="I126">
        <f>'Day1 Draw'!J127</f>
        <v>31</v>
      </c>
      <c r="J126" t="str">
        <f>'Day1 Draw'!K127</f>
        <v>11.30 AM</v>
      </c>
      <c r="K126" t="str">
        <f>'Day1 Draw'!L127</f>
        <v>Charters Towers Airport Reserve</v>
      </c>
      <c r="L126">
        <f>'Day1 Draw'!M127</f>
        <v>0</v>
      </c>
    </row>
    <row r="127" spans="1:12" x14ac:dyDescent="0.2">
      <c r="A127" s="14" t="s">
        <v>254</v>
      </c>
      <c r="B127">
        <f>'Day1 Draw'!F128</f>
        <v>126</v>
      </c>
      <c r="C127" t="str">
        <f>'Day1 Draw'!G128</f>
        <v>Ladies</v>
      </c>
      <c r="D127">
        <f>'Day1 Draw'!C128</f>
        <v>177</v>
      </c>
      <c r="E127" s="16" t="str">
        <f>'Day1 Draw'!D128</f>
        <v>Hormoans</v>
      </c>
      <c r="F127" t="s">
        <v>253</v>
      </c>
      <c r="G127">
        <f>'Day1 Draw'!H128</f>
        <v>175</v>
      </c>
      <c r="H127" t="str">
        <f>'Day1 Draw'!I128</f>
        <v>FBI</v>
      </c>
      <c r="I127">
        <f>'Day1 Draw'!J128</f>
        <v>47</v>
      </c>
      <c r="J127" t="str">
        <f>'Day1 Draw'!K128</f>
        <v>3.00 PM</v>
      </c>
      <c r="K127" t="str">
        <f>'Day1 Draw'!L128</f>
        <v>Goldfield Sporting Complex</v>
      </c>
      <c r="L127" t="str">
        <f>'Day1 Draw'!M128</f>
        <v>Second turf wicket</v>
      </c>
    </row>
    <row r="128" spans="1:12" x14ac:dyDescent="0.2">
      <c r="A128" s="14" t="s">
        <v>254</v>
      </c>
      <c r="B128">
        <f>'Day1 Draw'!F129</f>
        <v>127</v>
      </c>
      <c r="C128" t="str">
        <f>'Day1 Draw'!G129</f>
        <v>Ladies</v>
      </c>
      <c r="D128">
        <f>'Day1 Draw'!C129</f>
        <v>174</v>
      </c>
      <c r="E128" s="16" t="str">
        <f>'Day1 Draw'!D129</f>
        <v>Custard Tarts</v>
      </c>
      <c r="F128" t="s">
        <v>253</v>
      </c>
      <c r="G128">
        <f>'Day1 Draw'!H129</f>
        <v>184</v>
      </c>
      <c r="H128" t="str">
        <f>'Day1 Draw'!I129</f>
        <v>Travelbugs</v>
      </c>
      <c r="I128">
        <f>'Day1 Draw'!J129</f>
        <v>58</v>
      </c>
      <c r="J128" t="str">
        <f>'Day1 Draw'!K129</f>
        <v>3.00 PM</v>
      </c>
      <c r="K128" t="str">
        <f>'Day1 Draw'!L129</f>
        <v>Central State School</v>
      </c>
      <c r="L128" t="str">
        <f>'Day1 Draw'!M129</f>
        <v>Central State School</v>
      </c>
    </row>
    <row r="129" spans="1:12" x14ac:dyDescent="0.2">
      <c r="A129" s="14" t="s">
        <v>254</v>
      </c>
      <c r="B129">
        <f>'Day1 Draw'!F130</f>
        <v>128</v>
      </c>
      <c r="C129" t="e">
        <f>'Day1 Draw'!G130</f>
        <v>#N/A</v>
      </c>
      <c r="D129">
        <f>'Day1 Draw'!C130</f>
        <v>0</v>
      </c>
      <c r="E129" s="16" t="e">
        <f>'Day1 Draw'!D130</f>
        <v>#N/A</v>
      </c>
      <c r="F129" t="s">
        <v>253</v>
      </c>
      <c r="G129">
        <f>'Day1 Draw'!H130</f>
        <v>0</v>
      </c>
      <c r="H129" t="e">
        <f>'Day1 Draw'!I130</f>
        <v>#N/A</v>
      </c>
      <c r="I129">
        <f>'Day1 Draw'!J130</f>
        <v>31</v>
      </c>
      <c r="J129">
        <f>'Day1 Draw'!K130</f>
        <v>0</v>
      </c>
      <c r="K129" t="str">
        <f>'Day1 Draw'!L130</f>
        <v>Charters Towers Airport Reserve</v>
      </c>
      <c r="L129">
        <f>'Day1 Draw'!M130</f>
        <v>0</v>
      </c>
    </row>
    <row r="130" spans="1:12" x14ac:dyDescent="0.2">
      <c r="A130" s="14" t="s">
        <v>254</v>
      </c>
      <c r="B130">
        <f>'Day1 Draw'!F131</f>
        <v>0</v>
      </c>
      <c r="C130">
        <f>'Day1 Draw'!G131</f>
        <v>0</v>
      </c>
      <c r="D130">
        <f>'Day1 Draw'!C131</f>
        <v>0</v>
      </c>
      <c r="E130" s="16">
        <f>'Day1 Draw'!D131</f>
        <v>0</v>
      </c>
      <c r="F130" t="s">
        <v>253</v>
      </c>
      <c r="G130">
        <f>'Day1 Draw'!H131</f>
        <v>0</v>
      </c>
      <c r="H130">
        <f>'Day1 Draw'!I131</f>
        <v>0</v>
      </c>
      <c r="I130">
        <f>'Day1 Draw'!J131</f>
        <v>0</v>
      </c>
      <c r="J130">
        <f>'Day1 Draw'!K131</f>
        <v>0</v>
      </c>
      <c r="K130" t="e">
        <f>'Day1 Draw'!L131</f>
        <v>#N/A</v>
      </c>
      <c r="L130" t="e">
        <f>'Day1 Draw'!M131</f>
        <v>#N/A</v>
      </c>
    </row>
    <row r="131" spans="1:12" x14ac:dyDescent="0.2">
      <c r="A131" s="14" t="s">
        <v>254</v>
      </c>
      <c r="B131">
        <f>'Day1 Draw'!F132</f>
        <v>0</v>
      </c>
      <c r="C131">
        <f>'Day1 Draw'!G132</f>
        <v>0</v>
      </c>
      <c r="D131">
        <f>'Day1 Draw'!C132</f>
        <v>0</v>
      </c>
      <c r="E131" s="16">
        <f>'Day1 Draw'!D132</f>
        <v>0</v>
      </c>
      <c r="F131" t="s">
        <v>253</v>
      </c>
      <c r="G131">
        <f>'Day1 Draw'!H132</f>
        <v>0</v>
      </c>
      <c r="H131">
        <f>'Day1 Draw'!I132</f>
        <v>0</v>
      </c>
      <c r="I131">
        <f>'Day1 Draw'!J132</f>
        <v>0</v>
      </c>
      <c r="J131">
        <f>'Day1 Draw'!K132</f>
        <v>0</v>
      </c>
      <c r="K131">
        <f>'Day1 Draw'!L132</f>
        <v>0</v>
      </c>
      <c r="L131">
        <f>'Day1 Draw'!M132</f>
        <v>0</v>
      </c>
    </row>
    <row r="132" spans="1:12" x14ac:dyDescent="0.2">
      <c r="A132" s="14" t="s">
        <v>254</v>
      </c>
      <c r="B132">
        <f>'Day1 Draw'!F133</f>
        <v>0</v>
      </c>
      <c r="C132">
        <f>'Day1 Draw'!G133</f>
        <v>0</v>
      </c>
      <c r="D132">
        <f>'Day1 Draw'!C133</f>
        <v>0</v>
      </c>
      <c r="E132" s="16">
        <f>'Day1 Draw'!D133</f>
        <v>0</v>
      </c>
      <c r="F132" t="s">
        <v>253</v>
      </c>
      <c r="G132">
        <f>'Day1 Draw'!H133</f>
        <v>0</v>
      </c>
      <c r="H132">
        <f>'Day1 Draw'!I133</f>
        <v>0</v>
      </c>
      <c r="I132">
        <f>'Day1 Draw'!J133</f>
        <v>0</v>
      </c>
      <c r="J132">
        <f>'Day1 Draw'!K133</f>
        <v>0</v>
      </c>
      <c r="K132">
        <f>'Day1 Draw'!L133</f>
        <v>0</v>
      </c>
      <c r="L132">
        <f>'Day1 Draw'!M133</f>
        <v>0</v>
      </c>
    </row>
    <row r="133" spans="1:12" x14ac:dyDescent="0.2">
      <c r="A133" s="14" t="s">
        <v>254</v>
      </c>
      <c r="B133">
        <f>'Day1 Draw'!F134</f>
        <v>0</v>
      </c>
      <c r="C133">
        <f>'Day1 Draw'!G134</f>
        <v>0</v>
      </c>
      <c r="D133">
        <f>'Day1 Draw'!C134</f>
        <v>0</v>
      </c>
      <c r="E133" s="16">
        <f>'Day1 Draw'!D134</f>
        <v>0</v>
      </c>
      <c r="F133" t="s">
        <v>253</v>
      </c>
      <c r="G133">
        <f>'Day1 Draw'!H134</f>
        <v>0</v>
      </c>
      <c r="H133">
        <f>'Day1 Draw'!I134</f>
        <v>0</v>
      </c>
      <c r="I133">
        <f>'Day1 Draw'!J134</f>
        <v>0</v>
      </c>
      <c r="J133">
        <f>'Day1 Draw'!K134</f>
        <v>0</v>
      </c>
      <c r="K133">
        <f>'Day1 Draw'!L134</f>
        <v>0</v>
      </c>
      <c r="L133">
        <f>'Day1 Draw'!M134</f>
        <v>0</v>
      </c>
    </row>
    <row r="134" spans="1:12" x14ac:dyDescent="0.2">
      <c r="A134" s="14" t="s">
        <v>254</v>
      </c>
      <c r="B134">
        <f>'Day1 Draw'!F135</f>
        <v>0</v>
      </c>
      <c r="C134">
        <f>'Day1 Draw'!G135</f>
        <v>0</v>
      </c>
      <c r="D134">
        <f>'Day1 Draw'!C135</f>
        <v>0</v>
      </c>
      <c r="E134" s="16">
        <f>'Day1 Draw'!D135</f>
        <v>0</v>
      </c>
      <c r="F134" t="s">
        <v>253</v>
      </c>
      <c r="G134">
        <f>'Day1 Draw'!H135</f>
        <v>0</v>
      </c>
      <c r="H134">
        <f>'Day1 Draw'!I135</f>
        <v>0</v>
      </c>
      <c r="I134">
        <f>'Day1 Draw'!J135</f>
        <v>0</v>
      </c>
      <c r="J134">
        <f>'Day1 Draw'!K135</f>
        <v>0</v>
      </c>
      <c r="K134">
        <f>'Day1 Draw'!L135</f>
        <v>0</v>
      </c>
      <c r="L134">
        <f>'Day1 Draw'!M135</f>
        <v>0</v>
      </c>
    </row>
    <row r="135" spans="1:12" x14ac:dyDescent="0.2">
      <c r="A135" s="68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</row>
    <row r="136" spans="1:12" x14ac:dyDescent="0.2">
      <c r="A136" t="str">
        <f>A2</f>
        <v>Saturday</v>
      </c>
      <c r="B136">
        <f>B2</f>
        <v>1</v>
      </c>
      <c r="C136" t="str">
        <f>C2</f>
        <v>A</v>
      </c>
      <c r="D136">
        <f>G2</f>
        <v>3</v>
      </c>
      <c r="E136" s="16" t="str">
        <f>H2</f>
        <v>Endeavour XI</v>
      </c>
      <c r="F136" t="s">
        <v>253</v>
      </c>
      <c r="G136">
        <f>D2</f>
        <v>1</v>
      </c>
      <c r="H136" t="str">
        <f>E2</f>
        <v>Burnett Bushpigs</v>
      </c>
      <c r="I136">
        <f>I2</f>
        <v>48</v>
      </c>
      <c r="J136" t="str">
        <f>J2</f>
        <v>AM</v>
      </c>
      <c r="K136" t="str">
        <f>K2</f>
        <v>Goldfield Sporting Complex</v>
      </c>
      <c r="L136" t="str">
        <f>L2</f>
        <v>Main Turf Wicket</v>
      </c>
    </row>
    <row r="137" spans="1:12" x14ac:dyDescent="0.2">
      <c r="A137" t="str">
        <f t="shared" ref="A137:C137" si="0">A3</f>
        <v>Saturday</v>
      </c>
      <c r="B137">
        <f t="shared" si="0"/>
        <v>2</v>
      </c>
      <c r="C137" t="str">
        <f t="shared" si="0"/>
        <v>A</v>
      </c>
      <c r="D137">
        <f t="shared" ref="D137:E137" si="1">G3</f>
        <v>5</v>
      </c>
      <c r="E137" s="16" t="str">
        <f t="shared" si="1"/>
        <v>Malchecks Cricket Club</v>
      </c>
      <c r="F137" t="s">
        <v>253</v>
      </c>
      <c r="G137">
        <f t="shared" ref="G137:H137" si="2">D3</f>
        <v>8</v>
      </c>
      <c r="H137" t="str">
        <f t="shared" si="2"/>
        <v>Wanderers</v>
      </c>
      <c r="I137">
        <f t="shared" ref="I137:L137" si="3">I3</f>
        <v>12</v>
      </c>
      <c r="J137" t="str">
        <f t="shared" si="3"/>
        <v>AM</v>
      </c>
      <c r="K137" t="str">
        <f t="shared" si="3"/>
        <v>Mosman Park Junior Cricket</v>
      </c>
      <c r="L137" t="str">
        <f t="shared" si="3"/>
        <v>George Pemble  Oval</v>
      </c>
    </row>
    <row r="138" spans="1:12" x14ac:dyDescent="0.2">
      <c r="A138" t="str">
        <f t="shared" ref="A138:C138" si="4">A4</f>
        <v>Saturday</v>
      </c>
      <c r="B138">
        <f t="shared" si="4"/>
        <v>3</v>
      </c>
      <c r="C138" t="str">
        <f t="shared" si="4"/>
        <v>A</v>
      </c>
      <c r="D138">
        <f t="shared" ref="D138:E138" si="5">G4</f>
        <v>7</v>
      </c>
      <c r="E138" s="16" t="str">
        <f t="shared" si="5"/>
        <v>The Grandstanders</v>
      </c>
      <c r="F138" t="s">
        <v>253</v>
      </c>
      <c r="G138">
        <f t="shared" ref="G138:H138" si="6">D4</f>
        <v>6</v>
      </c>
      <c r="H138" t="str">
        <f t="shared" si="6"/>
        <v>Reldas Homegrown XI</v>
      </c>
      <c r="I138">
        <f t="shared" ref="I138:L138" si="7">I4</f>
        <v>13</v>
      </c>
      <c r="J138" t="str">
        <f t="shared" si="7"/>
        <v>AM</v>
      </c>
      <c r="K138" t="str">
        <f t="shared" si="7"/>
        <v>Mosman Park Junior Cricket</v>
      </c>
      <c r="L138" t="str">
        <f t="shared" si="7"/>
        <v>Keith Marxsen Oval.</v>
      </c>
    </row>
    <row r="139" spans="1:12" x14ac:dyDescent="0.2">
      <c r="A139" t="str">
        <f t="shared" ref="A139:C139" si="8">A5</f>
        <v>Saturday</v>
      </c>
      <c r="B139">
        <f t="shared" si="8"/>
        <v>4</v>
      </c>
      <c r="C139" t="str">
        <f t="shared" si="8"/>
        <v>A</v>
      </c>
      <c r="D139">
        <f t="shared" ref="D139:E139" si="9">G5</f>
        <v>0</v>
      </c>
      <c r="E139" s="16" t="e">
        <f t="shared" si="9"/>
        <v>#N/A</v>
      </c>
      <c r="F139" t="s">
        <v>253</v>
      </c>
      <c r="G139">
        <f t="shared" ref="G139:H139" si="10">D5</f>
        <v>4</v>
      </c>
      <c r="H139" t="str">
        <f t="shared" si="10"/>
        <v>Herbert River</v>
      </c>
      <c r="I139">
        <f t="shared" ref="I139:L139" si="11">I5</f>
        <v>0</v>
      </c>
      <c r="J139" t="str">
        <f t="shared" si="11"/>
        <v>BYE</v>
      </c>
      <c r="K139">
        <f t="shared" si="11"/>
        <v>0</v>
      </c>
      <c r="L139">
        <f t="shared" si="11"/>
        <v>0</v>
      </c>
    </row>
    <row r="140" spans="1:12" x14ac:dyDescent="0.2">
      <c r="A140" t="str">
        <f t="shared" ref="A140:C140" si="12">A6</f>
        <v>Saturday</v>
      </c>
      <c r="B140">
        <f t="shared" si="12"/>
        <v>5</v>
      </c>
      <c r="C140" t="str">
        <f t="shared" si="12"/>
        <v>A</v>
      </c>
      <c r="D140">
        <f t="shared" ref="D140:E140" si="13">G6</f>
        <v>4</v>
      </c>
      <c r="E140" s="16" t="str">
        <f t="shared" si="13"/>
        <v>Herbert River</v>
      </c>
      <c r="F140" t="s">
        <v>253</v>
      </c>
      <c r="G140">
        <f t="shared" ref="G140:H140" si="14">D6</f>
        <v>3</v>
      </c>
      <c r="H140" t="str">
        <f t="shared" si="14"/>
        <v>Endeavour XI</v>
      </c>
      <c r="I140">
        <f t="shared" ref="I140:L140" si="15">I6</f>
        <v>48</v>
      </c>
      <c r="J140" t="str">
        <f t="shared" si="15"/>
        <v>PM</v>
      </c>
      <c r="K140" t="str">
        <f t="shared" si="15"/>
        <v>Goldfield Sporting Complex</v>
      </c>
      <c r="L140" t="str">
        <f t="shared" si="15"/>
        <v>Main Turf Wicket</v>
      </c>
    </row>
    <row r="141" spans="1:12" x14ac:dyDescent="0.2">
      <c r="A141" t="str">
        <f t="shared" ref="A141:C141" si="16">A7</f>
        <v>Saturday</v>
      </c>
      <c r="B141">
        <f t="shared" si="16"/>
        <v>6</v>
      </c>
      <c r="C141" t="str">
        <f t="shared" si="16"/>
        <v>A</v>
      </c>
      <c r="D141">
        <f t="shared" ref="D141:E141" si="17">G7</f>
        <v>6</v>
      </c>
      <c r="E141" s="16" t="str">
        <f t="shared" si="17"/>
        <v>Reldas Homegrown XI</v>
      </c>
      <c r="F141" t="s">
        <v>253</v>
      </c>
      <c r="G141">
        <f t="shared" ref="G141:H141" si="18">D7</f>
        <v>5</v>
      </c>
      <c r="H141" t="str">
        <f t="shared" si="18"/>
        <v>Malchecks Cricket Club</v>
      </c>
      <c r="I141">
        <f t="shared" ref="I141:L141" si="19">I7</f>
        <v>12</v>
      </c>
      <c r="J141" t="str">
        <f t="shared" si="19"/>
        <v>PM</v>
      </c>
      <c r="K141" t="str">
        <f t="shared" si="19"/>
        <v>Mosman Park Junior Cricket</v>
      </c>
      <c r="L141" t="str">
        <f t="shared" si="19"/>
        <v>George Pemble  Oval</v>
      </c>
    </row>
    <row r="142" spans="1:12" x14ac:dyDescent="0.2">
      <c r="A142" t="str">
        <f t="shared" ref="A142:C142" si="20">A8</f>
        <v>Saturday</v>
      </c>
      <c r="B142">
        <f t="shared" si="20"/>
        <v>7</v>
      </c>
      <c r="C142" t="str">
        <f t="shared" si="20"/>
        <v>A</v>
      </c>
      <c r="D142">
        <f t="shared" ref="D142:E142" si="21">G8</f>
        <v>8</v>
      </c>
      <c r="E142" s="16" t="str">
        <f t="shared" si="21"/>
        <v>Wanderers</v>
      </c>
      <c r="F142" t="s">
        <v>253</v>
      </c>
      <c r="G142">
        <f t="shared" ref="G142:H142" si="22">D8</f>
        <v>7</v>
      </c>
      <c r="H142" t="str">
        <f t="shared" si="22"/>
        <v>The Grandstanders</v>
      </c>
      <c r="I142">
        <f t="shared" ref="I142:L142" si="23">I8</f>
        <v>13</v>
      </c>
      <c r="J142" t="str">
        <f t="shared" si="23"/>
        <v>PM</v>
      </c>
      <c r="K142" t="str">
        <f t="shared" si="23"/>
        <v>Mosman Park Junior Cricket</v>
      </c>
      <c r="L142" t="str">
        <f t="shared" si="23"/>
        <v>Keith Marxsen Oval.</v>
      </c>
    </row>
    <row r="143" spans="1:12" x14ac:dyDescent="0.2">
      <c r="A143" t="str">
        <f t="shared" ref="A143:C143" si="24">A9</f>
        <v>Saturday</v>
      </c>
      <c r="B143">
        <f t="shared" si="24"/>
        <v>8</v>
      </c>
      <c r="C143" t="str">
        <f t="shared" si="24"/>
        <v>A</v>
      </c>
      <c r="D143">
        <f t="shared" ref="D143:E143" si="25">G9</f>
        <v>0</v>
      </c>
      <c r="E143" s="16" t="e">
        <f t="shared" si="25"/>
        <v>#N/A</v>
      </c>
      <c r="F143" t="s">
        <v>253</v>
      </c>
      <c r="G143">
        <f t="shared" ref="G143:H143" si="26">D9</f>
        <v>1</v>
      </c>
      <c r="H143" t="str">
        <f t="shared" si="26"/>
        <v>Burnett Bushpigs</v>
      </c>
      <c r="I143">
        <f t="shared" ref="I143:L143" si="27">I9</f>
        <v>0</v>
      </c>
      <c r="J143" t="str">
        <f t="shared" si="27"/>
        <v>BYE</v>
      </c>
      <c r="K143">
        <f t="shared" si="27"/>
        <v>0</v>
      </c>
      <c r="L143">
        <f t="shared" si="27"/>
        <v>0</v>
      </c>
    </row>
    <row r="144" spans="1:12" x14ac:dyDescent="0.2">
      <c r="A144" t="str">
        <f t="shared" ref="A144:C144" si="28">A10</f>
        <v>Saturday</v>
      </c>
      <c r="B144">
        <f t="shared" si="28"/>
        <v>9</v>
      </c>
      <c r="C144" t="str">
        <f t="shared" si="28"/>
        <v>B1</v>
      </c>
      <c r="D144">
        <f t="shared" ref="D144:E144" si="29">G10</f>
        <v>11</v>
      </c>
      <c r="E144" s="16" t="str">
        <f t="shared" si="29"/>
        <v>Cavaliers</v>
      </c>
      <c r="F144" t="s">
        <v>253</v>
      </c>
      <c r="G144">
        <f t="shared" ref="G144:H144" si="30">D10</f>
        <v>30</v>
      </c>
      <c r="H144" t="str">
        <f t="shared" si="30"/>
        <v>Swingers 1</v>
      </c>
      <c r="I144">
        <f t="shared" ref="I144:L144" si="31">I10</f>
        <v>2</v>
      </c>
      <c r="J144">
        <f t="shared" si="31"/>
        <v>0</v>
      </c>
      <c r="K144" t="str">
        <f t="shared" si="31"/>
        <v>Mount Carmel Campus</v>
      </c>
      <c r="L144" t="str">
        <f t="shared" si="31"/>
        <v>Hemponstall Oval</v>
      </c>
    </row>
    <row r="145" spans="1:12" x14ac:dyDescent="0.2">
      <c r="A145" t="str">
        <f t="shared" ref="A145:C145" si="32">A11</f>
        <v>Saturday</v>
      </c>
      <c r="B145">
        <f t="shared" si="32"/>
        <v>10</v>
      </c>
      <c r="C145" t="str">
        <f t="shared" si="32"/>
        <v>B1</v>
      </c>
      <c r="D145">
        <f t="shared" ref="D145:E145" si="33">G11</f>
        <v>16</v>
      </c>
      <c r="E145" s="16" t="str">
        <f t="shared" si="33"/>
        <v>Herbert River</v>
      </c>
      <c r="F145" t="s">
        <v>253</v>
      </c>
      <c r="G145">
        <f t="shared" ref="G145:H145" si="34">D11</f>
        <v>13</v>
      </c>
      <c r="H145" t="str">
        <f t="shared" si="34"/>
        <v>Corfield</v>
      </c>
      <c r="I145">
        <f t="shared" ref="I145:L145" si="35">I11</f>
        <v>7</v>
      </c>
      <c r="J145">
        <f t="shared" si="35"/>
        <v>0</v>
      </c>
      <c r="K145" t="str">
        <f t="shared" si="35"/>
        <v>All Souls &amp; St Gabriels School</v>
      </c>
      <c r="L145" t="str">
        <f t="shared" si="35"/>
        <v>Mills Oval</v>
      </c>
    </row>
    <row r="146" spans="1:12" x14ac:dyDescent="0.2">
      <c r="A146" t="str">
        <f t="shared" ref="A146:C146" si="36">A12</f>
        <v>Saturday</v>
      </c>
      <c r="B146">
        <f t="shared" si="36"/>
        <v>11</v>
      </c>
      <c r="C146" t="str">
        <f t="shared" si="36"/>
        <v>B1</v>
      </c>
      <c r="D146">
        <f t="shared" ref="D146:E146" si="37">G12</f>
        <v>19</v>
      </c>
      <c r="E146" s="16" t="str">
        <f t="shared" si="37"/>
        <v>Mountain Men Gold</v>
      </c>
      <c r="F146" t="s">
        <v>253</v>
      </c>
      <c r="G146">
        <f t="shared" ref="G146:H146" si="38">D12</f>
        <v>12</v>
      </c>
      <c r="H146" t="str">
        <f t="shared" si="38"/>
        <v>Coen Heroes</v>
      </c>
      <c r="I146">
        <f t="shared" ref="I146:L146" si="39">I12</f>
        <v>6</v>
      </c>
      <c r="J146">
        <f t="shared" si="39"/>
        <v>0</v>
      </c>
      <c r="K146" t="str">
        <f t="shared" si="39"/>
        <v>All Souls &amp; St Gabriels School</v>
      </c>
      <c r="L146" t="str">
        <f t="shared" si="39"/>
        <v>O'Keefe  Oval -Grandstand</v>
      </c>
    </row>
    <row r="147" spans="1:12" x14ac:dyDescent="0.2">
      <c r="A147" t="str">
        <f t="shared" ref="A147:C147" si="40">A13</f>
        <v>Saturday</v>
      </c>
      <c r="B147">
        <f t="shared" si="40"/>
        <v>12</v>
      </c>
      <c r="C147" t="str">
        <f t="shared" si="40"/>
        <v>B1</v>
      </c>
      <c r="D147">
        <f t="shared" ref="D147:E147" si="41">G13</f>
        <v>26</v>
      </c>
      <c r="E147" s="16" t="str">
        <f t="shared" si="41"/>
        <v>Scott Minto XI</v>
      </c>
      <c r="F147" t="s">
        <v>253</v>
      </c>
      <c r="G147">
        <f t="shared" ref="G147:H147" si="42">D13</f>
        <v>17</v>
      </c>
      <c r="H147" t="str">
        <f t="shared" si="42"/>
        <v>Jim's XI</v>
      </c>
      <c r="I147">
        <f t="shared" ref="I147:L147" si="43">I13</f>
        <v>16</v>
      </c>
      <c r="J147">
        <f t="shared" si="43"/>
        <v>0</v>
      </c>
      <c r="K147" t="str">
        <f t="shared" si="43"/>
        <v>Mosman  Park Junior Cricket</v>
      </c>
      <c r="L147" t="str">
        <f t="shared" si="43"/>
        <v>Third turf wicket</v>
      </c>
    </row>
    <row r="148" spans="1:12" x14ac:dyDescent="0.2">
      <c r="A148" t="str">
        <f t="shared" ref="A148:C148" si="44">A14</f>
        <v>Saturday</v>
      </c>
      <c r="B148">
        <f t="shared" si="44"/>
        <v>13</v>
      </c>
      <c r="C148" t="str">
        <f t="shared" si="44"/>
        <v>B1</v>
      </c>
      <c r="D148">
        <f t="shared" ref="D148:E148" si="45">G14</f>
        <v>9</v>
      </c>
      <c r="E148" s="16" t="str">
        <f t="shared" si="45"/>
        <v>Backers XI</v>
      </c>
      <c r="F148" t="s">
        <v>253</v>
      </c>
      <c r="G148">
        <f t="shared" ref="G148:H148" si="46">D14</f>
        <v>32</v>
      </c>
      <c r="H148" t="str">
        <f t="shared" si="46"/>
        <v>Wanderers</v>
      </c>
      <c r="I148">
        <f t="shared" ref="I148:L148" si="47">I14</f>
        <v>27</v>
      </c>
      <c r="J148">
        <f t="shared" si="47"/>
        <v>0</v>
      </c>
      <c r="K148" t="str">
        <f t="shared" si="47"/>
        <v>Charters Towers Airport Reserve</v>
      </c>
      <c r="L148" t="str">
        <f t="shared" si="47"/>
        <v>Second on right as driving in</v>
      </c>
    </row>
    <row r="149" spans="1:12" x14ac:dyDescent="0.2">
      <c r="A149" t="str">
        <f t="shared" ref="A149:C149" si="48">A15</f>
        <v>Saturday</v>
      </c>
      <c r="B149">
        <f t="shared" si="48"/>
        <v>14</v>
      </c>
      <c r="C149" t="str">
        <f t="shared" si="48"/>
        <v>B1</v>
      </c>
      <c r="D149">
        <f t="shared" ref="D149:E149" si="49">G15</f>
        <v>23</v>
      </c>
      <c r="E149" s="16" t="str">
        <f t="shared" si="49"/>
        <v>Pacey's Wests</v>
      </c>
      <c r="F149" t="s">
        <v>253</v>
      </c>
      <c r="G149">
        <f t="shared" ref="G149:H149" si="50">D15</f>
        <v>18</v>
      </c>
      <c r="H149" t="str">
        <f t="shared" si="50"/>
        <v>Mossman</v>
      </c>
      <c r="I149">
        <f t="shared" ref="I149:L149" si="51">I15</f>
        <v>36</v>
      </c>
      <c r="J149">
        <f t="shared" si="51"/>
        <v>0</v>
      </c>
      <c r="K149" t="str">
        <f t="shared" si="51"/>
        <v>Charters Towers Airport Reserve</v>
      </c>
      <c r="L149">
        <f t="shared" si="51"/>
        <v>0</v>
      </c>
    </row>
    <row r="150" spans="1:12" x14ac:dyDescent="0.2">
      <c r="A150" t="str">
        <f t="shared" ref="A150:C150" si="52">A16</f>
        <v>Saturday</v>
      </c>
      <c r="B150">
        <f t="shared" si="52"/>
        <v>15</v>
      </c>
      <c r="C150" t="str">
        <f t="shared" si="52"/>
        <v>B1</v>
      </c>
      <c r="D150">
        <f t="shared" ref="D150:E150" si="53">G16</f>
        <v>15</v>
      </c>
      <c r="E150" s="16" t="str">
        <f t="shared" si="53"/>
        <v>Gumflat</v>
      </c>
      <c r="F150" t="s">
        <v>253</v>
      </c>
      <c r="G150">
        <f t="shared" ref="G150:H150" si="54">D16</f>
        <v>24</v>
      </c>
      <c r="H150" t="str">
        <f t="shared" si="54"/>
        <v>Parks Hockey</v>
      </c>
      <c r="I150">
        <f t="shared" ref="I150:L150" si="55">I16</f>
        <v>26</v>
      </c>
      <c r="J150">
        <f t="shared" si="55"/>
        <v>0</v>
      </c>
      <c r="K150" t="str">
        <f t="shared" si="55"/>
        <v>Charters Towers Airport Reserve</v>
      </c>
      <c r="L150" t="str">
        <f t="shared" si="55"/>
        <v>First on RHS as driving in</v>
      </c>
    </row>
    <row r="151" spans="1:12" x14ac:dyDescent="0.2">
      <c r="A151" t="str">
        <f t="shared" ref="A151:C151" si="56">A17</f>
        <v>Saturday</v>
      </c>
      <c r="B151">
        <f t="shared" si="56"/>
        <v>16</v>
      </c>
      <c r="C151" t="str">
        <f t="shared" si="56"/>
        <v>B1</v>
      </c>
      <c r="D151">
        <f t="shared" ref="D151:E151" si="57">G17</f>
        <v>27</v>
      </c>
      <c r="E151" s="16" t="str">
        <f t="shared" si="57"/>
        <v>Seriously Pist</v>
      </c>
      <c r="F151" t="s">
        <v>253</v>
      </c>
      <c r="G151">
        <f t="shared" ref="G151:H151" si="58">D17</f>
        <v>20</v>
      </c>
      <c r="H151" t="str">
        <f t="shared" si="58"/>
        <v>Mountain Men Green</v>
      </c>
      <c r="I151">
        <f t="shared" ref="I151:L151" si="59">I17</f>
        <v>17</v>
      </c>
      <c r="J151">
        <f t="shared" si="59"/>
        <v>0</v>
      </c>
      <c r="K151" t="str">
        <f t="shared" si="59"/>
        <v>Mosman Park Junior Cricket</v>
      </c>
      <c r="L151" t="str">
        <f t="shared" si="59"/>
        <v>Far Turf Wicket</v>
      </c>
    </row>
    <row r="152" spans="1:12" x14ac:dyDescent="0.2">
      <c r="A152" t="str">
        <f t="shared" ref="A152:C152" si="60">A18</f>
        <v>Saturday</v>
      </c>
      <c r="B152">
        <f t="shared" si="60"/>
        <v>17</v>
      </c>
      <c r="C152" t="str">
        <f t="shared" si="60"/>
        <v>B1</v>
      </c>
      <c r="D152">
        <f t="shared" ref="D152:E152" si="61">G18</f>
        <v>22</v>
      </c>
      <c r="E152" s="16" t="str">
        <f t="shared" si="61"/>
        <v>Norths Father and Sons</v>
      </c>
      <c r="F152" t="s">
        <v>253</v>
      </c>
      <c r="G152">
        <f t="shared" ref="G152:H152" si="62">D18</f>
        <v>29</v>
      </c>
      <c r="H152" t="str">
        <f t="shared" si="62"/>
        <v>Sugar Daddies</v>
      </c>
      <c r="I152">
        <f t="shared" ref="I152:L152" si="63">I18</f>
        <v>39</v>
      </c>
      <c r="J152">
        <f t="shared" si="63"/>
        <v>0</v>
      </c>
      <c r="K152" t="str">
        <f t="shared" si="63"/>
        <v>Charters Towers Airport Reserve</v>
      </c>
      <c r="L152">
        <f t="shared" si="63"/>
        <v>0</v>
      </c>
    </row>
    <row r="153" spans="1:12" x14ac:dyDescent="0.2">
      <c r="A153" t="str">
        <f t="shared" ref="A153:C153" si="64">A19</f>
        <v>Saturday</v>
      </c>
      <c r="B153">
        <f t="shared" si="64"/>
        <v>18</v>
      </c>
      <c r="C153" t="str">
        <f t="shared" si="64"/>
        <v>B1</v>
      </c>
      <c r="D153">
        <f t="shared" ref="D153:E153" si="65">G19</f>
        <v>31</v>
      </c>
      <c r="E153" s="16" t="str">
        <f t="shared" si="65"/>
        <v>Townsville 1/2 Carton</v>
      </c>
      <c r="F153" t="s">
        <v>253</v>
      </c>
      <c r="G153">
        <f t="shared" ref="G153:H153" si="66">D19</f>
        <v>10</v>
      </c>
      <c r="H153" t="str">
        <f t="shared" si="66"/>
        <v>Brookshire Bandits</v>
      </c>
      <c r="I153">
        <f t="shared" ref="I153:L153" si="67">I19</f>
        <v>5</v>
      </c>
      <c r="J153">
        <f t="shared" si="67"/>
        <v>0</v>
      </c>
      <c r="K153" t="str">
        <f t="shared" si="67"/>
        <v>Mount Carmel Campus</v>
      </c>
      <c r="L153" t="str">
        <f t="shared" si="67"/>
        <v>Archer  Oval</v>
      </c>
    </row>
    <row r="154" spans="1:12" x14ac:dyDescent="0.2">
      <c r="A154" t="str">
        <f t="shared" ref="A154:C154" si="68">A20</f>
        <v>Saturday</v>
      </c>
      <c r="B154">
        <f t="shared" si="68"/>
        <v>19</v>
      </c>
      <c r="C154" t="str">
        <f t="shared" si="68"/>
        <v>B1</v>
      </c>
      <c r="D154">
        <f t="shared" ref="D154:E154" si="69">G20</f>
        <v>21</v>
      </c>
      <c r="E154" s="16" t="str">
        <f t="shared" si="69"/>
        <v>Norstate Nympho's</v>
      </c>
      <c r="F154" t="s">
        <v>253</v>
      </c>
      <c r="G154">
        <f t="shared" ref="G154:H154" si="70">D20</f>
        <v>14</v>
      </c>
      <c r="H154" t="str">
        <f t="shared" si="70"/>
        <v>Ewan</v>
      </c>
      <c r="I154">
        <f t="shared" ref="I154:L154" si="71">I20</f>
        <v>33</v>
      </c>
      <c r="J154">
        <f t="shared" si="71"/>
        <v>0</v>
      </c>
      <c r="K154" t="str">
        <f t="shared" si="71"/>
        <v>Charters Towers Airport Reserve</v>
      </c>
      <c r="L154">
        <f t="shared" si="71"/>
        <v>0</v>
      </c>
    </row>
    <row r="155" spans="1:12" x14ac:dyDescent="0.2">
      <c r="A155" t="str">
        <f t="shared" ref="A155:C155" si="72">A21</f>
        <v>Saturday</v>
      </c>
      <c r="B155">
        <f t="shared" si="72"/>
        <v>20</v>
      </c>
      <c r="C155" t="str">
        <f t="shared" si="72"/>
        <v>B1</v>
      </c>
      <c r="D155">
        <f t="shared" ref="D155:E155" si="73">G21</f>
        <v>28</v>
      </c>
      <c r="E155" s="16" t="str">
        <f t="shared" si="73"/>
        <v>Simpson Desert Alpine Ski Team</v>
      </c>
      <c r="F155" t="s">
        <v>253</v>
      </c>
      <c r="G155">
        <f t="shared" ref="G155:H155" si="74">D21</f>
        <v>25</v>
      </c>
      <c r="H155" t="str">
        <f t="shared" si="74"/>
        <v>Red River Rascals</v>
      </c>
      <c r="I155">
        <f t="shared" ref="I155:L155" si="75">I21</f>
        <v>55</v>
      </c>
      <c r="J155">
        <f t="shared" si="75"/>
        <v>0</v>
      </c>
      <c r="K155" t="str">
        <f t="shared" si="75"/>
        <v>Millchester State School</v>
      </c>
      <c r="L155" t="str">
        <f t="shared" si="75"/>
        <v>Millchester State School</v>
      </c>
    </row>
    <row r="156" spans="1:12" x14ac:dyDescent="0.2">
      <c r="A156" t="str">
        <f t="shared" ref="A156:C156" si="76">A22</f>
        <v>Saturday</v>
      </c>
      <c r="B156">
        <f t="shared" si="76"/>
        <v>21</v>
      </c>
      <c r="C156" t="str">
        <f t="shared" si="76"/>
        <v>B2</v>
      </c>
      <c r="D156">
        <f t="shared" ref="D156:E156" si="77">G22</f>
        <v>110</v>
      </c>
      <c r="E156" s="16" t="str">
        <f t="shared" si="77"/>
        <v>Mosman Mangoes</v>
      </c>
      <c r="F156" t="s">
        <v>253</v>
      </c>
      <c r="G156">
        <f t="shared" ref="G156:H156" si="78">D22</f>
        <v>129</v>
      </c>
      <c r="H156" t="str">
        <f t="shared" si="78"/>
        <v>Scuds 11</v>
      </c>
      <c r="I156">
        <f t="shared" ref="I156:L156" si="79">I22</f>
        <v>15</v>
      </c>
      <c r="J156" t="str">
        <f t="shared" si="79"/>
        <v>AM</v>
      </c>
      <c r="K156" t="str">
        <f t="shared" si="79"/>
        <v>Mosman Park Junior Cricket</v>
      </c>
      <c r="L156" t="str">
        <f t="shared" si="79"/>
        <v>Top field towards Mt Leyshon Road</v>
      </c>
    </row>
    <row r="157" spans="1:12" x14ac:dyDescent="0.2">
      <c r="A157" t="str">
        <f t="shared" ref="A157:C157" si="80">A23</f>
        <v>Saturday</v>
      </c>
      <c r="B157">
        <f t="shared" si="80"/>
        <v>22</v>
      </c>
      <c r="C157" t="str">
        <f t="shared" si="80"/>
        <v>B2</v>
      </c>
      <c r="D157">
        <f t="shared" ref="D157:E157" si="81">G23</f>
        <v>88</v>
      </c>
      <c r="E157" s="16" t="str">
        <f t="shared" si="81"/>
        <v>Grandstanders</v>
      </c>
      <c r="F157" t="s">
        <v>253</v>
      </c>
      <c r="G157">
        <f t="shared" ref="G157:H157" si="82">D23</f>
        <v>70</v>
      </c>
      <c r="H157" t="str">
        <f t="shared" si="82"/>
        <v>Dads and Lads</v>
      </c>
      <c r="I157">
        <f t="shared" ref="I157:L157" si="83">I23</f>
        <v>8</v>
      </c>
      <c r="J157" t="str">
        <f t="shared" si="83"/>
        <v>AM</v>
      </c>
      <c r="K157" t="str">
        <f t="shared" si="83"/>
        <v>All Souls &amp; St Gabriels School</v>
      </c>
      <c r="L157" t="str">
        <f t="shared" si="83"/>
        <v>Burry  Oval</v>
      </c>
    </row>
    <row r="158" spans="1:12" x14ac:dyDescent="0.2">
      <c r="A158" t="str">
        <f t="shared" ref="A158:C158" si="84">A24</f>
        <v>Saturday</v>
      </c>
      <c r="B158">
        <f t="shared" si="84"/>
        <v>23</v>
      </c>
      <c r="C158" t="str">
        <f t="shared" si="84"/>
        <v>B2</v>
      </c>
      <c r="D158">
        <f t="shared" ref="D158:E158" si="85">G24</f>
        <v>89</v>
      </c>
      <c r="E158" s="16" t="str">
        <f t="shared" si="85"/>
        <v>Grandstanders II</v>
      </c>
      <c r="F158" t="s">
        <v>253</v>
      </c>
      <c r="G158">
        <f t="shared" ref="G158:H158" si="86">D24</f>
        <v>41</v>
      </c>
      <c r="H158" t="str">
        <f t="shared" si="86"/>
        <v>Barry's XI</v>
      </c>
      <c r="I158">
        <f t="shared" ref="I158:L158" si="87">I24</f>
        <v>50</v>
      </c>
      <c r="J158" t="str">
        <f t="shared" si="87"/>
        <v>AM</v>
      </c>
      <c r="K158" t="str">
        <f t="shared" si="87"/>
        <v>Goldfield Sporting Complex</v>
      </c>
      <c r="L158" t="str">
        <f t="shared" si="87"/>
        <v>2nd away from Athletic Club</v>
      </c>
    </row>
    <row r="159" spans="1:12" x14ac:dyDescent="0.2">
      <c r="A159" t="str">
        <f t="shared" ref="A159:C159" si="88">A25</f>
        <v>Saturday</v>
      </c>
      <c r="B159">
        <f t="shared" si="88"/>
        <v>24</v>
      </c>
      <c r="C159" t="str">
        <f t="shared" si="88"/>
        <v>B2</v>
      </c>
      <c r="D159">
        <f t="shared" ref="D159:E159" si="89">G25</f>
        <v>63</v>
      </c>
      <c r="E159" s="16" t="str">
        <f t="shared" si="89"/>
        <v>Chads Champs</v>
      </c>
      <c r="F159" t="s">
        <v>253</v>
      </c>
      <c r="G159">
        <f t="shared" ref="G159:H159" si="90">D25</f>
        <v>45</v>
      </c>
      <c r="H159" t="str">
        <f t="shared" si="90"/>
        <v>Big Micks Finns XI</v>
      </c>
      <c r="I159">
        <f t="shared" ref="I159:L159" si="91">I25</f>
        <v>54</v>
      </c>
      <c r="J159" t="str">
        <f t="shared" si="91"/>
        <v>AM</v>
      </c>
      <c r="K159" t="str">
        <f t="shared" si="91"/>
        <v>Drink-A-Stubbie Downs</v>
      </c>
      <c r="L159" t="str">
        <f t="shared" si="91"/>
        <v>7.5km on Weir Road</v>
      </c>
    </row>
    <row r="160" spans="1:12" x14ac:dyDescent="0.2">
      <c r="A160" t="str">
        <f t="shared" ref="A160:C160" si="92">A26</f>
        <v>Saturday</v>
      </c>
      <c r="B160">
        <f t="shared" si="92"/>
        <v>25</v>
      </c>
      <c r="C160" t="str">
        <f t="shared" si="92"/>
        <v>B2</v>
      </c>
      <c r="D160">
        <f t="shared" ref="D160:E160" si="93">G26</f>
        <v>138</v>
      </c>
      <c r="E160" s="16" t="str">
        <f t="shared" si="93"/>
        <v>The Dirty Rats</v>
      </c>
      <c r="F160" t="s">
        <v>253</v>
      </c>
      <c r="G160">
        <f t="shared" ref="G160:H160" si="94">D26</f>
        <v>40</v>
      </c>
      <c r="H160" t="str">
        <f t="shared" si="94"/>
        <v>Barbwire</v>
      </c>
      <c r="I160">
        <f t="shared" ref="I160:L160" si="95">I26</f>
        <v>32</v>
      </c>
      <c r="J160" t="str">
        <f t="shared" si="95"/>
        <v>AM</v>
      </c>
      <c r="K160" t="str">
        <f t="shared" si="95"/>
        <v>Charters Towers Airport Reserve</v>
      </c>
      <c r="L160">
        <f t="shared" si="95"/>
        <v>0</v>
      </c>
    </row>
    <row r="161" spans="1:12" x14ac:dyDescent="0.2">
      <c r="A161" t="str">
        <f t="shared" ref="A161:C161" si="96">A27</f>
        <v>Saturday</v>
      </c>
      <c r="B161">
        <f t="shared" si="96"/>
        <v>26</v>
      </c>
      <c r="C161" t="str">
        <f t="shared" si="96"/>
        <v>B2</v>
      </c>
      <c r="D161">
        <f t="shared" ref="D161:E161" si="97">G27</f>
        <v>48</v>
      </c>
      <c r="E161" s="16" t="str">
        <f t="shared" si="97"/>
        <v xml:space="preserve">Black Bream  </v>
      </c>
      <c r="F161" t="s">
        <v>253</v>
      </c>
      <c r="G161">
        <f t="shared" ref="G161:H161" si="98">D27</f>
        <v>55</v>
      </c>
      <c r="H161" t="str">
        <f t="shared" si="98"/>
        <v>Brothers</v>
      </c>
      <c r="I161">
        <f t="shared" ref="I161:L161" si="99">I27</f>
        <v>44</v>
      </c>
      <c r="J161" t="str">
        <f t="shared" si="99"/>
        <v>AM</v>
      </c>
      <c r="K161" t="str">
        <f t="shared" si="99"/>
        <v>Charters Towers Airport Reserve</v>
      </c>
      <c r="L161">
        <f t="shared" si="99"/>
        <v>0</v>
      </c>
    </row>
    <row r="162" spans="1:12" x14ac:dyDescent="0.2">
      <c r="A162" t="str">
        <f t="shared" ref="A162:C162" si="100">A28</f>
        <v>Saturday</v>
      </c>
      <c r="B162">
        <f t="shared" si="100"/>
        <v>27</v>
      </c>
      <c r="C162" t="str">
        <f t="shared" si="100"/>
        <v>B2</v>
      </c>
      <c r="D162">
        <f t="shared" ref="D162:E162" si="101">G28</f>
        <v>35</v>
      </c>
      <c r="E162" s="16" t="str">
        <f t="shared" si="101"/>
        <v>Allan's XI</v>
      </c>
      <c r="F162" t="s">
        <v>253</v>
      </c>
      <c r="G162">
        <f t="shared" ref="G162:H162" si="102">D28</f>
        <v>78</v>
      </c>
      <c r="H162" t="str">
        <f t="shared" si="102"/>
        <v>Expendaballs</v>
      </c>
      <c r="I162">
        <f t="shared" ref="I162:L162" si="103">I28</f>
        <v>45</v>
      </c>
      <c r="J162" t="str">
        <f t="shared" si="103"/>
        <v>AM</v>
      </c>
      <c r="K162" t="str">
        <f t="shared" si="103"/>
        <v>Charters Towers Airport Reserve</v>
      </c>
      <c r="L162" t="str">
        <f t="shared" si="103"/>
        <v>Closest field to Trade Centre</v>
      </c>
    </row>
    <row r="163" spans="1:12" x14ac:dyDescent="0.2">
      <c r="A163" t="str">
        <f t="shared" ref="A163:C163" si="104">A29</f>
        <v>Saturday</v>
      </c>
      <c r="B163">
        <f t="shared" si="104"/>
        <v>28</v>
      </c>
      <c r="C163" t="str">
        <f t="shared" si="104"/>
        <v>B2</v>
      </c>
      <c r="D163">
        <f t="shared" ref="D163:E163" si="105">G29</f>
        <v>106</v>
      </c>
      <c r="E163" s="16" t="str">
        <f t="shared" si="105"/>
        <v>Mendi's Mob</v>
      </c>
      <c r="F163" t="s">
        <v>253</v>
      </c>
      <c r="G163">
        <f t="shared" ref="G163:H163" si="106">D29</f>
        <v>75</v>
      </c>
      <c r="H163" t="str">
        <f t="shared" si="106"/>
        <v>Dufflebags</v>
      </c>
      <c r="I163">
        <f t="shared" ref="I163:L163" si="107">I29</f>
        <v>28</v>
      </c>
      <c r="J163" t="str">
        <f t="shared" si="107"/>
        <v>AM</v>
      </c>
      <c r="K163" t="str">
        <f t="shared" si="107"/>
        <v>Charters Towers Airport Reserve</v>
      </c>
      <c r="L163" t="str">
        <f t="shared" si="107"/>
        <v>Lou Laneyrie Oval</v>
      </c>
    </row>
    <row r="164" spans="1:12" x14ac:dyDescent="0.2">
      <c r="A164" t="str">
        <f t="shared" ref="A164:C164" si="108">A30</f>
        <v>Saturday</v>
      </c>
      <c r="B164">
        <f t="shared" si="108"/>
        <v>29</v>
      </c>
      <c r="C164" t="str">
        <f t="shared" si="108"/>
        <v>B2</v>
      </c>
      <c r="D164">
        <f t="shared" ref="D164:E164" si="109">G30</f>
        <v>101</v>
      </c>
      <c r="E164" s="16" t="str">
        <f t="shared" si="109"/>
        <v>Lager Louts</v>
      </c>
      <c r="F164" t="s">
        <v>253</v>
      </c>
      <c r="G164">
        <f t="shared" ref="G164:H164" si="110">D30</f>
        <v>52</v>
      </c>
      <c r="H164" t="str">
        <f t="shared" si="110"/>
        <v>Boombys Boozers</v>
      </c>
      <c r="I164">
        <f t="shared" ref="I164:L164" si="111">I30</f>
        <v>78</v>
      </c>
      <c r="J164" t="str">
        <f t="shared" si="111"/>
        <v>AM</v>
      </c>
      <c r="K164" t="str">
        <f t="shared" si="111"/>
        <v xml:space="preserve">Boombys Backyard </v>
      </c>
      <c r="L164" t="str">
        <f t="shared" si="111"/>
        <v>4.2 km  Weir  Road</v>
      </c>
    </row>
    <row r="165" spans="1:12" x14ac:dyDescent="0.2">
      <c r="A165" t="str">
        <f t="shared" ref="A165:C165" si="112">A31</f>
        <v>Saturday</v>
      </c>
      <c r="B165">
        <f t="shared" si="112"/>
        <v>30</v>
      </c>
      <c r="C165" t="str">
        <f t="shared" si="112"/>
        <v>B2</v>
      </c>
      <c r="D165">
        <f t="shared" ref="D165:E165" si="113">G31</f>
        <v>95</v>
      </c>
      <c r="E165" s="16" t="str">
        <f t="shared" si="113"/>
        <v>Here for the Beer</v>
      </c>
      <c r="F165" t="s">
        <v>253</v>
      </c>
      <c r="G165">
        <f t="shared" ref="G165:H165" si="114">D31</f>
        <v>42</v>
      </c>
      <c r="H165" t="str">
        <f t="shared" si="114"/>
        <v>Beerabong XI</v>
      </c>
      <c r="I165">
        <f t="shared" ref="I165:L165" si="115">I31</f>
        <v>72</v>
      </c>
      <c r="J165" t="str">
        <f t="shared" si="115"/>
        <v>AM</v>
      </c>
      <c r="K165" t="str">
        <f t="shared" si="115"/>
        <v>V.B. PARK      1 GAME ONLY</v>
      </c>
      <c r="L165" t="str">
        <f t="shared" si="115"/>
        <v>Acaciavale Road</v>
      </c>
    </row>
    <row r="166" spans="1:12" x14ac:dyDescent="0.2">
      <c r="A166" t="str">
        <f t="shared" ref="A166:C166" si="116">A32</f>
        <v>Saturday</v>
      </c>
      <c r="B166">
        <f t="shared" si="116"/>
        <v>31</v>
      </c>
      <c r="C166" t="str">
        <f t="shared" si="116"/>
        <v>B2</v>
      </c>
      <c r="D166">
        <f t="shared" ref="D166:E166" si="117">G32</f>
        <v>107</v>
      </c>
      <c r="E166" s="16" t="str">
        <f t="shared" si="117"/>
        <v>Mick Downey's XI</v>
      </c>
      <c r="F166" t="s">
        <v>253</v>
      </c>
      <c r="G166">
        <f t="shared" ref="G166:H166" si="118">D32</f>
        <v>116</v>
      </c>
      <c r="H166" t="str">
        <f t="shared" si="118"/>
        <v>Nudeballers</v>
      </c>
      <c r="I166">
        <f t="shared" ref="I166:L166" si="119">I32</f>
        <v>41</v>
      </c>
      <c r="J166" t="str">
        <f t="shared" si="119"/>
        <v>AM</v>
      </c>
      <c r="K166" t="str">
        <f t="shared" si="119"/>
        <v>Charters Towers Airport Reserve</v>
      </c>
      <c r="L166">
        <f t="shared" si="119"/>
        <v>0</v>
      </c>
    </row>
    <row r="167" spans="1:12" x14ac:dyDescent="0.2">
      <c r="A167" t="str">
        <f t="shared" ref="A167:C167" si="120">A33</f>
        <v>Saturday</v>
      </c>
      <c r="B167">
        <f t="shared" si="120"/>
        <v>32</v>
      </c>
      <c r="C167" t="str">
        <f t="shared" si="120"/>
        <v>B2</v>
      </c>
      <c r="D167">
        <f t="shared" ref="D167:E167" si="121">G33</f>
        <v>134</v>
      </c>
      <c r="E167" s="16" t="str">
        <f t="shared" si="121"/>
        <v>Stiff Members</v>
      </c>
      <c r="F167" t="s">
        <v>253</v>
      </c>
      <c r="G167">
        <f t="shared" ref="G167:H167" si="122">D33</f>
        <v>131</v>
      </c>
      <c r="H167" t="str">
        <f t="shared" si="122"/>
        <v>Sharks</v>
      </c>
      <c r="I167">
        <f t="shared" ref="I167:L167" si="123">I33</f>
        <v>56</v>
      </c>
      <c r="J167" t="str">
        <f t="shared" si="123"/>
        <v>AM</v>
      </c>
      <c r="K167" t="str">
        <f t="shared" si="123"/>
        <v>Eventide</v>
      </c>
      <c r="L167" t="str">
        <f t="shared" si="123"/>
        <v>Eventide</v>
      </c>
    </row>
    <row r="168" spans="1:12" x14ac:dyDescent="0.2">
      <c r="A168" t="str">
        <f t="shared" ref="A168:C168" si="124">A34</f>
        <v>Saturday</v>
      </c>
      <c r="B168">
        <f t="shared" si="124"/>
        <v>33</v>
      </c>
      <c r="C168" t="str">
        <f t="shared" si="124"/>
        <v>B2</v>
      </c>
      <c r="D168">
        <f t="shared" ref="D168:E168" si="125">G34</f>
        <v>135</v>
      </c>
      <c r="E168" s="16" t="str">
        <f t="shared" si="125"/>
        <v>Sugar Daddies</v>
      </c>
      <c r="F168" t="s">
        <v>253</v>
      </c>
      <c r="G168">
        <f t="shared" ref="G168:H168" si="126">D34</f>
        <v>120</v>
      </c>
      <c r="H168" t="str">
        <f t="shared" si="126"/>
        <v>Piston Broke</v>
      </c>
      <c r="I168">
        <f t="shared" ref="I168:L168" si="127">I34</f>
        <v>9</v>
      </c>
      <c r="J168" t="str">
        <f t="shared" si="127"/>
        <v>AM</v>
      </c>
      <c r="K168" t="str">
        <f t="shared" si="127"/>
        <v>The B.C.G. 1 GAME ONLY</v>
      </c>
      <c r="L168" t="str">
        <f t="shared" si="127"/>
        <v>349 Old Dalrymple Road</v>
      </c>
    </row>
    <row r="169" spans="1:12" x14ac:dyDescent="0.2">
      <c r="A169" t="str">
        <f t="shared" ref="A169:C169" si="128">A35</f>
        <v>Saturday</v>
      </c>
      <c r="B169">
        <f t="shared" si="128"/>
        <v>34</v>
      </c>
      <c r="C169" t="str">
        <f t="shared" si="128"/>
        <v>B2</v>
      </c>
      <c r="D169">
        <f t="shared" ref="D169:E169" si="129">G35</f>
        <v>136</v>
      </c>
      <c r="E169" s="16" t="str">
        <f t="shared" si="129"/>
        <v>Swinging Outside Ya Crease</v>
      </c>
      <c r="F169" t="s">
        <v>253</v>
      </c>
      <c r="G169">
        <f t="shared" ref="G169:H169" si="130">D35</f>
        <v>44</v>
      </c>
      <c r="H169" t="str">
        <f t="shared" si="130"/>
        <v>Beermacht XI</v>
      </c>
      <c r="I169">
        <f t="shared" ref="I169:L169" si="131">I35</f>
        <v>43</v>
      </c>
      <c r="J169" t="str">
        <f t="shared" si="131"/>
        <v>AM</v>
      </c>
      <c r="K169" t="str">
        <f t="shared" si="131"/>
        <v>Charters Towers Airport Reserve</v>
      </c>
      <c r="L169">
        <f t="shared" si="131"/>
        <v>0</v>
      </c>
    </row>
    <row r="170" spans="1:12" x14ac:dyDescent="0.2">
      <c r="A170" t="str">
        <f t="shared" ref="A170:C170" si="132">A36</f>
        <v>Saturday</v>
      </c>
      <c r="B170">
        <f t="shared" si="132"/>
        <v>35</v>
      </c>
      <c r="C170" t="str">
        <f t="shared" si="132"/>
        <v>B2</v>
      </c>
      <c r="D170">
        <f t="shared" ref="D170:E170" si="133">G36</f>
        <v>119</v>
      </c>
      <c r="E170" s="16" t="str">
        <f t="shared" si="133"/>
        <v>Pilz &amp; Bills</v>
      </c>
      <c r="F170" t="s">
        <v>253</v>
      </c>
      <c r="G170">
        <f t="shared" ref="G170:H170" si="134">D36</f>
        <v>79</v>
      </c>
      <c r="H170" t="str">
        <f t="shared" si="134"/>
        <v>Far Canals</v>
      </c>
      <c r="I170">
        <f t="shared" ref="I170:L170" si="135">I36</f>
        <v>22</v>
      </c>
      <c r="J170" t="str">
        <f t="shared" si="135"/>
        <v>AM</v>
      </c>
      <c r="K170" t="str">
        <f t="shared" si="135"/>
        <v>Charters Towers Golf Club</v>
      </c>
      <c r="L170" t="str">
        <f t="shared" si="135"/>
        <v xml:space="preserve">2nd from Clubhouse                      </v>
      </c>
    </row>
    <row r="171" spans="1:12" x14ac:dyDescent="0.2">
      <c r="A171" t="str">
        <f t="shared" ref="A171:C171" si="136">A37</f>
        <v>Saturday</v>
      </c>
      <c r="B171">
        <f t="shared" si="136"/>
        <v>36</v>
      </c>
      <c r="C171" t="str">
        <f t="shared" si="136"/>
        <v>B2</v>
      </c>
      <c r="D171">
        <f t="shared" ref="D171:E171" si="137">G37</f>
        <v>157</v>
      </c>
      <c r="E171" s="16" t="str">
        <f t="shared" si="137"/>
        <v>Wanderers</v>
      </c>
      <c r="F171" t="s">
        <v>253</v>
      </c>
      <c r="G171">
        <f t="shared" ref="G171:H171" si="138">D37</f>
        <v>166</v>
      </c>
      <c r="H171" t="str">
        <f t="shared" si="138"/>
        <v>XXXX Floor Beers</v>
      </c>
      <c r="I171">
        <f t="shared" ref="I171:L171" si="139">I37</f>
        <v>61</v>
      </c>
      <c r="J171" t="str">
        <f t="shared" si="139"/>
        <v>AM</v>
      </c>
      <c r="K171" t="str">
        <f t="shared" si="139"/>
        <v>Towers Taipans Soccer Field</v>
      </c>
      <c r="L171" t="str">
        <f t="shared" si="139"/>
        <v>Kerswell Oval</v>
      </c>
    </row>
    <row r="172" spans="1:12" x14ac:dyDescent="0.2">
      <c r="A172" t="str">
        <f t="shared" ref="A172:C172" si="140">A38</f>
        <v>Saturday</v>
      </c>
      <c r="B172">
        <f t="shared" si="140"/>
        <v>37</v>
      </c>
      <c r="C172" t="str">
        <f t="shared" si="140"/>
        <v>B2</v>
      </c>
      <c r="D172">
        <f t="shared" ref="D172:E172" si="141">G38</f>
        <v>115</v>
      </c>
      <c r="E172" s="16" t="str">
        <f t="shared" si="141"/>
        <v>Normanton Rogues</v>
      </c>
      <c r="F172" t="s">
        <v>253</v>
      </c>
      <c r="G172">
        <f t="shared" ref="G172:H172" si="142">D38</f>
        <v>130</v>
      </c>
      <c r="H172" t="str">
        <f t="shared" si="142"/>
        <v>Shaggers XI</v>
      </c>
      <c r="I172">
        <f t="shared" ref="I172:L172" si="143">I38</f>
        <v>75</v>
      </c>
      <c r="J172" t="str">
        <f t="shared" si="143"/>
        <v>AM</v>
      </c>
      <c r="K172" t="str">
        <f t="shared" si="143"/>
        <v xml:space="preserve">Brokevale       </v>
      </c>
      <c r="L172" t="str">
        <f t="shared" si="143"/>
        <v>3.8 km Milchester Road Queenslander Road</v>
      </c>
    </row>
    <row r="173" spans="1:12" x14ac:dyDescent="0.2">
      <c r="A173" t="str">
        <f t="shared" ref="A173:C173" si="144">A39</f>
        <v>Saturday</v>
      </c>
      <c r="B173">
        <f t="shared" si="144"/>
        <v>38</v>
      </c>
      <c r="C173" t="str">
        <f t="shared" si="144"/>
        <v>B2</v>
      </c>
      <c r="D173">
        <f t="shared" ref="D173:E173" si="145">G39</f>
        <v>169</v>
      </c>
      <c r="E173" s="16" t="str">
        <f t="shared" si="145"/>
        <v>Zarsoff</v>
      </c>
      <c r="F173" t="s">
        <v>253</v>
      </c>
      <c r="G173">
        <f t="shared" ref="G173:H173" si="146">D39</f>
        <v>163</v>
      </c>
      <c r="H173" t="str">
        <f t="shared" si="146"/>
        <v>Western Star Pickets 1</v>
      </c>
      <c r="I173">
        <f t="shared" ref="I173:L173" si="147">I39</f>
        <v>19</v>
      </c>
      <c r="J173" t="str">
        <f t="shared" si="147"/>
        <v>AM</v>
      </c>
      <c r="K173" t="str">
        <f t="shared" si="147"/>
        <v>Blackheath &amp; Thornburgh College</v>
      </c>
      <c r="L173" t="str">
        <f t="shared" si="147"/>
        <v>Waverley Field</v>
      </c>
    </row>
    <row r="174" spans="1:12" x14ac:dyDescent="0.2">
      <c r="A174" t="str">
        <f t="shared" ref="A174:C174" si="148">A40</f>
        <v>Saturday</v>
      </c>
      <c r="B174">
        <f t="shared" si="148"/>
        <v>39</v>
      </c>
      <c r="C174" t="str">
        <f t="shared" si="148"/>
        <v>B2</v>
      </c>
      <c r="D174">
        <f t="shared" ref="D174:E174" si="149">G40</f>
        <v>155</v>
      </c>
      <c r="E174" s="16" t="str">
        <f t="shared" si="149"/>
        <v>Walker's Wides</v>
      </c>
      <c r="F174" t="s">
        <v>253</v>
      </c>
      <c r="G174">
        <f t="shared" ref="G174:H174" si="150">D40</f>
        <v>112</v>
      </c>
      <c r="H174" t="str">
        <f t="shared" si="150"/>
        <v>Nanna Meryl's XI</v>
      </c>
      <c r="I174">
        <f t="shared" ref="I174:L174" si="151">I40</f>
        <v>74</v>
      </c>
      <c r="J174" t="str">
        <f t="shared" si="151"/>
        <v>AM</v>
      </c>
      <c r="K174" t="str">
        <f t="shared" si="151"/>
        <v>Urdera  Road</v>
      </c>
      <c r="L174" t="str">
        <f t="shared" si="151"/>
        <v>3.2 km Urdera  Road on Lynd H/Way 5km</v>
      </c>
    </row>
    <row r="175" spans="1:12" x14ac:dyDescent="0.2">
      <c r="A175" t="str">
        <f t="shared" ref="A175:C175" si="152">A41</f>
        <v>Saturday</v>
      </c>
      <c r="B175">
        <f t="shared" si="152"/>
        <v>40</v>
      </c>
      <c r="C175" t="str">
        <f t="shared" si="152"/>
        <v>B2</v>
      </c>
      <c r="D175">
        <f t="shared" ref="D175:E175" si="153">G41</f>
        <v>96</v>
      </c>
      <c r="E175" s="16" t="str">
        <f t="shared" si="153"/>
        <v>Hit 'N' Split</v>
      </c>
      <c r="F175" t="s">
        <v>253</v>
      </c>
      <c r="G175">
        <f t="shared" ref="G175:H175" si="154">D41</f>
        <v>127</v>
      </c>
      <c r="H175" t="str">
        <f t="shared" si="154"/>
        <v>Salisbury Boys XI Team 1</v>
      </c>
      <c r="I175">
        <f t="shared" ref="I175:L175" si="155">I41</f>
        <v>68</v>
      </c>
      <c r="J175" t="str">
        <f t="shared" si="155"/>
        <v>AM</v>
      </c>
      <c r="K175" t="str">
        <f t="shared" si="155"/>
        <v>Sellheim</v>
      </c>
      <c r="L175" t="str">
        <f t="shared" si="155"/>
        <v xml:space="preserve">Ben Carrs  Field                      </v>
      </c>
    </row>
    <row r="176" spans="1:12" x14ac:dyDescent="0.2">
      <c r="A176" t="str">
        <f t="shared" ref="A176:C176" si="156">A42</f>
        <v>Saturday</v>
      </c>
      <c r="B176">
        <f t="shared" si="156"/>
        <v>41</v>
      </c>
      <c r="C176" t="str">
        <f t="shared" si="156"/>
        <v>B2</v>
      </c>
      <c r="D176">
        <f t="shared" ref="D176:E176" si="157">G42</f>
        <v>90</v>
      </c>
      <c r="E176" s="16" t="str">
        <f t="shared" si="157"/>
        <v>Grazed Anatomy</v>
      </c>
      <c r="F176" t="s">
        <v>253</v>
      </c>
      <c r="G176">
        <f t="shared" ref="G176:H176" si="158">D42</f>
        <v>67</v>
      </c>
      <c r="H176" t="str">
        <f t="shared" si="158"/>
        <v>Crakacan</v>
      </c>
      <c r="I176">
        <f t="shared" ref="I176:L176" si="159">I42</f>
        <v>11</v>
      </c>
      <c r="J176" t="str">
        <f t="shared" si="159"/>
        <v>AM</v>
      </c>
      <c r="K176" t="str">
        <f t="shared" si="159"/>
        <v>Mossman Park Junior Cricket</v>
      </c>
      <c r="L176" t="str">
        <f t="shared" si="159"/>
        <v>Field between Nets and Natal Downs Rd</v>
      </c>
    </row>
    <row r="177" spans="1:12" x14ac:dyDescent="0.2">
      <c r="A177" t="str">
        <f t="shared" ref="A177:C177" si="160">A43</f>
        <v>Saturday</v>
      </c>
      <c r="B177">
        <f t="shared" si="160"/>
        <v>42</v>
      </c>
      <c r="C177" t="str">
        <f t="shared" si="160"/>
        <v>B2</v>
      </c>
      <c r="D177">
        <f t="shared" ref="D177:E177" si="161">G43</f>
        <v>77</v>
      </c>
      <c r="E177" s="16" t="str">
        <f t="shared" si="161"/>
        <v>Erratic 11</v>
      </c>
      <c r="F177" t="s">
        <v>253</v>
      </c>
      <c r="G177">
        <f t="shared" ref="G177:H177" si="162">D43</f>
        <v>123</v>
      </c>
      <c r="H177" t="str">
        <f t="shared" si="162"/>
        <v>Popatop Mixups</v>
      </c>
      <c r="I177">
        <f t="shared" ref="I177:L177" si="163">I43</f>
        <v>70</v>
      </c>
      <c r="J177" t="str">
        <f t="shared" si="163"/>
        <v>AM</v>
      </c>
      <c r="K177" t="str">
        <f t="shared" si="163"/>
        <v>Popatop Plains</v>
      </c>
      <c r="L177" t="str">
        <f t="shared" si="163"/>
        <v xml:space="preserve"> 3 km  on Woodchopper Road</v>
      </c>
    </row>
    <row r="178" spans="1:12" x14ac:dyDescent="0.2">
      <c r="A178" t="str">
        <f t="shared" ref="A178:C178" si="164">A44</f>
        <v>Saturday</v>
      </c>
      <c r="B178">
        <f t="shared" si="164"/>
        <v>43</v>
      </c>
      <c r="C178" t="str">
        <f t="shared" si="164"/>
        <v>B2</v>
      </c>
      <c r="D178">
        <f t="shared" ref="D178:E178" si="165">G44</f>
        <v>141</v>
      </c>
      <c r="E178" s="16" t="str">
        <f t="shared" si="165"/>
        <v>The Silver Chickens</v>
      </c>
      <c r="F178" t="s">
        <v>253</v>
      </c>
      <c r="G178">
        <f t="shared" ref="G178:H178" si="166">D44</f>
        <v>142</v>
      </c>
      <c r="H178" t="str">
        <f t="shared" si="166"/>
        <v>The Smashed Crabs</v>
      </c>
      <c r="I178">
        <f t="shared" ref="I178:L178" si="167">I44</f>
        <v>73</v>
      </c>
      <c r="J178" t="str">
        <f t="shared" si="167"/>
        <v>AM</v>
      </c>
      <c r="K178" t="str">
        <f t="shared" si="167"/>
        <v>51 Corral Road</v>
      </c>
      <c r="L178" t="str">
        <f t="shared" si="167"/>
        <v>3.1 km Jesmond Road on Mt Isa  H/Way  10 km</v>
      </c>
    </row>
    <row r="179" spans="1:12" x14ac:dyDescent="0.2">
      <c r="A179" t="str">
        <f t="shared" ref="A179:C179" si="168">A45</f>
        <v>Saturday</v>
      </c>
      <c r="B179">
        <f t="shared" si="168"/>
        <v>44</v>
      </c>
      <c r="C179" t="str">
        <f t="shared" si="168"/>
        <v>B2</v>
      </c>
      <c r="D179">
        <f t="shared" ref="D179:E179" si="169">G45</f>
        <v>159</v>
      </c>
      <c r="E179" s="16" t="str">
        <f t="shared" si="169"/>
        <v>Wattle Boys</v>
      </c>
      <c r="F179" t="s">
        <v>253</v>
      </c>
      <c r="G179">
        <f t="shared" ref="G179:H179" si="170">D45</f>
        <v>150</v>
      </c>
      <c r="H179" t="str">
        <f t="shared" si="170"/>
        <v>Trev's XI</v>
      </c>
      <c r="I179">
        <f t="shared" ref="I179:L179" si="171">I45</f>
        <v>20</v>
      </c>
      <c r="J179" t="str">
        <f t="shared" si="171"/>
        <v>AM</v>
      </c>
      <c r="K179" t="str">
        <f t="shared" si="171"/>
        <v>Richmond Hill State School</v>
      </c>
      <c r="L179" t="str">
        <f t="shared" si="171"/>
        <v>Richmond Hill School</v>
      </c>
    </row>
    <row r="180" spans="1:12" x14ac:dyDescent="0.2">
      <c r="A180" t="str">
        <f t="shared" ref="A180:C180" si="172">A46</f>
        <v>Saturday</v>
      </c>
      <c r="B180">
        <f t="shared" si="172"/>
        <v>45</v>
      </c>
      <c r="C180" t="str">
        <f t="shared" si="172"/>
        <v>B2</v>
      </c>
      <c r="D180">
        <f t="shared" ref="D180:E180" si="173">G46</f>
        <v>39</v>
      </c>
      <c r="E180" s="16" t="str">
        <f t="shared" si="173"/>
        <v>Bang Bang Boys</v>
      </c>
      <c r="F180" t="s">
        <v>253</v>
      </c>
      <c r="G180">
        <f t="shared" ref="G180:H180" si="174">D46</f>
        <v>64</v>
      </c>
      <c r="H180" t="str">
        <f t="shared" si="174"/>
        <v>Chasing Tail</v>
      </c>
      <c r="I180">
        <f t="shared" ref="I180:L180" si="175">I46</f>
        <v>10</v>
      </c>
      <c r="J180" t="str">
        <f t="shared" si="175"/>
        <v>AM</v>
      </c>
      <c r="K180" t="str">
        <f t="shared" si="175"/>
        <v>All Souls &amp; St Gabriels School</v>
      </c>
      <c r="L180" t="str">
        <f t="shared" si="175"/>
        <v>Burns Oval   across- road</v>
      </c>
    </row>
    <row r="181" spans="1:12" x14ac:dyDescent="0.2">
      <c r="A181" t="str">
        <f t="shared" ref="A181:C181" si="176">A47</f>
        <v>Saturday</v>
      </c>
      <c r="B181">
        <f t="shared" si="176"/>
        <v>46</v>
      </c>
      <c r="C181" t="str">
        <f t="shared" si="176"/>
        <v>B2</v>
      </c>
      <c r="D181">
        <f t="shared" ref="D181:E181" si="177">G47</f>
        <v>59</v>
      </c>
      <c r="E181" s="16" t="str">
        <f t="shared" si="177"/>
        <v>Bumbo's XI</v>
      </c>
      <c r="F181" t="s">
        <v>253</v>
      </c>
      <c r="G181">
        <f t="shared" ref="G181:H181" si="178">D47</f>
        <v>93</v>
      </c>
      <c r="H181" t="str">
        <f t="shared" si="178"/>
        <v>HazBeanz</v>
      </c>
      <c r="I181">
        <f t="shared" ref="I181:L181" si="179">I47</f>
        <v>69</v>
      </c>
      <c r="J181" t="str">
        <f t="shared" si="179"/>
        <v>AM</v>
      </c>
      <c r="K181" t="str">
        <f t="shared" si="179"/>
        <v xml:space="preserve">Alcheringa     </v>
      </c>
      <c r="L181" t="str">
        <f t="shared" si="179"/>
        <v>4.2 km on Old Dalrymple Road.</v>
      </c>
    </row>
    <row r="182" spans="1:12" x14ac:dyDescent="0.2">
      <c r="A182" t="str">
        <f t="shared" ref="A182:C182" si="180">A48</f>
        <v>Saturday</v>
      </c>
      <c r="B182">
        <f t="shared" si="180"/>
        <v>47</v>
      </c>
      <c r="C182" t="str">
        <f t="shared" si="180"/>
        <v>B2</v>
      </c>
      <c r="D182">
        <f t="shared" ref="D182:E182" si="181">G48</f>
        <v>83</v>
      </c>
      <c r="E182" s="16" t="str">
        <f t="shared" si="181"/>
        <v>Garbutt Magpies</v>
      </c>
      <c r="F182" t="s">
        <v>253</v>
      </c>
      <c r="G182">
        <f t="shared" ref="G182:H182" si="182">D48</f>
        <v>56</v>
      </c>
      <c r="H182" t="str">
        <f t="shared" si="182"/>
        <v>Broughton River Brewers II</v>
      </c>
      <c r="I182">
        <f t="shared" ref="I182:L182" si="183">I48</f>
        <v>57</v>
      </c>
      <c r="J182" t="str">
        <f t="shared" si="183"/>
        <v>AM</v>
      </c>
      <c r="K182" t="str">
        <f t="shared" si="183"/>
        <v>133 Diamond Road</v>
      </c>
      <c r="L182" t="str">
        <f t="shared" si="183"/>
        <v>4 km Bus Road</v>
      </c>
    </row>
    <row r="183" spans="1:12" x14ac:dyDescent="0.2">
      <c r="A183" t="str">
        <f t="shared" ref="A183:C183" si="184">A49</f>
        <v>Saturday</v>
      </c>
      <c r="B183">
        <f t="shared" si="184"/>
        <v>48</v>
      </c>
      <c r="C183" t="str">
        <f t="shared" si="184"/>
        <v>B2</v>
      </c>
      <c r="D183">
        <f t="shared" ref="D183:E183" si="185">G49</f>
        <v>86</v>
      </c>
      <c r="E183" s="16" t="str">
        <f t="shared" si="185"/>
        <v>Gibby's Greenants</v>
      </c>
      <c r="F183" t="s">
        <v>253</v>
      </c>
      <c r="G183">
        <f t="shared" ref="G183:H183" si="186">D49</f>
        <v>76</v>
      </c>
      <c r="H183" t="str">
        <f t="shared" si="186"/>
        <v>England</v>
      </c>
      <c r="I183">
        <f t="shared" ref="I183:L183" si="187">I49</f>
        <v>71</v>
      </c>
      <c r="J183" t="str">
        <f t="shared" si="187"/>
        <v>AM</v>
      </c>
      <c r="K183" t="str">
        <f t="shared" si="187"/>
        <v>Lords</v>
      </c>
      <c r="L183" t="str">
        <f t="shared" si="187"/>
        <v>Off Phillipson Road near Distance Edd</v>
      </c>
    </row>
    <row r="184" spans="1:12" x14ac:dyDescent="0.2">
      <c r="A184" t="str">
        <f t="shared" ref="A184:C184" si="188">A50</f>
        <v>Saturday</v>
      </c>
      <c r="B184">
        <f t="shared" si="188"/>
        <v>49</v>
      </c>
      <c r="C184" t="str">
        <f t="shared" si="188"/>
        <v>B2</v>
      </c>
      <c r="D184">
        <f t="shared" ref="D184:E184" si="189">G50</f>
        <v>85</v>
      </c>
      <c r="E184" s="16" t="str">
        <f t="shared" si="189"/>
        <v>Georgetown Joe's</v>
      </c>
      <c r="F184" t="s">
        <v>253</v>
      </c>
      <c r="G184">
        <f t="shared" ref="G184:H184" si="190">D50</f>
        <v>53</v>
      </c>
      <c r="H184" t="str">
        <f t="shared" si="190"/>
        <v>Boonies Disciples</v>
      </c>
      <c r="I184">
        <f t="shared" ref="I184:L184" si="191">I50</f>
        <v>23</v>
      </c>
      <c r="J184" t="str">
        <f t="shared" si="191"/>
        <v>AM</v>
      </c>
      <c r="K184" t="str">
        <f t="shared" si="191"/>
        <v>Charters Towers Gun Club</v>
      </c>
      <c r="L184" t="str">
        <f t="shared" si="191"/>
        <v>Left Hand side/2nd away from clubhouse</v>
      </c>
    </row>
    <row r="185" spans="1:12" x14ac:dyDescent="0.2">
      <c r="A185" t="str">
        <f t="shared" ref="A185:C185" si="192">A51</f>
        <v>Saturday</v>
      </c>
      <c r="B185">
        <f t="shared" si="192"/>
        <v>50</v>
      </c>
      <c r="C185" t="str">
        <f t="shared" si="192"/>
        <v>B2</v>
      </c>
      <c r="D185">
        <f t="shared" ref="D185:E185" si="193">G51</f>
        <v>98</v>
      </c>
      <c r="E185" s="16" t="str">
        <f t="shared" si="193"/>
        <v>Inghamvale Housos</v>
      </c>
      <c r="F185" t="s">
        <v>253</v>
      </c>
      <c r="G185">
        <f t="shared" ref="G185:H185" si="194">D51</f>
        <v>87</v>
      </c>
      <c r="H185" t="str">
        <f t="shared" si="194"/>
        <v>Gone Fishin</v>
      </c>
      <c r="I185">
        <f t="shared" ref="I185:L185" si="195">I51</f>
        <v>18</v>
      </c>
      <c r="J185" t="str">
        <f t="shared" si="195"/>
        <v>AM</v>
      </c>
      <c r="K185" t="str">
        <f t="shared" si="195"/>
        <v>Mafeking Road</v>
      </c>
      <c r="L185" t="str">
        <f t="shared" si="195"/>
        <v>4 km Milchester Road</v>
      </c>
    </row>
    <row r="186" spans="1:12" x14ac:dyDescent="0.2">
      <c r="A186" t="str">
        <f t="shared" ref="A186:C186" si="196">A52</f>
        <v>Saturday</v>
      </c>
      <c r="B186">
        <f t="shared" si="196"/>
        <v>51</v>
      </c>
      <c r="C186" t="str">
        <f t="shared" si="196"/>
        <v>B2</v>
      </c>
      <c r="D186">
        <f t="shared" ref="D186:E186" si="197">G52</f>
        <v>54</v>
      </c>
      <c r="E186" s="16" t="str">
        <f t="shared" si="197"/>
        <v>Brokebat Mountain</v>
      </c>
      <c r="F186" t="s">
        <v>253</v>
      </c>
      <c r="G186">
        <f t="shared" ref="G186:H186" si="198">D52</f>
        <v>47</v>
      </c>
      <c r="H186" t="str">
        <f t="shared" si="198"/>
        <v>Bintang Boys</v>
      </c>
      <c r="I186">
        <f t="shared" ref="I186:L186" si="199">I52</f>
        <v>34</v>
      </c>
      <c r="J186" t="str">
        <f t="shared" si="199"/>
        <v>AM</v>
      </c>
      <c r="K186" t="str">
        <f t="shared" si="199"/>
        <v>Charters Towers Airport Reserve</v>
      </c>
      <c r="L186">
        <f t="shared" si="199"/>
        <v>0</v>
      </c>
    </row>
    <row r="187" spans="1:12" x14ac:dyDescent="0.2">
      <c r="A187" t="str">
        <f t="shared" ref="A187:C187" si="200">A53</f>
        <v>Saturday</v>
      </c>
      <c r="B187">
        <f t="shared" si="200"/>
        <v>52</v>
      </c>
      <c r="C187" t="str">
        <f t="shared" si="200"/>
        <v>B2</v>
      </c>
      <c r="D187">
        <f t="shared" ref="D187:E187" si="201">G53</f>
        <v>71</v>
      </c>
      <c r="E187" s="16" t="str">
        <f t="shared" si="201"/>
        <v>Dimbulah Rugby Club</v>
      </c>
      <c r="F187" t="s">
        <v>253</v>
      </c>
      <c r="G187">
        <f t="shared" ref="G187:H187" si="202">D53</f>
        <v>72</v>
      </c>
      <c r="H187" t="str">
        <f t="shared" si="202"/>
        <v>Dirty Dogs</v>
      </c>
      <c r="I187">
        <f t="shared" ref="I187:L187" si="203">I53</f>
        <v>42</v>
      </c>
      <c r="J187" t="str">
        <f t="shared" si="203"/>
        <v>AM</v>
      </c>
      <c r="K187" t="str">
        <f t="shared" si="203"/>
        <v>Charters Towers Airport Reserve</v>
      </c>
      <c r="L187">
        <f t="shared" si="203"/>
        <v>0</v>
      </c>
    </row>
    <row r="188" spans="1:12" x14ac:dyDescent="0.2">
      <c r="A188" t="str">
        <f t="shared" ref="A188:C188" si="204">A54</f>
        <v>Saturday</v>
      </c>
      <c r="B188">
        <f t="shared" si="204"/>
        <v>53</v>
      </c>
      <c r="C188" t="str">
        <f t="shared" si="204"/>
        <v>B2</v>
      </c>
      <c r="D188">
        <f t="shared" ref="D188:E188" si="205">G54</f>
        <v>153</v>
      </c>
      <c r="E188" s="16" t="str">
        <f t="shared" si="205"/>
        <v>Urkel's XI</v>
      </c>
      <c r="F188" t="s">
        <v>253</v>
      </c>
      <c r="G188">
        <f t="shared" ref="G188:H188" si="206">D54</f>
        <v>58</v>
      </c>
      <c r="H188" t="str">
        <f t="shared" si="206"/>
        <v>Bum Grubs</v>
      </c>
      <c r="I188">
        <f t="shared" ref="I188:L188" si="207">I54</f>
        <v>35</v>
      </c>
      <c r="J188" t="str">
        <f t="shared" si="207"/>
        <v>AM</v>
      </c>
      <c r="K188" t="str">
        <f t="shared" si="207"/>
        <v>Charters Towers Airport Reserve</v>
      </c>
      <c r="L188">
        <f t="shared" si="207"/>
        <v>0</v>
      </c>
    </row>
    <row r="189" spans="1:12" x14ac:dyDescent="0.2">
      <c r="A189" t="str">
        <f t="shared" ref="A189:C189" si="208">A55</f>
        <v>Saturday</v>
      </c>
      <c r="B189">
        <f t="shared" si="208"/>
        <v>54</v>
      </c>
      <c r="C189" t="str">
        <f t="shared" si="208"/>
        <v>B2</v>
      </c>
      <c r="D189">
        <f t="shared" ref="D189:E189" si="209">G55</f>
        <v>65</v>
      </c>
      <c r="E189" s="16" t="str">
        <f t="shared" si="209"/>
        <v>Chuckers &amp; Sloggers</v>
      </c>
      <c r="F189" t="s">
        <v>253</v>
      </c>
      <c r="G189">
        <f t="shared" ref="G189:H189" si="210">D55</f>
        <v>60</v>
      </c>
      <c r="H189" t="str">
        <f t="shared" si="210"/>
        <v>Bunch of Carn'ts</v>
      </c>
      <c r="I189">
        <f t="shared" ref="I189:L189" si="211">I55</f>
        <v>64</v>
      </c>
      <c r="J189" t="str">
        <f t="shared" si="211"/>
        <v>AM</v>
      </c>
      <c r="K189" t="str">
        <f t="shared" si="211"/>
        <v>School of Distance Education</v>
      </c>
      <c r="L189" t="str">
        <f t="shared" si="211"/>
        <v>School of Distance Education</v>
      </c>
    </row>
    <row r="190" spans="1:12" x14ac:dyDescent="0.2">
      <c r="A190" t="str">
        <f t="shared" ref="A190:C190" si="212">A56</f>
        <v>Saturday</v>
      </c>
      <c r="B190">
        <f t="shared" si="212"/>
        <v>55</v>
      </c>
      <c r="C190" t="str">
        <f t="shared" si="212"/>
        <v>B2</v>
      </c>
      <c r="D190">
        <f t="shared" ref="D190:E190" si="213">G56</f>
        <v>113</v>
      </c>
      <c r="E190" s="16" t="str">
        <f t="shared" si="213"/>
        <v>Neville's Nomads</v>
      </c>
      <c r="F190" t="s">
        <v>253</v>
      </c>
      <c r="G190">
        <f t="shared" ref="G190:H190" si="214">D56</f>
        <v>146</v>
      </c>
      <c r="H190" t="str">
        <f t="shared" si="214"/>
        <v>Thuringowa Bulldogs</v>
      </c>
      <c r="I190">
        <f t="shared" ref="I190:L190" si="215">I56</f>
        <v>29</v>
      </c>
      <c r="J190" t="str">
        <f t="shared" si="215"/>
        <v>AM</v>
      </c>
      <c r="K190" t="str">
        <f t="shared" si="215"/>
        <v>Charters Towers Airport Reserve</v>
      </c>
      <c r="L190" t="str">
        <f t="shared" si="215"/>
        <v>Opposite Depot</v>
      </c>
    </row>
    <row r="191" spans="1:12" x14ac:dyDescent="0.2">
      <c r="A191" t="str">
        <f t="shared" ref="A191:C191" si="216">A57</f>
        <v>Saturday</v>
      </c>
      <c r="B191">
        <f t="shared" si="216"/>
        <v>56</v>
      </c>
      <c r="C191" t="str">
        <f t="shared" si="216"/>
        <v>B2</v>
      </c>
      <c r="D191">
        <f t="shared" ref="D191:E191" si="217">G57</f>
        <v>215</v>
      </c>
      <c r="E191" s="16" t="str">
        <f t="shared" si="217"/>
        <v xml:space="preserve">Johny Mac's XI          </v>
      </c>
      <c r="F191" t="s">
        <v>253</v>
      </c>
      <c r="G191">
        <f t="shared" ref="G191:H191" si="218">D57</f>
        <v>99</v>
      </c>
      <c r="H191" t="str">
        <f t="shared" si="218"/>
        <v>Jungle Patrol 2</v>
      </c>
      <c r="I191">
        <f t="shared" ref="I191:L191" si="219">I57</f>
        <v>79</v>
      </c>
      <c r="J191" t="str">
        <f t="shared" si="219"/>
        <v>AM</v>
      </c>
      <c r="K191" t="str">
        <f t="shared" si="219"/>
        <v>Acacia</v>
      </c>
      <c r="L191" t="str">
        <f t="shared" si="219"/>
        <v>4 km Wheelers Road</v>
      </c>
    </row>
    <row r="192" spans="1:12" x14ac:dyDescent="0.2">
      <c r="A192" t="str">
        <f t="shared" ref="A192:C192" si="220">A58</f>
        <v>Saturday</v>
      </c>
      <c r="B192">
        <f t="shared" si="220"/>
        <v>57</v>
      </c>
      <c r="C192" t="str">
        <f t="shared" si="220"/>
        <v>B2</v>
      </c>
      <c r="D192">
        <f t="shared" ref="D192:E192" si="221">G58</f>
        <v>37</v>
      </c>
      <c r="E192" s="16" t="str">
        <f t="shared" si="221"/>
        <v>Balls, Beers and Bowl 5417</v>
      </c>
      <c r="F192" t="s">
        <v>253</v>
      </c>
      <c r="G192">
        <f t="shared" ref="G192:H192" si="222">D58</f>
        <v>152</v>
      </c>
      <c r="H192" t="str">
        <f t="shared" si="222"/>
        <v>U12's PCYC</v>
      </c>
      <c r="I192">
        <f t="shared" ref="I192:L192" si="223">I58</f>
        <v>24</v>
      </c>
      <c r="J192" t="str">
        <f t="shared" si="223"/>
        <v>PM</v>
      </c>
      <c r="K192" t="str">
        <f t="shared" si="223"/>
        <v>Charters Towers Gun Club</v>
      </c>
      <c r="L192" t="str">
        <f t="shared" si="223"/>
        <v>Closest to Clubhouse</v>
      </c>
    </row>
    <row r="193" spans="1:12" x14ac:dyDescent="0.2">
      <c r="A193" t="str">
        <f t="shared" ref="A193:C193" si="224">A59</f>
        <v>Saturday</v>
      </c>
      <c r="B193">
        <f t="shared" si="224"/>
        <v>58</v>
      </c>
      <c r="C193" t="str">
        <f t="shared" si="224"/>
        <v>B2</v>
      </c>
      <c r="D193">
        <f t="shared" ref="D193:E193" si="225">G59</f>
        <v>73</v>
      </c>
      <c r="E193" s="16" t="str">
        <f t="shared" si="225"/>
        <v>Dreaded Creeping  Bumrashes</v>
      </c>
      <c r="F193" t="s">
        <v>253</v>
      </c>
      <c r="G193">
        <f t="shared" ref="G193:H193" si="226">D59</f>
        <v>111</v>
      </c>
      <c r="H193" t="str">
        <f t="shared" si="226"/>
        <v>Mt Coolon</v>
      </c>
      <c r="I193">
        <f t="shared" ref="I193:L193" si="227">I59</f>
        <v>62</v>
      </c>
      <c r="J193" t="str">
        <f t="shared" si="227"/>
        <v>PM</v>
      </c>
      <c r="K193" t="str">
        <f t="shared" si="227"/>
        <v>The FCG                   1GAME</v>
      </c>
      <c r="L193" t="str">
        <f t="shared" si="227"/>
        <v>Bus Road - Fordyce's Property</v>
      </c>
    </row>
    <row r="194" spans="1:12" x14ac:dyDescent="0.2">
      <c r="A194" t="str">
        <f t="shared" ref="A194:C194" si="228">A60</f>
        <v>Saturday</v>
      </c>
      <c r="B194">
        <f t="shared" si="228"/>
        <v>59</v>
      </c>
      <c r="C194" t="str">
        <f t="shared" si="228"/>
        <v>B2</v>
      </c>
      <c r="D194">
        <f t="shared" ref="D194:E194" si="229">G60</f>
        <v>165</v>
      </c>
      <c r="E194" s="16" t="str">
        <f t="shared" si="229"/>
        <v>Wreck Em XI</v>
      </c>
      <c r="F194" t="s">
        <v>253</v>
      </c>
      <c r="G194">
        <f t="shared" ref="G194:H194" si="230">D60</f>
        <v>108</v>
      </c>
      <c r="H194" t="str">
        <f t="shared" si="230"/>
        <v>Mingela</v>
      </c>
      <c r="I194">
        <f t="shared" ref="I194:L194" si="231">I60</f>
        <v>63</v>
      </c>
      <c r="J194" t="str">
        <f t="shared" si="231"/>
        <v>PM</v>
      </c>
      <c r="K194" t="str">
        <f t="shared" si="231"/>
        <v>Wreck Em XI Home Field 1 GAME</v>
      </c>
      <c r="L194" t="str">
        <f t="shared" si="231"/>
        <v>Coffison's Block</v>
      </c>
    </row>
    <row r="195" spans="1:12" x14ac:dyDescent="0.2">
      <c r="A195" t="str">
        <f t="shared" ref="A195:C195" si="232">A61</f>
        <v>Saturday</v>
      </c>
      <c r="B195">
        <f t="shared" si="232"/>
        <v>60</v>
      </c>
      <c r="C195" t="str">
        <f t="shared" si="232"/>
        <v>B2</v>
      </c>
      <c r="D195">
        <f t="shared" ref="D195:E195" si="233">G61</f>
        <v>125</v>
      </c>
      <c r="E195" s="16" t="str">
        <f t="shared" si="233"/>
        <v>Ravenswood Gold Nuggets</v>
      </c>
      <c r="F195" t="s">
        <v>253</v>
      </c>
      <c r="G195">
        <f t="shared" ref="G195:H195" si="234">D61</f>
        <v>33</v>
      </c>
      <c r="H195" t="str">
        <f t="shared" si="234"/>
        <v>Alegnim Lads</v>
      </c>
      <c r="I195">
        <f t="shared" ref="I195:L195" si="235">I61</f>
        <v>20</v>
      </c>
      <c r="J195" t="str">
        <f t="shared" si="235"/>
        <v>PM</v>
      </c>
      <c r="K195" t="str">
        <f t="shared" si="235"/>
        <v>Richmond Hill State School</v>
      </c>
      <c r="L195" t="str">
        <f t="shared" si="235"/>
        <v>Richmond Hill School</v>
      </c>
    </row>
    <row r="196" spans="1:12" x14ac:dyDescent="0.2">
      <c r="A196" t="str">
        <f t="shared" ref="A196:C196" si="236">A62</f>
        <v>Saturday</v>
      </c>
      <c r="B196">
        <f t="shared" si="236"/>
        <v>61</v>
      </c>
      <c r="C196" t="str">
        <f t="shared" si="236"/>
        <v>B2</v>
      </c>
      <c r="D196">
        <f t="shared" ref="D196:E196" si="237">G62</f>
        <v>156</v>
      </c>
      <c r="E196" s="16" t="str">
        <f t="shared" si="237"/>
        <v>Wallabies</v>
      </c>
      <c r="F196" t="s">
        <v>253</v>
      </c>
      <c r="G196">
        <f t="shared" ref="G196:H196" si="238">D62</f>
        <v>51</v>
      </c>
      <c r="H196" t="str">
        <f t="shared" si="238"/>
        <v>Bloody Huge XI</v>
      </c>
      <c r="I196">
        <f t="shared" ref="I196:L196" si="239">I62</f>
        <v>64</v>
      </c>
      <c r="J196" t="str">
        <f t="shared" si="239"/>
        <v>PM</v>
      </c>
      <c r="K196" t="str">
        <f t="shared" si="239"/>
        <v>School of Distance Education</v>
      </c>
      <c r="L196" t="str">
        <f t="shared" si="239"/>
        <v>School of Distance Education</v>
      </c>
    </row>
    <row r="197" spans="1:12" x14ac:dyDescent="0.2">
      <c r="A197" t="str">
        <f t="shared" ref="A197:C197" si="240">A63</f>
        <v>Saturday</v>
      </c>
      <c r="B197">
        <f t="shared" si="240"/>
        <v>62</v>
      </c>
      <c r="C197" t="str">
        <f t="shared" si="240"/>
        <v>B2</v>
      </c>
      <c r="D197">
        <f t="shared" ref="D197:E197" si="241">G63</f>
        <v>117</v>
      </c>
      <c r="E197" s="16" t="str">
        <f t="shared" si="241"/>
        <v>Parmy Army</v>
      </c>
      <c r="F197" t="s">
        <v>253</v>
      </c>
      <c r="G197">
        <f t="shared" ref="G197:H197" si="242">D63</f>
        <v>128</v>
      </c>
      <c r="H197" t="str">
        <f t="shared" si="242"/>
        <v>Salisbury Boys XI Team 2</v>
      </c>
      <c r="I197">
        <f t="shared" ref="I197:L197" si="243">I63</f>
        <v>68</v>
      </c>
      <c r="J197" t="str">
        <f t="shared" si="243"/>
        <v>PM</v>
      </c>
      <c r="K197" t="str">
        <f t="shared" si="243"/>
        <v>Sellheim</v>
      </c>
      <c r="L197" t="str">
        <f t="shared" si="243"/>
        <v xml:space="preserve">Ben Carrs  Field                      </v>
      </c>
    </row>
    <row r="198" spans="1:12" x14ac:dyDescent="0.2">
      <c r="A198" t="str">
        <f t="shared" ref="A198:C198" si="244">A64</f>
        <v>Saturday</v>
      </c>
      <c r="B198">
        <f t="shared" si="244"/>
        <v>63</v>
      </c>
      <c r="C198" t="str">
        <f t="shared" si="244"/>
        <v>B2</v>
      </c>
      <c r="D198">
        <f t="shared" ref="D198:E198" si="245">G64</f>
        <v>147</v>
      </c>
      <c r="E198" s="16" t="str">
        <f t="shared" si="245"/>
        <v>Tinned Up</v>
      </c>
      <c r="F198" t="s">
        <v>253</v>
      </c>
      <c r="G198">
        <f t="shared" ref="G198:H198" si="246">D64</f>
        <v>62</v>
      </c>
      <c r="H198" t="str">
        <f t="shared" si="246"/>
        <v>Casualties</v>
      </c>
      <c r="I198">
        <f t="shared" ref="I198:L198" si="247">I64</f>
        <v>74</v>
      </c>
      <c r="J198" t="str">
        <f t="shared" si="247"/>
        <v>PM</v>
      </c>
      <c r="K198" t="str">
        <f t="shared" si="247"/>
        <v>Urdera  Road</v>
      </c>
      <c r="L198" t="str">
        <f t="shared" si="247"/>
        <v>3.2 km Urdera  Road on Lynd H/Way 5km</v>
      </c>
    </row>
    <row r="199" spans="1:12" x14ac:dyDescent="0.2">
      <c r="A199" t="str">
        <f t="shared" ref="A199:C199" si="248">A65</f>
        <v>Saturday</v>
      </c>
      <c r="B199">
        <f t="shared" si="248"/>
        <v>64</v>
      </c>
      <c r="C199" t="str">
        <f t="shared" si="248"/>
        <v>B2</v>
      </c>
      <c r="D199">
        <f t="shared" ref="D199:E199" si="249">G65</f>
        <v>43</v>
      </c>
      <c r="E199" s="16" t="str">
        <f t="shared" si="249"/>
        <v>Beerhounds</v>
      </c>
      <c r="F199" t="s">
        <v>253</v>
      </c>
      <c r="G199">
        <f t="shared" ref="G199:H199" si="250">D65</f>
        <v>94</v>
      </c>
      <c r="H199" t="str">
        <f t="shared" si="250"/>
        <v>Health Hazards</v>
      </c>
      <c r="I199">
        <f t="shared" ref="I199:L199" si="251">I65</f>
        <v>56</v>
      </c>
      <c r="J199" t="str">
        <f t="shared" si="251"/>
        <v>PM</v>
      </c>
      <c r="K199" t="str">
        <f t="shared" si="251"/>
        <v>Eventide</v>
      </c>
      <c r="L199" t="str">
        <f t="shared" si="251"/>
        <v>Eventide</v>
      </c>
    </row>
    <row r="200" spans="1:12" x14ac:dyDescent="0.2">
      <c r="A200" t="str">
        <f t="shared" ref="A200:C200" si="252">A66</f>
        <v>Saturday</v>
      </c>
      <c r="B200">
        <f t="shared" si="252"/>
        <v>65</v>
      </c>
      <c r="C200" t="str">
        <f t="shared" si="252"/>
        <v>B2</v>
      </c>
      <c r="D200">
        <f t="shared" ref="D200:E200" si="253">G66</f>
        <v>149</v>
      </c>
      <c r="E200" s="16" t="str">
        <f t="shared" si="253"/>
        <v>Treasury Cricket Club</v>
      </c>
      <c r="F200" t="s">
        <v>253</v>
      </c>
      <c r="G200">
        <f t="shared" ref="G200:H200" si="254">D66</f>
        <v>158</v>
      </c>
      <c r="H200" t="str">
        <f t="shared" si="254"/>
        <v>Wannabie's</v>
      </c>
      <c r="I200">
        <f t="shared" ref="I200:L200" si="255">I66</f>
        <v>75</v>
      </c>
      <c r="J200" t="str">
        <f t="shared" si="255"/>
        <v>PM</v>
      </c>
      <c r="K200" t="str">
        <f t="shared" si="255"/>
        <v xml:space="preserve">Brokevale       </v>
      </c>
      <c r="L200" t="str">
        <f t="shared" si="255"/>
        <v>3.8 km Milchester Road Queenslander Road</v>
      </c>
    </row>
    <row r="201" spans="1:12" x14ac:dyDescent="0.2">
      <c r="A201" t="str">
        <f t="shared" ref="A201:C201" si="256">A67</f>
        <v>Saturday</v>
      </c>
      <c r="B201">
        <f t="shared" si="256"/>
        <v>66</v>
      </c>
      <c r="C201" t="str">
        <f t="shared" si="256"/>
        <v>B2</v>
      </c>
      <c r="D201">
        <f t="shared" ref="D201:E201" si="257">G67</f>
        <v>145</v>
      </c>
      <c r="E201" s="16" t="str">
        <f t="shared" si="257"/>
        <v>Thorleys Troopers</v>
      </c>
      <c r="F201" t="s">
        <v>253</v>
      </c>
      <c r="G201">
        <f t="shared" ref="G201:H201" si="258">D67</f>
        <v>68</v>
      </c>
      <c r="H201" t="str">
        <f t="shared" si="258"/>
        <v>Cunning Stumpz</v>
      </c>
      <c r="I201">
        <f t="shared" ref="I201:L201" si="259">I67</f>
        <v>50</v>
      </c>
      <c r="J201" t="str">
        <f t="shared" si="259"/>
        <v>PM</v>
      </c>
      <c r="K201" t="str">
        <f t="shared" si="259"/>
        <v>Goldfield Sporting Complex</v>
      </c>
      <c r="L201" t="str">
        <f t="shared" si="259"/>
        <v>2nd away from Athletic Club</v>
      </c>
    </row>
    <row r="202" spans="1:12" x14ac:dyDescent="0.2">
      <c r="A202" t="str">
        <f t="shared" ref="A202:C202" si="260">A68</f>
        <v>Saturday</v>
      </c>
      <c r="B202">
        <f t="shared" si="260"/>
        <v>67</v>
      </c>
      <c r="C202" t="str">
        <f t="shared" si="260"/>
        <v>B2</v>
      </c>
      <c r="D202">
        <f t="shared" ref="D202:E202" si="261">G68</f>
        <v>137</v>
      </c>
      <c r="E202" s="16" t="str">
        <f t="shared" si="261"/>
        <v>Team Ramrod</v>
      </c>
      <c r="F202" t="s">
        <v>253</v>
      </c>
      <c r="G202">
        <f t="shared" ref="G202:H202" si="262">D68</f>
        <v>168</v>
      </c>
      <c r="H202" t="str">
        <f t="shared" si="262"/>
        <v>Yogi's Eleven</v>
      </c>
      <c r="I202">
        <f t="shared" ref="I202:L202" si="263">I68</f>
        <v>34</v>
      </c>
      <c r="J202" t="str">
        <f t="shared" si="263"/>
        <v>PM</v>
      </c>
      <c r="K202" t="str">
        <f t="shared" si="263"/>
        <v>Charters Towers Airport Reserve</v>
      </c>
      <c r="L202">
        <f t="shared" si="263"/>
        <v>0</v>
      </c>
    </row>
    <row r="203" spans="1:12" x14ac:dyDescent="0.2">
      <c r="A203" t="str">
        <f t="shared" ref="A203:C203" si="264">A69</f>
        <v>Saturday</v>
      </c>
      <c r="B203">
        <f t="shared" si="264"/>
        <v>68</v>
      </c>
      <c r="C203" t="str">
        <f t="shared" si="264"/>
        <v>B2</v>
      </c>
      <c r="D203">
        <f t="shared" ref="D203:E203" si="265">G69</f>
        <v>133</v>
      </c>
      <c r="E203" s="16" t="str">
        <f t="shared" si="265"/>
        <v>Smelly Boxes</v>
      </c>
      <c r="F203" t="s">
        <v>253</v>
      </c>
      <c r="G203">
        <f t="shared" ref="G203:H203" si="266">D69</f>
        <v>164</v>
      </c>
      <c r="H203" t="str">
        <f t="shared" si="266"/>
        <v>Western Star Pickets 2</v>
      </c>
      <c r="I203">
        <f t="shared" ref="I203:L203" si="267">I69</f>
        <v>19</v>
      </c>
      <c r="J203" t="str">
        <f t="shared" si="267"/>
        <v>PM</v>
      </c>
      <c r="K203" t="str">
        <f t="shared" si="267"/>
        <v>Blackheath &amp; Thornburgh College</v>
      </c>
      <c r="L203" t="str">
        <f t="shared" si="267"/>
        <v>Waverley Field</v>
      </c>
    </row>
    <row r="204" spans="1:12" x14ac:dyDescent="0.2">
      <c r="A204" t="str">
        <f t="shared" ref="A204:C204" si="268">A70</f>
        <v>Saturday</v>
      </c>
      <c r="B204">
        <f t="shared" si="268"/>
        <v>69</v>
      </c>
      <c r="C204" t="str">
        <f t="shared" si="268"/>
        <v>B2</v>
      </c>
      <c r="D204">
        <f t="shared" ref="D204:E204" si="269">G70</f>
        <v>61</v>
      </c>
      <c r="E204" s="16" t="str">
        <f t="shared" si="269"/>
        <v>Canefield Slashers</v>
      </c>
      <c r="F204" t="s">
        <v>253</v>
      </c>
      <c r="G204">
        <f t="shared" ref="G204:H204" si="270">D70</f>
        <v>97</v>
      </c>
      <c r="H204" t="str">
        <f t="shared" si="270"/>
        <v>Hughenden Grog Monsters</v>
      </c>
      <c r="I204">
        <f t="shared" ref="I204:L204" si="271">I70</f>
        <v>11</v>
      </c>
      <c r="J204" t="str">
        <f t="shared" si="271"/>
        <v>PM</v>
      </c>
      <c r="K204" t="str">
        <f t="shared" si="271"/>
        <v>Mossman Park Junior Cricket</v>
      </c>
      <c r="L204" t="str">
        <f t="shared" si="271"/>
        <v>Field between Nets and Natal Downs Rd</v>
      </c>
    </row>
    <row r="205" spans="1:12" x14ac:dyDescent="0.2">
      <c r="A205" t="str">
        <f t="shared" ref="A205:C205" si="272">A71</f>
        <v>Saturday</v>
      </c>
      <c r="B205">
        <f t="shared" si="272"/>
        <v>70</v>
      </c>
      <c r="C205" t="str">
        <f t="shared" si="272"/>
        <v>B2</v>
      </c>
      <c r="D205">
        <f t="shared" ref="D205:E205" si="273">G71</f>
        <v>122</v>
      </c>
      <c r="E205" s="16" t="str">
        <f t="shared" si="273"/>
        <v>Politically Incorrect</v>
      </c>
      <c r="F205" t="s">
        <v>253</v>
      </c>
      <c r="G205">
        <f t="shared" ref="G205:H205" si="274">D71</f>
        <v>124</v>
      </c>
      <c r="H205" t="str">
        <f t="shared" si="274"/>
        <v>Popatop XI</v>
      </c>
      <c r="I205">
        <f t="shared" ref="I205:L205" si="275">I71</f>
        <v>70</v>
      </c>
      <c r="J205" t="str">
        <f t="shared" si="275"/>
        <v>PM</v>
      </c>
      <c r="K205" t="str">
        <f t="shared" si="275"/>
        <v>Popatop Plains</v>
      </c>
      <c r="L205" t="str">
        <f t="shared" si="275"/>
        <v xml:space="preserve"> 3 km  on Woodchopper Road</v>
      </c>
    </row>
    <row r="206" spans="1:12" x14ac:dyDescent="0.2">
      <c r="A206" t="str">
        <f t="shared" ref="A206:C206" si="276">A72</f>
        <v>Saturday</v>
      </c>
      <c r="B206">
        <f t="shared" si="276"/>
        <v>71</v>
      </c>
      <c r="C206" t="str">
        <f t="shared" si="276"/>
        <v>B2</v>
      </c>
      <c r="D206">
        <f t="shared" ref="D206:E206" si="277">G72</f>
        <v>148</v>
      </c>
      <c r="E206" s="16" t="str">
        <f t="shared" si="277"/>
        <v>Total NHS</v>
      </c>
      <c r="F206" t="s">
        <v>253</v>
      </c>
      <c r="G206">
        <f t="shared" ref="G206:H206" si="278">D72</f>
        <v>167</v>
      </c>
      <c r="H206" t="str">
        <f t="shared" si="278"/>
        <v>Yabulu</v>
      </c>
      <c r="I206">
        <f t="shared" ref="I206:L206" si="279">I72</f>
        <v>23</v>
      </c>
      <c r="J206" t="str">
        <f t="shared" si="279"/>
        <v>PM</v>
      </c>
      <c r="K206" t="str">
        <f t="shared" si="279"/>
        <v>Charters Towers Gun Club</v>
      </c>
      <c r="L206" t="str">
        <f t="shared" si="279"/>
        <v>Left Hand side/2nd away from clubhouse</v>
      </c>
    </row>
    <row r="207" spans="1:12" x14ac:dyDescent="0.2">
      <c r="A207" t="str">
        <f t="shared" ref="A207:C207" si="280">A73</f>
        <v>Saturday</v>
      </c>
      <c r="B207">
        <f t="shared" si="280"/>
        <v>72</v>
      </c>
      <c r="C207" t="str">
        <f t="shared" si="280"/>
        <v>B2</v>
      </c>
      <c r="D207">
        <f t="shared" ref="D207:E207" si="281">G73</f>
        <v>132</v>
      </c>
      <c r="E207" s="16" t="str">
        <f t="shared" si="281"/>
        <v>Smackedaround</v>
      </c>
      <c r="F207" t="s">
        <v>253</v>
      </c>
      <c r="G207">
        <f t="shared" ref="G207:H207" si="282">D73</f>
        <v>38</v>
      </c>
      <c r="H207" t="str">
        <f t="shared" si="282"/>
        <v>Ballz Hangin</v>
      </c>
      <c r="I207">
        <f t="shared" ref="I207:L207" si="283">I73</f>
        <v>77</v>
      </c>
      <c r="J207" t="str">
        <f t="shared" si="283"/>
        <v>PM</v>
      </c>
      <c r="K207" t="str">
        <f t="shared" si="283"/>
        <v>A Leonardi    1 GAME ONLY</v>
      </c>
      <c r="L207" t="str">
        <f t="shared" si="283"/>
        <v>30 Torsview Road of Woodchopper Road</v>
      </c>
    </row>
    <row r="208" spans="1:12" x14ac:dyDescent="0.2">
      <c r="A208" t="str">
        <f t="shared" ref="A208:C208" si="284">A74</f>
        <v>Saturday</v>
      </c>
      <c r="B208">
        <f t="shared" si="284"/>
        <v>73</v>
      </c>
      <c r="C208" t="str">
        <f t="shared" si="284"/>
        <v>B2</v>
      </c>
      <c r="D208">
        <f t="shared" ref="D208:E208" si="285">G74</f>
        <v>84</v>
      </c>
      <c r="E208" s="16" t="str">
        <f t="shared" si="285"/>
        <v>Garry's Mob</v>
      </c>
      <c r="F208" t="s">
        <v>253</v>
      </c>
      <c r="G208">
        <f t="shared" ref="G208:H208" si="286">D74</f>
        <v>66</v>
      </c>
      <c r="H208" t="str">
        <f t="shared" si="286"/>
        <v>Coen Heroes</v>
      </c>
      <c r="I208">
        <f t="shared" ref="I208:L208" si="287">I74</f>
        <v>10</v>
      </c>
      <c r="J208" t="str">
        <f t="shared" si="287"/>
        <v>PM</v>
      </c>
      <c r="K208" t="str">
        <f t="shared" si="287"/>
        <v>All Souls &amp; St Gabriels School</v>
      </c>
      <c r="L208" t="str">
        <f t="shared" si="287"/>
        <v>Burns Oval   across- road</v>
      </c>
    </row>
    <row r="209" spans="1:12" x14ac:dyDescent="0.2">
      <c r="A209" t="str">
        <f t="shared" ref="A209:C209" si="288">A75</f>
        <v>Saturday</v>
      </c>
      <c r="B209">
        <f t="shared" si="288"/>
        <v>74</v>
      </c>
      <c r="C209" t="str">
        <f t="shared" si="288"/>
        <v>B2</v>
      </c>
      <c r="D209">
        <f t="shared" ref="D209:E209" si="289">G75</f>
        <v>151</v>
      </c>
      <c r="E209" s="16" t="str">
        <f t="shared" si="289"/>
        <v>Tropix</v>
      </c>
      <c r="F209" t="s">
        <v>253</v>
      </c>
      <c r="G209">
        <f t="shared" ref="G209:H209" si="290">D75</f>
        <v>103</v>
      </c>
      <c r="H209" t="str">
        <f t="shared" si="290"/>
        <v>Logistic All Sorts</v>
      </c>
      <c r="I209">
        <f t="shared" ref="I209:L209" si="291">I75</f>
        <v>28</v>
      </c>
      <c r="J209" t="str">
        <f t="shared" si="291"/>
        <v>PM</v>
      </c>
      <c r="K209" t="str">
        <f t="shared" si="291"/>
        <v>Charters Towers Airport Reserve</v>
      </c>
      <c r="L209" t="str">
        <f t="shared" si="291"/>
        <v>Lou Laneyrie Oval</v>
      </c>
    </row>
    <row r="210" spans="1:12" x14ac:dyDescent="0.2">
      <c r="A210" t="str">
        <f t="shared" ref="A210:C210" si="292">A76</f>
        <v>Saturday</v>
      </c>
      <c r="B210">
        <f t="shared" si="292"/>
        <v>75</v>
      </c>
      <c r="C210" t="str">
        <f t="shared" si="292"/>
        <v>B2</v>
      </c>
      <c r="D210">
        <f t="shared" ref="D210:E210" si="293">G76</f>
        <v>143</v>
      </c>
      <c r="E210" s="16" t="str">
        <f t="shared" si="293"/>
        <v>The Wilderbeasts</v>
      </c>
      <c r="F210" t="s">
        <v>253</v>
      </c>
      <c r="G210">
        <f t="shared" ref="G210:H210" si="294">D76</f>
        <v>126</v>
      </c>
      <c r="H210" t="str">
        <f t="shared" si="294"/>
        <v>Retirees</v>
      </c>
      <c r="I210">
        <f t="shared" ref="I210:L210" si="295">I76</f>
        <v>61</v>
      </c>
      <c r="J210" t="str">
        <f t="shared" si="295"/>
        <v>PM</v>
      </c>
      <c r="K210" t="str">
        <f t="shared" si="295"/>
        <v>Towers Taipans Soccer Field</v>
      </c>
      <c r="L210" t="str">
        <f t="shared" si="295"/>
        <v>Kerswell Oval</v>
      </c>
    </row>
    <row r="211" spans="1:12" x14ac:dyDescent="0.2">
      <c r="A211" t="str">
        <f t="shared" ref="A211:C211" si="296">A77</f>
        <v>Saturday</v>
      </c>
      <c r="B211">
        <f t="shared" si="296"/>
        <v>76</v>
      </c>
      <c r="C211" t="str">
        <f t="shared" si="296"/>
        <v>B2</v>
      </c>
      <c r="D211">
        <f t="shared" ref="D211:E211" si="297">G77</f>
        <v>213</v>
      </c>
      <c r="E211" s="16" t="str">
        <f t="shared" si="297"/>
        <v>It'll Do</v>
      </c>
      <c r="F211" t="s">
        <v>253</v>
      </c>
      <c r="G211">
        <f t="shared" ref="G211:H211" si="298">D77</f>
        <v>100</v>
      </c>
      <c r="H211" t="str">
        <f t="shared" si="298"/>
        <v>Jungle Patrol One</v>
      </c>
      <c r="I211">
        <f t="shared" ref="I211:L211" si="299">I77</f>
        <v>79</v>
      </c>
      <c r="J211" t="str">
        <f t="shared" si="299"/>
        <v>PM</v>
      </c>
      <c r="K211" t="str">
        <f t="shared" si="299"/>
        <v>Acacia</v>
      </c>
      <c r="L211" t="str">
        <f t="shared" si="299"/>
        <v>4 km Wheelers Road</v>
      </c>
    </row>
    <row r="212" spans="1:12" x14ac:dyDescent="0.2">
      <c r="A212" t="str">
        <f t="shared" ref="A212:C212" si="300">A78</f>
        <v>Saturday</v>
      </c>
      <c r="B212">
        <f t="shared" si="300"/>
        <v>77</v>
      </c>
      <c r="C212" t="str">
        <f t="shared" si="300"/>
        <v>B2</v>
      </c>
      <c r="D212">
        <f t="shared" ref="D212:E212" si="301">G78</f>
        <v>104</v>
      </c>
      <c r="E212" s="16" t="str">
        <f t="shared" si="301"/>
        <v>Mareeba</v>
      </c>
      <c r="F212" t="s">
        <v>253</v>
      </c>
      <c r="G212">
        <f t="shared" ref="G212:H212" si="302">D78</f>
        <v>102</v>
      </c>
      <c r="H212" t="str">
        <f t="shared" si="302"/>
        <v>Laidback 11</v>
      </c>
      <c r="I212">
        <f t="shared" ref="I212:L212" si="303">I78</f>
        <v>60</v>
      </c>
      <c r="J212" t="str">
        <f t="shared" si="303"/>
        <v>PM</v>
      </c>
      <c r="K212" t="str">
        <f t="shared" si="303"/>
        <v xml:space="preserve">Laid Back XI                </v>
      </c>
      <c r="L212" t="str">
        <f t="shared" si="303"/>
        <v>Bus Road - Ramsay's Property</v>
      </c>
    </row>
    <row r="213" spans="1:12" x14ac:dyDescent="0.2">
      <c r="A213" t="str">
        <f t="shared" ref="A213:C213" si="304">A79</f>
        <v>Saturday</v>
      </c>
      <c r="B213">
        <f t="shared" si="304"/>
        <v>78</v>
      </c>
      <c r="C213" t="str">
        <f t="shared" si="304"/>
        <v>B2</v>
      </c>
      <c r="D213">
        <f t="shared" ref="D213:E213" si="305">G79</f>
        <v>144</v>
      </c>
      <c r="E213" s="16" t="str">
        <f t="shared" si="305"/>
        <v>Thirsty Rhinos</v>
      </c>
      <c r="F213" t="s">
        <v>253</v>
      </c>
      <c r="G213">
        <f t="shared" ref="G213:H213" si="306">D79</f>
        <v>92</v>
      </c>
      <c r="H213" t="str">
        <f t="shared" si="306"/>
        <v>Grog Monsters</v>
      </c>
      <c r="I213">
        <f t="shared" ref="I213:L213" si="307">I79</f>
        <v>41</v>
      </c>
      <c r="J213" t="str">
        <f t="shared" si="307"/>
        <v>PM</v>
      </c>
      <c r="K213" t="str">
        <f t="shared" si="307"/>
        <v>Charters Towers Airport Reserve</v>
      </c>
      <c r="L213">
        <f t="shared" si="307"/>
        <v>0</v>
      </c>
    </row>
    <row r="214" spans="1:12" x14ac:dyDescent="0.2">
      <c r="A214" t="str">
        <f t="shared" ref="A214:C214" si="308">A80</f>
        <v>Saturday</v>
      </c>
      <c r="B214">
        <f t="shared" si="308"/>
        <v>79</v>
      </c>
      <c r="C214" t="str">
        <f t="shared" si="308"/>
        <v>B2</v>
      </c>
      <c r="D214">
        <f t="shared" ref="D214:E214" si="309">G80</f>
        <v>46</v>
      </c>
      <c r="E214" s="16" t="str">
        <f t="shared" si="309"/>
        <v>Billbies 11</v>
      </c>
      <c r="F214" t="s">
        <v>253</v>
      </c>
      <c r="G214">
        <f t="shared" ref="G214:H214" si="310">D80</f>
        <v>91</v>
      </c>
      <c r="H214" t="str">
        <f t="shared" si="310"/>
        <v>Grog Boggers</v>
      </c>
      <c r="I214">
        <f t="shared" ref="I214:L214" si="311">I80</f>
        <v>32</v>
      </c>
      <c r="J214" t="str">
        <f t="shared" si="311"/>
        <v>PM</v>
      </c>
      <c r="K214" t="str">
        <f t="shared" si="311"/>
        <v>Charters Towers Airport Reserve</v>
      </c>
      <c r="L214">
        <f t="shared" si="311"/>
        <v>0</v>
      </c>
    </row>
    <row r="215" spans="1:12" x14ac:dyDescent="0.2">
      <c r="A215" t="str">
        <f t="shared" ref="A215:C215" si="312">A81</f>
        <v>Saturday</v>
      </c>
      <c r="B215">
        <f t="shared" si="312"/>
        <v>80</v>
      </c>
      <c r="C215" t="str">
        <f t="shared" si="312"/>
        <v>B2</v>
      </c>
      <c r="D215">
        <f t="shared" ref="D215:E215" si="313">G81</f>
        <v>69</v>
      </c>
      <c r="E215" s="16" t="str">
        <f t="shared" si="313"/>
        <v>Custards</v>
      </c>
      <c r="F215" t="s">
        <v>253</v>
      </c>
      <c r="G215">
        <f t="shared" ref="G215:H215" si="314">D81</f>
        <v>82</v>
      </c>
      <c r="H215" t="str">
        <f t="shared" si="314"/>
        <v>Fruit Pies</v>
      </c>
      <c r="I215">
        <f t="shared" ref="I215:L215" si="315">I81</f>
        <v>8</v>
      </c>
      <c r="J215" t="str">
        <f t="shared" si="315"/>
        <v>PM</v>
      </c>
      <c r="K215" t="str">
        <f t="shared" si="315"/>
        <v>All Souls &amp; St Gabriels School</v>
      </c>
      <c r="L215" t="str">
        <f t="shared" si="315"/>
        <v>Burry  Oval</v>
      </c>
    </row>
    <row r="216" spans="1:12" x14ac:dyDescent="0.2">
      <c r="A216" t="str">
        <f t="shared" ref="A216:C216" si="316">A82</f>
        <v>Saturday</v>
      </c>
      <c r="B216">
        <f t="shared" si="316"/>
        <v>81</v>
      </c>
      <c r="C216" t="str">
        <f t="shared" si="316"/>
        <v>B2</v>
      </c>
      <c r="D216">
        <f t="shared" ref="D216:E216" si="317">G82</f>
        <v>161</v>
      </c>
      <c r="E216" s="16" t="str">
        <f t="shared" si="317"/>
        <v>Weipa Croc's</v>
      </c>
      <c r="F216" t="s">
        <v>253</v>
      </c>
      <c r="G216">
        <f t="shared" ref="G216:H216" si="318">D82</f>
        <v>160</v>
      </c>
      <c r="H216" t="str">
        <f t="shared" si="318"/>
        <v>Weekend Wariyas</v>
      </c>
      <c r="I216">
        <f t="shared" ref="I216:L216" si="319">I82</f>
        <v>71</v>
      </c>
      <c r="J216" t="str">
        <f t="shared" si="319"/>
        <v>PM</v>
      </c>
      <c r="K216" t="str">
        <f t="shared" si="319"/>
        <v>Lords</v>
      </c>
      <c r="L216" t="str">
        <f t="shared" si="319"/>
        <v>Off Phillipson Road near Distance Edd</v>
      </c>
    </row>
    <row r="217" spans="1:12" x14ac:dyDescent="0.2">
      <c r="A217" t="str">
        <f t="shared" ref="A217:C217" si="320">A83</f>
        <v>Saturday</v>
      </c>
      <c r="B217">
        <f t="shared" si="320"/>
        <v>82</v>
      </c>
      <c r="C217" t="str">
        <f t="shared" si="320"/>
        <v>B2</v>
      </c>
      <c r="D217">
        <f t="shared" ref="D217:E217" si="321">G83</f>
        <v>114</v>
      </c>
      <c r="E217" s="16" t="str">
        <f t="shared" si="321"/>
        <v>Nick 'N' Balls</v>
      </c>
      <c r="F217" t="s">
        <v>253</v>
      </c>
      <c r="G217">
        <f t="shared" ref="G217:H217" si="322">D83</f>
        <v>36</v>
      </c>
      <c r="H217" t="str">
        <f t="shared" si="322"/>
        <v>Balfes Creek Boozers</v>
      </c>
      <c r="I217">
        <f t="shared" ref="I217:L217" si="323">I83</f>
        <v>15</v>
      </c>
      <c r="J217" t="str">
        <f t="shared" si="323"/>
        <v>PM</v>
      </c>
      <c r="K217" t="str">
        <f t="shared" si="323"/>
        <v>Mosman Park Junior Cricket</v>
      </c>
      <c r="L217" t="str">
        <f t="shared" si="323"/>
        <v>Top field towards Mt Leyshon Road</v>
      </c>
    </row>
    <row r="218" spans="1:12" x14ac:dyDescent="0.2">
      <c r="A218" t="str">
        <f t="shared" ref="A218:C218" si="324">A84</f>
        <v>Saturday</v>
      </c>
      <c r="B218">
        <f t="shared" si="324"/>
        <v>83</v>
      </c>
      <c r="C218" t="str">
        <f t="shared" si="324"/>
        <v>B2</v>
      </c>
      <c r="D218">
        <f t="shared" ref="D218:E218" si="325">G84</f>
        <v>50</v>
      </c>
      <c r="E218" s="16" t="str">
        <f t="shared" si="325"/>
        <v>Blood, Sweat 'N' Beers</v>
      </c>
      <c r="F218" t="s">
        <v>253</v>
      </c>
      <c r="G218">
        <f t="shared" ref="G218:H218" si="326">D84</f>
        <v>140</v>
      </c>
      <c r="H218" t="str">
        <f t="shared" si="326"/>
        <v>The North Cleveland Steamers XI</v>
      </c>
      <c r="I218">
        <f t="shared" ref="I218:L218" si="327">I84</f>
        <v>42</v>
      </c>
      <c r="J218" t="str">
        <f t="shared" si="327"/>
        <v>PM</v>
      </c>
      <c r="K218" t="str">
        <f t="shared" si="327"/>
        <v>Charters Towers Airport Reserve</v>
      </c>
      <c r="L218">
        <f t="shared" si="327"/>
        <v>0</v>
      </c>
    </row>
    <row r="219" spans="1:12" x14ac:dyDescent="0.2">
      <c r="A219" t="str">
        <f t="shared" ref="A219:C219" si="328">A85</f>
        <v>Saturday</v>
      </c>
      <c r="B219">
        <f t="shared" si="328"/>
        <v>84</v>
      </c>
      <c r="C219" t="str">
        <f t="shared" si="328"/>
        <v>B2</v>
      </c>
      <c r="D219">
        <f t="shared" ref="D219:E219" si="329">G85</f>
        <v>109</v>
      </c>
      <c r="E219" s="16" t="str">
        <f t="shared" si="329"/>
        <v>Mongrels Mob</v>
      </c>
      <c r="F219" t="s">
        <v>253</v>
      </c>
      <c r="G219">
        <f t="shared" ref="G219:H219" si="330">D85</f>
        <v>34</v>
      </c>
      <c r="H219" t="str">
        <f t="shared" si="330"/>
        <v>All Blacks</v>
      </c>
      <c r="I219">
        <f t="shared" ref="I219:L219" si="331">I85</f>
        <v>45</v>
      </c>
      <c r="J219" t="str">
        <f t="shared" si="331"/>
        <v>PM</v>
      </c>
      <c r="K219" t="str">
        <f t="shared" si="331"/>
        <v>Charters Towers Airport Reserve</v>
      </c>
      <c r="L219" t="str">
        <f t="shared" si="331"/>
        <v>Closest field to Trade Centre</v>
      </c>
    </row>
    <row r="220" spans="1:12" x14ac:dyDescent="0.2">
      <c r="A220" t="str">
        <f t="shared" ref="A220:C220" si="332">A86</f>
        <v>Saturday</v>
      </c>
      <c r="B220">
        <f t="shared" si="332"/>
        <v>85</v>
      </c>
      <c r="C220" t="str">
        <f t="shared" si="332"/>
        <v>B2</v>
      </c>
      <c r="D220">
        <f t="shared" ref="D220:E220" si="333">G86</f>
        <v>121</v>
      </c>
      <c r="E220" s="16" t="str">
        <f t="shared" si="333"/>
        <v>Poked United</v>
      </c>
      <c r="F220" t="s">
        <v>253</v>
      </c>
      <c r="G220">
        <f t="shared" ref="G220:H220" si="334">D86</f>
        <v>154</v>
      </c>
      <c r="H220" t="str">
        <f t="shared" si="334"/>
        <v>Victoria Mill</v>
      </c>
      <c r="I220">
        <f t="shared" ref="I220:L220" si="335">I86</f>
        <v>35</v>
      </c>
      <c r="J220" t="str">
        <f t="shared" si="335"/>
        <v>PM</v>
      </c>
      <c r="K220" t="str">
        <f t="shared" si="335"/>
        <v>Charters Towers Airport Reserve</v>
      </c>
      <c r="L220">
        <f t="shared" si="335"/>
        <v>0</v>
      </c>
    </row>
    <row r="221" spans="1:12" x14ac:dyDescent="0.2">
      <c r="A221" t="str">
        <f t="shared" ref="A221:C221" si="336">A87</f>
        <v>Saturday</v>
      </c>
      <c r="B221">
        <f t="shared" si="336"/>
        <v>86</v>
      </c>
      <c r="C221" t="str">
        <f t="shared" si="336"/>
        <v>B2</v>
      </c>
      <c r="D221">
        <f t="shared" ref="D221:E221" si="337">G87</f>
        <v>80</v>
      </c>
      <c r="E221" s="16" t="str">
        <f t="shared" si="337"/>
        <v>Far-Kenworth-It</v>
      </c>
      <c r="F221" t="s">
        <v>253</v>
      </c>
      <c r="G221">
        <f t="shared" ref="G221:H221" si="338">D87</f>
        <v>105</v>
      </c>
      <c r="H221" t="str">
        <f t="shared" si="338"/>
        <v>Master Batters</v>
      </c>
      <c r="I221">
        <f t="shared" ref="I221:L221" si="339">I87</f>
        <v>43</v>
      </c>
      <c r="J221" t="str">
        <f t="shared" si="339"/>
        <v>PM</v>
      </c>
      <c r="K221" t="str">
        <f t="shared" si="339"/>
        <v>Charters Towers Airport Reserve</v>
      </c>
      <c r="L221">
        <f t="shared" si="339"/>
        <v>0</v>
      </c>
    </row>
    <row r="222" spans="1:12" x14ac:dyDescent="0.2">
      <c r="A222" t="str">
        <f t="shared" ref="A222:C222" si="340">A88</f>
        <v>Saturday</v>
      </c>
      <c r="B222">
        <f t="shared" si="340"/>
        <v>87</v>
      </c>
      <c r="C222" t="str">
        <f t="shared" si="340"/>
        <v>B2</v>
      </c>
      <c r="D222">
        <f t="shared" ref="D222:E222" si="341">G88</f>
        <v>57</v>
      </c>
      <c r="E222" s="16" t="str">
        <f t="shared" si="341"/>
        <v>Buffalo XI</v>
      </c>
      <c r="F222" t="s">
        <v>253</v>
      </c>
      <c r="G222">
        <f t="shared" ref="G222:H222" si="342">D88</f>
        <v>162</v>
      </c>
      <c r="H222" t="str">
        <f t="shared" si="342"/>
        <v>West Indigies</v>
      </c>
      <c r="I222">
        <f t="shared" ref="I222:L222" si="343">I88</f>
        <v>29</v>
      </c>
      <c r="J222" t="str">
        <f t="shared" si="343"/>
        <v>PM</v>
      </c>
      <c r="K222" t="str">
        <f t="shared" si="343"/>
        <v>Charters Towers Airport Reserve</v>
      </c>
      <c r="L222" t="str">
        <f t="shared" si="343"/>
        <v>Opposite Depot</v>
      </c>
    </row>
    <row r="223" spans="1:12" x14ac:dyDescent="0.2">
      <c r="A223" t="str">
        <f t="shared" ref="A223:C223" si="344">A89</f>
        <v>Saturday</v>
      </c>
      <c r="B223">
        <f t="shared" si="344"/>
        <v>88</v>
      </c>
      <c r="C223" t="str">
        <f t="shared" si="344"/>
        <v>B2</v>
      </c>
      <c r="D223">
        <f t="shared" ref="D223:E223" si="345">G89</f>
        <v>139</v>
      </c>
      <c r="E223" s="16" t="str">
        <f t="shared" si="345"/>
        <v>The Herd XI</v>
      </c>
      <c r="F223" t="s">
        <v>253</v>
      </c>
      <c r="G223">
        <f t="shared" ref="G223:H223" si="346">D89</f>
        <v>74</v>
      </c>
      <c r="H223" t="str">
        <f t="shared" si="346"/>
        <v>Ducken Useless</v>
      </c>
      <c r="I223">
        <f t="shared" ref="I223:L223" si="347">I89</f>
        <v>54</v>
      </c>
      <c r="J223" t="str">
        <f t="shared" si="347"/>
        <v>PM</v>
      </c>
      <c r="K223" t="str">
        <f t="shared" si="347"/>
        <v>Drink-A-Stubbie Downs</v>
      </c>
      <c r="L223" t="str">
        <f t="shared" si="347"/>
        <v>7.5km on Weir Road</v>
      </c>
    </row>
    <row r="224" spans="1:12" x14ac:dyDescent="0.2">
      <c r="A224" t="str">
        <f t="shared" ref="A224:C224" si="348">A90</f>
        <v>Saturday</v>
      </c>
      <c r="B224">
        <f t="shared" si="348"/>
        <v>89</v>
      </c>
      <c r="C224" t="str">
        <f t="shared" si="348"/>
        <v>B2</v>
      </c>
      <c r="D224">
        <f t="shared" ref="D224:E224" si="349">G90</f>
        <v>247</v>
      </c>
      <c r="E224" s="16" t="str">
        <f t="shared" si="349"/>
        <v>The Sandpaper Bandits</v>
      </c>
      <c r="F224" t="s">
        <v>253</v>
      </c>
      <c r="G224">
        <f t="shared" ref="G224:H224" si="350">D90</f>
        <v>49</v>
      </c>
      <c r="H224" t="str">
        <f t="shared" si="350"/>
        <v>Blind Mullets</v>
      </c>
      <c r="I224">
        <f t="shared" ref="I224:L224" si="351">I90</f>
        <v>44</v>
      </c>
      <c r="J224" t="str">
        <f t="shared" si="351"/>
        <v>PM</v>
      </c>
      <c r="K224" t="str">
        <f t="shared" si="351"/>
        <v>Charters Towers Airport Reserve</v>
      </c>
      <c r="L224">
        <f t="shared" si="351"/>
        <v>0</v>
      </c>
    </row>
    <row r="225" spans="1:12" x14ac:dyDescent="0.2">
      <c r="A225" t="str">
        <f t="shared" ref="A225:C225" si="352">A91</f>
        <v>Saturday</v>
      </c>
      <c r="B225">
        <f t="shared" si="352"/>
        <v>90</v>
      </c>
      <c r="C225" t="str">
        <f t="shared" si="352"/>
        <v>B2</v>
      </c>
      <c r="D225">
        <f t="shared" ref="D225:E225" si="353">G91</f>
        <v>118</v>
      </c>
      <c r="E225" s="16" t="str">
        <f t="shared" si="353"/>
        <v>Pentland</v>
      </c>
      <c r="F225" t="s">
        <v>253</v>
      </c>
      <c r="G225">
        <f t="shared" ref="G225:H225" si="354">D91</f>
        <v>81</v>
      </c>
      <c r="H225" t="str">
        <f t="shared" si="354"/>
        <v>Farmer's XI</v>
      </c>
      <c r="I225">
        <f t="shared" ref="I225:L225" si="355">I91</f>
        <v>66</v>
      </c>
      <c r="J225" t="str">
        <f t="shared" si="355"/>
        <v>PM</v>
      </c>
      <c r="K225" t="str">
        <f t="shared" si="355"/>
        <v>Six Pack Downs</v>
      </c>
      <c r="L225" t="str">
        <f t="shared" si="355"/>
        <v>3.6 km on Lynd Highway</v>
      </c>
    </row>
    <row r="226" spans="1:12" x14ac:dyDescent="0.2">
      <c r="A226" t="str">
        <f t="shared" ref="A226:C226" si="356">A92</f>
        <v>Saturday</v>
      </c>
      <c r="B226">
        <f t="shared" si="356"/>
        <v>91</v>
      </c>
      <c r="C226" t="str">
        <f t="shared" si="356"/>
        <v>Social</v>
      </c>
      <c r="D226">
        <f t="shared" ref="D226:E226" si="357">G92</f>
        <v>206</v>
      </c>
      <c r="E226" s="16" t="str">
        <f t="shared" si="357"/>
        <v>Full Pelt</v>
      </c>
      <c r="F226" t="s">
        <v>253</v>
      </c>
      <c r="G226">
        <f t="shared" ref="G226:H226" si="358">D92</f>
        <v>244</v>
      </c>
      <c r="H226" t="str">
        <f t="shared" si="358"/>
        <v>Winey Pitches</v>
      </c>
      <c r="I226">
        <f t="shared" ref="I226:L226" si="359">I92</f>
        <v>66</v>
      </c>
      <c r="J226" t="str">
        <f t="shared" si="359"/>
        <v>AM</v>
      </c>
      <c r="K226" t="str">
        <f t="shared" si="359"/>
        <v>Six Pack Downs</v>
      </c>
      <c r="L226" t="str">
        <f t="shared" si="359"/>
        <v>3.6 km on Lynd Highway</v>
      </c>
    </row>
    <row r="227" spans="1:12" x14ac:dyDescent="0.2">
      <c r="A227" t="str">
        <f t="shared" ref="A227:C227" si="360">A93</f>
        <v>Saturday</v>
      </c>
      <c r="B227">
        <f t="shared" si="360"/>
        <v>92</v>
      </c>
      <c r="C227" t="str">
        <f t="shared" si="360"/>
        <v>Social</v>
      </c>
      <c r="D227">
        <f t="shared" ref="D227:E227" si="361">G93</f>
        <v>220</v>
      </c>
      <c r="E227" s="16" t="str">
        <f t="shared" si="361"/>
        <v>Pub Grub Hooligans</v>
      </c>
      <c r="F227" t="s">
        <v>253</v>
      </c>
      <c r="G227">
        <f t="shared" ref="G227:H227" si="362">D93</f>
        <v>222</v>
      </c>
      <c r="H227" t="str">
        <f t="shared" si="362"/>
        <v>Riverside Boys</v>
      </c>
      <c r="I227">
        <f t="shared" ref="I227:L227" si="363">I93</f>
        <v>67</v>
      </c>
      <c r="J227" t="str">
        <f t="shared" si="363"/>
        <v>AM</v>
      </c>
      <c r="K227" t="str">
        <f t="shared" si="363"/>
        <v>Sellheim</v>
      </c>
      <c r="L227" t="str">
        <f t="shared" si="363"/>
        <v xml:space="preserve">Wayne Lewis's Property          </v>
      </c>
    </row>
    <row r="228" spans="1:12" x14ac:dyDescent="0.2">
      <c r="A228" t="str">
        <f t="shared" ref="A228:C228" si="364">A94</f>
        <v>Saturday</v>
      </c>
      <c r="B228">
        <f t="shared" si="364"/>
        <v>93</v>
      </c>
      <c r="C228" t="str">
        <f t="shared" si="364"/>
        <v>Social</v>
      </c>
      <c r="D228">
        <f t="shared" ref="D228:E228" si="365">G94</f>
        <v>217</v>
      </c>
      <c r="E228" s="16" t="str">
        <f t="shared" si="365"/>
        <v>Mad Hatta's</v>
      </c>
      <c r="F228" t="s">
        <v>253</v>
      </c>
      <c r="G228">
        <f t="shared" ref="G228:H228" si="366">D94</f>
        <v>240</v>
      </c>
      <c r="H228" t="str">
        <f t="shared" si="366"/>
        <v>Uno (You Know)</v>
      </c>
      <c r="I228">
        <f t="shared" ref="I228:L228" si="367">I94</f>
        <v>47</v>
      </c>
      <c r="J228" t="str">
        <f t="shared" si="367"/>
        <v>AM</v>
      </c>
      <c r="K228" t="str">
        <f t="shared" si="367"/>
        <v>Goldfield Sporting Complex</v>
      </c>
      <c r="L228" t="str">
        <f t="shared" si="367"/>
        <v>Second turf wicket</v>
      </c>
    </row>
    <row r="229" spans="1:12" x14ac:dyDescent="0.2">
      <c r="A229" t="str">
        <f t="shared" ref="A229:C229" si="368">A95</f>
        <v>Saturday</v>
      </c>
      <c r="B229">
        <f t="shared" si="368"/>
        <v>94</v>
      </c>
      <c r="C229" t="str">
        <f t="shared" si="368"/>
        <v>Social</v>
      </c>
      <c r="D229">
        <f t="shared" ref="D229:E229" si="369">G95</f>
        <v>204</v>
      </c>
      <c r="E229" s="16" t="str">
        <f t="shared" si="369"/>
        <v>FatBats</v>
      </c>
      <c r="F229" t="s">
        <v>253</v>
      </c>
      <c r="G229">
        <f t="shared" ref="G229:H229" si="370">D95</f>
        <v>196</v>
      </c>
      <c r="H229" t="str">
        <f t="shared" si="370"/>
        <v>Carl's XI</v>
      </c>
      <c r="I229">
        <f t="shared" ref="I229:L229" si="371">I95</f>
        <v>59</v>
      </c>
      <c r="J229" t="str">
        <f t="shared" si="371"/>
        <v>AM</v>
      </c>
      <c r="K229" t="str">
        <f t="shared" si="371"/>
        <v>Ormondes</v>
      </c>
      <c r="L229" t="str">
        <f t="shared" si="371"/>
        <v>11km Alfords Road on Millchester Road</v>
      </c>
    </row>
    <row r="230" spans="1:12" x14ac:dyDescent="0.2">
      <c r="A230" t="str">
        <f t="shared" ref="A230:C230" si="372">A96</f>
        <v>Saturday</v>
      </c>
      <c r="B230">
        <f t="shared" si="372"/>
        <v>95</v>
      </c>
      <c r="C230" t="str">
        <f t="shared" si="372"/>
        <v>Social</v>
      </c>
      <c r="D230">
        <f t="shared" ref="D230:E230" si="373">G96</f>
        <v>223</v>
      </c>
      <c r="E230" s="16" t="str">
        <f t="shared" si="373"/>
        <v>Riverview Ruff Nutz</v>
      </c>
      <c r="F230" t="s">
        <v>253</v>
      </c>
      <c r="G230">
        <f t="shared" ref="G230:H230" si="374">D96</f>
        <v>237</v>
      </c>
      <c r="H230" t="str">
        <f t="shared" si="374"/>
        <v>Tuggers 1</v>
      </c>
      <c r="I230">
        <f t="shared" ref="I230:L230" si="375">I96</f>
        <v>25</v>
      </c>
      <c r="J230" t="str">
        <f t="shared" si="375"/>
        <v>AM</v>
      </c>
      <c r="K230" t="str">
        <f t="shared" si="375"/>
        <v>Charters Towers Gun Club</v>
      </c>
      <c r="L230" t="str">
        <f t="shared" si="375"/>
        <v>Right Hand Side as driving in</v>
      </c>
    </row>
    <row r="231" spans="1:12" x14ac:dyDescent="0.2">
      <c r="A231" t="str">
        <f t="shared" ref="A231:C231" si="376">A97</f>
        <v>Saturday</v>
      </c>
      <c r="B231">
        <f t="shared" si="376"/>
        <v>96</v>
      </c>
      <c r="C231" t="str">
        <f t="shared" si="376"/>
        <v>Social</v>
      </c>
      <c r="D231">
        <f t="shared" ref="D231:E231" si="377">G97</f>
        <v>224</v>
      </c>
      <c r="E231" s="16" t="str">
        <f t="shared" si="377"/>
        <v>Rum Runners</v>
      </c>
      <c r="F231" t="s">
        <v>253</v>
      </c>
      <c r="G231">
        <f t="shared" ref="G231:H231" si="378">D97</f>
        <v>218</v>
      </c>
      <c r="H231" t="str">
        <f t="shared" si="378"/>
        <v>McGovern XI</v>
      </c>
      <c r="I231">
        <f t="shared" ref="I231:L231" si="379">I97</f>
        <v>24</v>
      </c>
      <c r="J231" t="str">
        <f t="shared" si="379"/>
        <v>AM</v>
      </c>
      <c r="K231" t="str">
        <f t="shared" si="379"/>
        <v>Charters Towers Gun Club</v>
      </c>
      <c r="L231" t="str">
        <f t="shared" si="379"/>
        <v>Closest to Clubhouse</v>
      </c>
    </row>
    <row r="232" spans="1:12" x14ac:dyDescent="0.2">
      <c r="A232" t="str">
        <f t="shared" ref="A232:C232" si="380">A98</f>
        <v>Saturday</v>
      </c>
      <c r="B232">
        <f t="shared" si="380"/>
        <v>97</v>
      </c>
      <c r="C232" t="str">
        <f t="shared" si="380"/>
        <v>Social</v>
      </c>
      <c r="D232">
        <f t="shared" ref="D232:E232" si="381">G98</f>
        <v>195</v>
      </c>
      <c r="E232" s="16" t="str">
        <f t="shared" si="381"/>
        <v>Burlo's XI</v>
      </c>
      <c r="F232" t="s">
        <v>253</v>
      </c>
      <c r="G232">
        <f t="shared" ref="G232:H232" si="382">D98</f>
        <v>192</v>
      </c>
      <c r="H232" t="str">
        <f t="shared" si="382"/>
        <v>Bivowackers</v>
      </c>
      <c r="I232">
        <f t="shared" ref="I232:L232" si="383">I98</f>
        <v>3</v>
      </c>
      <c r="J232" t="str">
        <f t="shared" si="383"/>
        <v>AM</v>
      </c>
      <c r="K232" t="str">
        <f t="shared" si="383"/>
        <v>Bivouac  Junction</v>
      </c>
      <c r="L232" t="str">
        <f t="shared" si="383"/>
        <v>Townsville Highway</v>
      </c>
    </row>
    <row r="233" spans="1:12" x14ac:dyDescent="0.2">
      <c r="A233" t="str">
        <f t="shared" ref="A233:C233" si="384">A99</f>
        <v>Saturday</v>
      </c>
      <c r="B233">
        <f t="shared" si="384"/>
        <v>98</v>
      </c>
      <c r="C233" t="str">
        <f t="shared" si="384"/>
        <v>Social</v>
      </c>
      <c r="D233">
        <f t="shared" ref="D233:E233" si="385">G99</f>
        <v>231</v>
      </c>
      <c r="E233" s="16" t="str">
        <f t="shared" si="385"/>
        <v>The Plumb Dingers</v>
      </c>
      <c r="F233" t="s">
        <v>253</v>
      </c>
      <c r="G233">
        <f t="shared" ref="G233:H233" si="386">D99</f>
        <v>230</v>
      </c>
      <c r="H233" t="str">
        <f t="shared" si="386"/>
        <v>The  Bush Bashers</v>
      </c>
      <c r="I233">
        <f t="shared" ref="I233:L233" si="387">I99</f>
        <v>14</v>
      </c>
      <c r="J233" t="str">
        <f t="shared" si="387"/>
        <v>AM</v>
      </c>
      <c r="K233" t="str">
        <f t="shared" si="387"/>
        <v>Mosman Park Junior Cricket</v>
      </c>
      <c r="L233" t="str">
        <f t="shared" si="387"/>
        <v>Keith Kratzmann  Oval.</v>
      </c>
    </row>
    <row r="234" spans="1:12" x14ac:dyDescent="0.2">
      <c r="A234" t="str">
        <f t="shared" ref="A234:C234" si="388">A100</f>
        <v>Saturday</v>
      </c>
      <c r="B234">
        <f t="shared" si="388"/>
        <v>99</v>
      </c>
      <c r="C234" t="str">
        <f t="shared" si="388"/>
        <v>Social</v>
      </c>
      <c r="D234">
        <f t="shared" ref="D234:E234" si="389">G100</f>
        <v>198</v>
      </c>
      <c r="E234" s="16" t="str">
        <f t="shared" si="389"/>
        <v>Cold Rums and Nice Bums</v>
      </c>
      <c r="F234" t="s">
        <v>253</v>
      </c>
      <c r="G234">
        <f t="shared" ref="G234:H234" si="390">D100</f>
        <v>199</v>
      </c>
      <c r="H234" t="str">
        <f t="shared" si="390"/>
        <v>CT 4 x 4 Club Muddy Ducks</v>
      </c>
      <c r="I234">
        <f t="shared" ref="I234:L234" si="391">I100</f>
        <v>76</v>
      </c>
      <c r="J234" t="str">
        <f t="shared" si="391"/>
        <v>AM</v>
      </c>
      <c r="K234" t="str">
        <f t="shared" si="391"/>
        <v xml:space="preserve">  R.WEST</v>
      </c>
      <c r="L234" t="str">
        <f t="shared" si="391"/>
        <v>17 Jardine Lane  of Bluff Road</v>
      </c>
    </row>
    <row r="235" spans="1:12" x14ac:dyDescent="0.2">
      <c r="A235" t="str">
        <f t="shared" ref="A235:C235" si="392">A101</f>
        <v>Saturday</v>
      </c>
      <c r="B235">
        <f t="shared" si="392"/>
        <v>100</v>
      </c>
      <c r="C235" t="str">
        <f t="shared" si="392"/>
        <v>Social</v>
      </c>
      <c r="D235">
        <f t="shared" ref="D235:E235" si="393">G101</f>
        <v>228</v>
      </c>
      <c r="E235" s="16" t="str">
        <f t="shared" si="393"/>
        <v>Smack My Pitch Up!</v>
      </c>
      <c r="F235" t="s">
        <v>253</v>
      </c>
      <c r="G235">
        <f t="shared" ref="G235:H235" si="394">D101</f>
        <v>229</v>
      </c>
      <c r="H235" t="str">
        <f t="shared" si="394"/>
        <v>Sons of Pitches</v>
      </c>
      <c r="I235">
        <f t="shared" ref="I235:L235" si="395">I101</f>
        <v>21</v>
      </c>
      <c r="J235" t="str">
        <f t="shared" si="395"/>
        <v>AM</v>
      </c>
      <c r="K235" t="str">
        <f t="shared" si="395"/>
        <v xml:space="preserve">Charters Towers Golf Club </v>
      </c>
      <c r="L235" t="str">
        <f t="shared" si="395"/>
        <v xml:space="preserve">Closest to Clubhouse </v>
      </c>
    </row>
    <row r="236" spans="1:12" x14ac:dyDescent="0.2">
      <c r="A236" t="str">
        <f t="shared" ref="A236:C236" si="396">A102</f>
        <v>Saturday</v>
      </c>
      <c r="B236">
        <f t="shared" si="396"/>
        <v>101</v>
      </c>
      <c r="C236" t="str">
        <f t="shared" si="396"/>
        <v>Social</v>
      </c>
      <c r="D236">
        <f t="shared" ref="D236:E236" si="397">G102</f>
        <v>235</v>
      </c>
      <c r="E236" s="16" t="str">
        <f t="shared" si="397"/>
        <v>Too Pissed For This</v>
      </c>
      <c r="F236" t="s">
        <v>253</v>
      </c>
      <c r="G236">
        <f t="shared" ref="G236:H236" si="398">D102</f>
        <v>216</v>
      </c>
      <c r="H236" t="str">
        <f t="shared" si="398"/>
        <v>Lamos 11</v>
      </c>
      <c r="I236">
        <f t="shared" ref="I236:L236" si="399">I102</f>
        <v>37</v>
      </c>
      <c r="J236" t="str">
        <f t="shared" si="399"/>
        <v>AM</v>
      </c>
      <c r="K236" t="str">
        <f t="shared" si="399"/>
        <v>Charters Towers Airport Reserve</v>
      </c>
      <c r="L236">
        <f t="shared" si="399"/>
        <v>0</v>
      </c>
    </row>
    <row r="237" spans="1:12" x14ac:dyDescent="0.2">
      <c r="A237" t="str">
        <f t="shared" ref="A237:C237" si="400">A103</f>
        <v>Saturday</v>
      </c>
      <c r="B237">
        <f t="shared" si="400"/>
        <v>102</v>
      </c>
      <c r="C237" t="str">
        <f t="shared" si="400"/>
        <v>Social</v>
      </c>
      <c r="D237">
        <f t="shared" ref="D237:E237" si="401">G103</f>
        <v>212</v>
      </c>
      <c r="E237" s="16" t="str">
        <f t="shared" si="401"/>
        <v>Hitt and Miss</v>
      </c>
      <c r="F237" t="s">
        <v>253</v>
      </c>
      <c r="G237">
        <f t="shared" ref="G237:H237" si="402">D103</f>
        <v>205</v>
      </c>
      <c r="H237" t="str">
        <f t="shared" si="402"/>
        <v>Filthy Animals</v>
      </c>
      <c r="I237">
        <f t="shared" ref="I237:L237" si="403">I103</f>
        <v>30</v>
      </c>
      <c r="J237" t="str">
        <f t="shared" si="403"/>
        <v>AM</v>
      </c>
      <c r="K237" t="str">
        <f t="shared" si="403"/>
        <v>Charters Towers Airport Reserve</v>
      </c>
      <c r="L237">
        <f t="shared" si="403"/>
        <v>0</v>
      </c>
    </row>
    <row r="238" spans="1:12" x14ac:dyDescent="0.2">
      <c r="A238" t="str">
        <f t="shared" ref="A238:C238" si="404">A104</f>
        <v>Saturday</v>
      </c>
      <c r="B238">
        <f t="shared" si="404"/>
        <v>103</v>
      </c>
      <c r="C238" t="str">
        <f t="shared" si="404"/>
        <v>Social</v>
      </c>
      <c r="D238">
        <f t="shared" ref="D238:E238" si="405">G104</f>
        <v>245</v>
      </c>
      <c r="E238" s="16" t="str">
        <f t="shared" si="405"/>
        <v>Wokeyed Wombats</v>
      </c>
      <c r="F238" t="s">
        <v>253</v>
      </c>
      <c r="G238">
        <f t="shared" ref="G238:H238" si="406">D104</f>
        <v>239</v>
      </c>
      <c r="H238" t="str">
        <f t="shared" si="406"/>
        <v>Unbeerlievable</v>
      </c>
      <c r="I238">
        <f t="shared" ref="I238:L238" si="407">I104</f>
        <v>38</v>
      </c>
      <c r="J238" t="str">
        <f t="shared" si="407"/>
        <v>AM</v>
      </c>
      <c r="K238" t="str">
        <f t="shared" si="407"/>
        <v>Charters Towers Airport Reserve</v>
      </c>
      <c r="L238">
        <f t="shared" si="407"/>
        <v>0</v>
      </c>
    </row>
    <row r="239" spans="1:12" x14ac:dyDescent="0.2">
      <c r="A239" t="str">
        <f t="shared" ref="A239:C239" si="408">A105</f>
        <v>Saturday</v>
      </c>
      <c r="B239">
        <f t="shared" si="408"/>
        <v>104</v>
      </c>
      <c r="C239" t="str">
        <f t="shared" si="408"/>
        <v>Social</v>
      </c>
      <c r="D239">
        <f t="shared" ref="D239:E239" si="409">G105</f>
        <v>233</v>
      </c>
      <c r="E239" s="16" t="str">
        <f t="shared" si="409"/>
        <v>Throbbing Gristles</v>
      </c>
      <c r="F239" t="s">
        <v>253</v>
      </c>
      <c r="G239">
        <f t="shared" ref="G239:H239" si="410">D105</f>
        <v>221</v>
      </c>
      <c r="H239" t="str">
        <f t="shared" si="410"/>
        <v>Reggies 11</v>
      </c>
      <c r="I239">
        <f t="shared" ref="I239:L239" si="411">I105</f>
        <v>69</v>
      </c>
      <c r="J239" t="str">
        <f t="shared" si="411"/>
        <v>PM</v>
      </c>
      <c r="K239" t="str">
        <f t="shared" si="411"/>
        <v xml:space="preserve">Alcheringa     </v>
      </c>
      <c r="L239" t="str">
        <f t="shared" si="411"/>
        <v>4.2 km on Old Dalrymple Road.</v>
      </c>
    </row>
    <row r="240" spans="1:12" x14ac:dyDescent="0.2">
      <c r="A240" t="str">
        <f t="shared" ref="A240:C240" si="412">A106</f>
        <v>Saturday</v>
      </c>
      <c r="B240">
        <f t="shared" si="412"/>
        <v>105</v>
      </c>
      <c r="C240" t="str">
        <f t="shared" si="412"/>
        <v>Social</v>
      </c>
      <c r="D240">
        <f t="shared" ref="D240:E240" si="413">G106</f>
        <v>203</v>
      </c>
      <c r="E240" s="16" t="str">
        <f t="shared" si="413"/>
        <v>Duck Eyed</v>
      </c>
      <c r="F240" t="s">
        <v>253</v>
      </c>
      <c r="G240">
        <f t="shared" ref="G240:H240" si="414">D106</f>
        <v>214</v>
      </c>
      <c r="H240" t="str">
        <f t="shared" si="414"/>
        <v>Joe</v>
      </c>
      <c r="I240">
        <f t="shared" ref="I240:L240" si="415">I106</f>
        <v>18</v>
      </c>
      <c r="J240" t="str">
        <f t="shared" si="415"/>
        <v>PM</v>
      </c>
      <c r="K240" t="str">
        <f t="shared" si="415"/>
        <v>Mafeking Road</v>
      </c>
      <c r="L240" t="str">
        <f t="shared" si="415"/>
        <v>4 km Milchester Road</v>
      </c>
    </row>
    <row r="241" spans="1:12" x14ac:dyDescent="0.2">
      <c r="A241" t="str">
        <f t="shared" ref="A241:C241" si="416">A107</f>
        <v>Saturday</v>
      </c>
      <c r="B241">
        <f t="shared" si="416"/>
        <v>106</v>
      </c>
      <c r="C241" t="str">
        <f t="shared" si="416"/>
        <v>Social</v>
      </c>
      <c r="D241">
        <f t="shared" ref="D241:E241" si="417">G107</f>
        <v>207</v>
      </c>
      <c r="E241" s="16" t="str">
        <f t="shared" si="417"/>
        <v>Full Tossers</v>
      </c>
      <c r="F241" t="s">
        <v>253</v>
      </c>
      <c r="G241">
        <f t="shared" ref="G241:H241" si="418">D107</f>
        <v>227</v>
      </c>
      <c r="H241" t="str">
        <f t="shared" si="418"/>
        <v>Showuzya</v>
      </c>
      <c r="I241">
        <f t="shared" ref="I241:L241" si="419">I107</f>
        <v>3</v>
      </c>
      <c r="J241" t="str">
        <f t="shared" si="419"/>
        <v>PM</v>
      </c>
      <c r="K241" t="str">
        <f t="shared" si="419"/>
        <v>Bivouac  Junction</v>
      </c>
      <c r="L241" t="str">
        <f t="shared" si="419"/>
        <v>Townsville Highway</v>
      </c>
    </row>
    <row r="242" spans="1:12" x14ac:dyDescent="0.2">
      <c r="A242" t="str">
        <f t="shared" ref="A242:C242" si="420">A108</f>
        <v>Saturday</v>
      </c>
      <c r="B242">
        <f t="shared" si="420"/>
        <v>107</v>
      </c>
      <c r="C242" t="str">
        <f t="shared" si="420"/>
        <v>Social</v>
      </c>
      <c r="D242">
        <f t="shared" ref="D242:E242" si="421">G108</f>
        <v>191</v>
      </c>
      <c r="E242" s="16" t="str">
        <f t="shared" si="421"/>
        <v>Big Ballers</v>
      </c>
      <c r="F242" t="s">
        <v>253</v>
      </c>
      <c r="G242">
        <f t="shared" ref="G242:H242" si="422">D108</f>
        <v>197</v>
      </c>
      <c r="H242" t="str">
        <f t="shared" si="422"/>
        <v>Charters Towers Country Club</v>
      </c>
      <c r="I242">
        <f t="shared" ref="I242:L242" si="423">I108</f>
        <v>14</v>
      </c>
      <c r="J242" t="str">
        <f t="shared" si="423"/>
        <v>PM</v>
      </c>
      <c r="K242" t="str">
        <f t="shared" si="423"/>
        <v>Mosman Park Junior Cricket</v>
      </c>
      <c r="L242" t="str">
        <f t="shared" si="423"/>
        <v>Keith Kratzmann  Oval.</v>
      </c>
    </row>
    <row r="243" spans="1:12" x14ac:dyDescent="0.2">
      <c r="A243" t="str">
        <f t="shared" ref="A243:C243" si="424">A109</f>
        <v>Saturday</v>
      </c>
      <c r="B243">
        <f t="shared" si="424"/>
        <v>108</v>
      </c>
      <c r="C243" t="str">
        <f t="shared" si="424"/>
        <v>Social</v>
      </c>
      <c r="D243">
        <f t="shared" ref="D243:E243" si="425">G109</f>
        <v>219</v>
      </c>
      <c r="E243" s="16" t="str">
        <f t="shared" si="425"/>
        <v>Mt Coolon Micky's</v>
      </c>
      <c r="F243" t="s">
        <v>253</v>
      </c>
      <c r="G243">
        <f t="shared" ref="G243:H243" si="426">D109</f>
        <v>194</v>
      </c>
      <c r="H243" t="str">
        <f t="shared" si="426"/>
        <v>Broughton River Brewers</v>
      </c>
      <c r="I243">
        <f t="shared" ref="I243:L243" si="427">I109</f>
        <v>57</v>
      </c>
      <c r="J243" t="str">
        <f t="shared" si="427"/>
        <v>PM</v>
      </c>
      <c r="K243" t="str">
        <f t="shared" si="427"/>
        <v>133 Diamond Road</v>
      </c>
      <c r="L243" t="str">
        <f t="shared" si="427"/>
        <v>4 km Bus Road</v>
      </c>
    </row>
    <row r="244" spans="1:12" x14ac:dyDescent="0.2">
      <c r="A244" t="str">
        <f t="shared" ref="A244:C244" si="428">A110</f>
        <v>Saturday</v>
      </c>
      <c r="B244">
        <f t="shared" si="428"/>
        <v>109</v>
      </c>
      <c r="C244" t="str">
        <f t="shared" si="428"/>
        <v>Social</v>
      </c>
      <c r="D244">
        <f t="shared" ref="D244:E244" si="429">G110</f>
        <v>209</v>
      </c>
      <c r="E244" s="16" t="str">
        <f t="shared" si="429"/>
        <v>Here 4 A Beer</v>
      </c>
      <c r="F244" t="s">
        <v>253</v>
      </c>
      <c r="G244">
        <f t="shared" ref="G244:H244" si="430">D110</f>
        <v>238</v>
      </c>
      <c r="H244" t="str">
        <f t="shared" si="430"/>
        <v>Tuggers 2</v>
      </c>
      <c r="I244">
        <f t="shared" ref="I244:L244" si="431">I110</f>
        <v>25</v>
      </c>
      <c r="J244" t="str">
        <f t="shared" si="431"/>
        <v>PM</v>
      </c>
      <c r="K244" t="str">
        <f t="shared" si="431"/>
        <v>Charters Towers Gun Club</v>
      </c>
      <c r="L244" t="str">
        <f t="shared" si="431"/>
        <v>Right Hand Side as driving in</v>
      </c>
    </row>
    <row r="245" spans="1:12" x14ac:dyDescent="0.2">
      <c r="A245" t="str">
        <f t="shared" ref="A245:C245" si="432">A111</f>
        <v>Saturday</v>
      </c>
      <c r="B245">
        <f t="shared" si="432"/>
        <v>110</v>
      </c>
      <c r="C245" t="str">
        <f t="shared" si="432"/>
        <v>Social</v>
      </c>
      <c r="D245">
        <f t="shared" ref="D245:E245" si="433">G111</f>
        <v>189</v>
      </c>
      <c r="E245" s="16" t="str">
        <f t="shared" si="433"/>
        <v>Almaden Armadillos</v>
      </c>
      <c r="F245" t="s">
        <v>253</v>
      </c>
      <c r="G245">
        <f t="shared" ref="G245:H245" si="434">D111</f>
        <v>236</v>
      </c>
      <c r="H245" t="str">
        <f t="shared" si="434"/>
        <v>Tridanjy Troglodytes</v>
      </c>
      <c r="I245">
        <f t="shared" ref="I245:L245" si="435">I111</f>
        <v>59</v>
      </c>
      <c r="J245" t="str">
        <f t="shared" si="435"/>
        <v>PM</v>
      </c>
      <c r="K245" t="str">
        <f t="shared" si="435"/>
        <v>Ormondes</v>
      </c>
      <c r="L245" t="str">
        <f t="shared" si="435"/>
        <v>11km Alfords Road on Millchester Road</v>
      </c>
    </row>
    <row r="246" spans="1:12" x14ac:dyDescent="0.2">
      <c r="A246" t="str">
        <f t="shared" ref="A246:C246" si="436">A112</f>
        <v>Saturday</v>
      </c>
      <c r="B246">
        <f t="shared" si="436"/>
        <v>111</v>
      </c>
      <c r="C246" t="str">
        <f t="shared" si="436"/>
        <v>Social</v>
      </c>
      <c r="D246">
        <f t="shared" ref="D246:E246" si="437">G112</f>
        <v>210</v>
      </c>
      <c r="E246" s="16" t="str">
        <f t="shared" si="437"/>
        <v>Here for the Beer</v>
      </c>
      <c r="F246" t="s">
        <v>253</v>
      </c>
      <c r="G246">
        <f t="shared" ref="G246:H246" si="438">D112</f>
        <v>200</v>
      </c>
      <c r="H246" t="str">
        <f t="shared" si="438"/>
        <v>DCL Bulls</v>
      </c>
      <c r="I246">
        <f t="shared" ref="I246:L246" si="439">I112</f>
        <v>37</v>
      </c>
      <c r="J246" t="str">
        <f t="shared" si="439"/>
        <v>PM</v>
      </c>
      <c r="K246" t="str">
        <f t="shared" si="439"/>
        <v>Charters Towers Airport Reserve</v>
      </c>
      <c r="L246">
        <f t="shared" si="439"/>
        <v>0</v>
      </c>
    </row>
    <row r="247" spans="1:12" x14ac:dyDescent="0.2">
      <c r="A247" t="str">
        <f t="shared" ref="A247:C247" si="440">A113</f>
        <v>Saturday</v>
      </c>
      <c r="B247">
        <f t="shared" si="440"/>
        <v>112</v>
      </c>
      <c r="C247" t="str">
        <f t="shared" si="440"/>
        <v>Social</v>
      </c>
      <c r="D247">
        <f t="shared" ref="D247:E247" si="441">G113</f>
        <v>232</v>
      </c>
      <c r="E247" s="16" t="str">
        <f t="shared" si="441"/>
        <v>The Rellies</v>
      </c>
      <c r="F247" t="s">
        <v>253</v>
      </c>
      <c r="G247">
        <f t="shared" ref="G247:H247" si="442">D113</f>
        <v>202</v>
      </c>
      <c r="H247" t="str">
        <f t="shared" si="442"/>
        <v>Dot's Lot</v>
      </c>
      <c r="I247">
        <f t="shared" ref="I247:L247" si="443">I113</f>
        <v>76</v>
      </c>
      <c r="J247" t="str">
        <f t="shared" si="443"/>
        <v>PM</v>
      </c>
      <c r="K247" t="str">
        <f t="shared" si="443"/>
        <v xml:space="preserve">  R.WEST</v>
      </c>
      <c r="L247" t="str">
        <f t="shared" si="443"/>
        <v>17 Jardine Lane  of Bluff Road</v>
      </c>
    </row>
    <row r="248" spans="1:12" x14ac:dyDescent="0.2">
      <c r="A248" t="str">
        <f t="shared" ref="A248:C248" si="444">A114</f>
        <v>Saturday</v>
      </c>
      <c r="B248">
        <f t="shared" si="444"/>
        <v>113</v>
      </c>
      <c r="C248" t="str">
        <f t="shared" si="444"/>
        <v>Social</v>
      </c>
      <c r="D248">
        <f t="shared" ref="D248:E248" si="445">G114</f>
        <v>242</v>
      </c>
      <c r="E248" s="16" t="str">
        <f t="shared" si="445"/>
        <v>Whack em &amp; Crack em</v>
      </c>
      <c r="F248" t="s">
        <v>253</v>
      </c>
      <c r="G248">
        <f t="shared" ref="G248:H248" si="446">D114</f>
        <v>241</v>
      </c>
      <c r="H248" t="str">
        <f t="shared" si="446"/>
        <v>Wattle Wackers</v>
      </c>
      <c r="I248">
        <f t="shared" ref="I248:L248" si="447">I114</f>
        <v>30</v>
      </c>
      <c r="J248" t="str">
        <f t="shared" si="447"/>
        <v>PM</v>
      </c>
      <c r="K248" t="str">
        <f t="shared" si="447"/>
        <v>Charters Towers Airport Reserve</v>
      </c>
      <c r="L248">
        <f t="shared" si="447"/>
        <v>0</v>
      </c>
    </row>
    <row r="249" spans="1:12" x14ac:dyDescent="0.2">
      <c r="A249" t="str">
        <f t="shared" ref="A249:C249" si="448">A115</f>
        <v>Saturday</v>
      </c>
      <c r="B249">
        <f t="shared" si="448"/>
        <v>114</v>
      </c>
      <c r="C249" t="str">
        <f t="shared" si="448"/>
        <v>Social</v>
      </c>
      <c r="D249">
        <f t="shared" ref="D249:E249" si="449">G115</f>
        <v>201</v>
      </c>
      <c r="E249" s="16" t="str">
        <f t="shared" si="449"/>
        <v>Deadset Bull Tearers</v>
      </c>
      <c r="F249" t="s">
        <v>253</v>
      </c>
      <c r="G249">
        <f t="shared" ref="G249:H249" si="450">D115</f>
        <v>243</v>
      </c>
      <c r="H249" t="str">
        <f t="shared" si="450"/>
        <v>Will Run 4 Beers</v>
      </c>
      <c r="I249">
        <f t="shared" ref="I249:L249" si="451">I115</f>
        <v>67</v>
      </c>
      <c r="J249" t="str">
        <f t="shared" si="451"/>
        <v>PM</v>
      </c>
      <c r="K249" t="str">
        <f t="shared" si="451"/>
        <v>Sellheim</v>
      </c>
      <c r="L249" t="str">
        <f t="shared" si="451"/>
        <v xml:space="preserve">Wayne Lewis's Property          </v>
      </c>
    </row>
    <row r="250" spans="1:12" x14ac:dyDescent="0.2">
      <c r="A250" t="str">
        <f t="shared" ref="A250:C250" si="452">A116</f>
        <v>Saturday</v>
      </c>
      <c r="B250" t="e">
        <f t="shared" si="452"/>
        <v>#REF!</v>
      </c>
      <c r="C250" t="e">
        <f t="shared" si="452"/>
        <v>#REF!</v>
      </c>
      <c r="D250" t="e">
        <f t="shared" ref="D250:E250" si="453">G116</f>
        <v>#REF!</v>
      </c>
      <c r="E250" s="16" t="e">
        <f t="shared" si="453"/>
        <v>#REF!</v>
      </c>
      <c r="F250" t="s">
        <v>253</v>
      </c>
      <c r="G250" t="e">
        <f t="shared" ref="G250:H250" si="454">D116</f>
        <v>#REF!</v>
      </c>
      <c r="H250" t="e">
        <f t="shared" si="454"/>
        <v>#REF!</v>
      </c>
      <c r="I250" t="e">
        <f t="shared" ref="I250:L250" si="455">I116</f>
        <v>#REF!</v>
      </c>
      <c r="J250" t="e">
        <f t="shared" si="455"/>
        <v>#REF!</v>
      </c>
      <c r="K250" t="e">
        <f t="shared" si="455"/>
        <v>#REF!</v>
      </c>
      <c r="L250" t="e">
        <f t="shared" si="455"/>
        <v>#REF!</v>
      </c>
    </row>
    <row r="251" spans="1:12" x14ac:dyDescent="0.2">
      <c r="A251" t="str">
        <f t="shared" ref="A251:C251" si="456">A117</f>
        <v>Saturday</v>
      </c>
      <c r="B251">
        <f t="shared" si="456"/>
        <v>116</v>
      </c>
      <c r="C251" t="str">
        <f t="shared" si="456"/>
        <v>Social</v>
      </c>
      <c r="D251">
        <f t="shared" ref="D251:E251" si="457">G117</f>
        <v>225</v>
      </c>
      <c r="E251" s="16" t="str">
        <f t="shared" si="457"/>
        <v>Scorgasms</v>
      </c>
      <c r="F251" t="s">
        <v>253</v>
      </c>
      <c r="G251">
        <f t="shared" ref="G251:H251" si="458">D117</f>
        <v>208</v>
      </c>
      <c r="H251" t="str">
        <f t="shared" si="458"/>
        <v>Got the Runs (2)</v>
      </c>
      <c r="I251">
        <f t="shared" ref="I251:L251" si="459">I117</f>
        <v>38</v>
      </c>
      <c r="J251" t="str">
        <f t="shared" si="459"/>
        <v>PM</v>
      </c>
      <c r="K251" t="str">
        <f t="shared" si="459"/>
        <v>Charters Towers Airport Reserve</v>
      </c>
      <c r="L251">
        <f t="shared" si="459"/>
        <v>0</v>
      </c>
    </row>
    <row r="252" spans="1:12" x14ac:dyDescent="0.2">
      <c r="A252" t="str">
        <f t="shared" ref="A252:C252" si="460">A118</f>
        <v>Saturday</v>
      </c>
      <c r="B252">
        <f t="shared" si="460"/>
        <v>117</v>
      </c>
      <c r="C252" t="str">
        <f t="shared" si="460"/>
        <v>Social</v>
      </c>
      <c r="D252">
        <f t="shared" ref="D252:E252" si="461">G118</f>
        <v>246</v>
      </c>
      <c r="E252" s="16" t="str">
        <f t="shared" si="461"/>
        <v>Wulguru Steel "Weekenders"</v>
      </c>
      <c r="F252" t="s">
        <v>253</v>
      </c>
      <c r="G252">
        <f t="shared" ref="G252:H252" si="462">D118</f>
        <v>211</v>
      </c>
      <c r="H252" t="str">
        <f t="shared" si="462"/>
        <v>Hits &amp; Missus</v>
      </c>
      <c r="I252">
        <f t="shared" ref="I252:L252" si="463">I118</f>
        <v>22</v>
      </c>
      <c r="J252" t="str">
        <f t="shared" si="463"/>
        <v>PM</v>
      </c>
      <c r="K252" t="str">
        <f t="shared" si="463"/>
        <v>Charters Towers Golf Club</v>
      </c>
      <c r="L252" t="str">
        <f t="shared" si="463"/>
        <v xml:space="preserve">2nd from Clubhouse                      </v>
      </c>
    </row>
    <row r="253" spans="1:12" x14ac:dyDescent="0.2">
      <c r="A253" t="str">
        <f t="shared" ref="A253:C253" si="464">A119</f>
        <v>Saturday</v>
      </c>
      <c r="B253">
        <f t="shared" si="464"/>
        <v>118</v>
      </c>
      <c r="C253" t="str">
        <f t="shared" si="464"/>
        <v>Social</v>
      </c>
      <c r="D253">
        <f t="shared" ref="D253:E253" si="465">G119</f>
        <v>234</v>
      </c>
      <c r="E253" s="16" t="str">
        <f t="shared" si="465"/>
        <v>Tinnies And Beer</v>
      </c>
      <c r="F253" t="s">
        <v>253</v>
      </c>
      <c r="G253">
        <f t="shared" ref="G253:H253" si="466">D119</f>
        <v>226</v>
      </c>
      <c r="H253" t="str">
        <f t="shared" si="466"/>
        <v>Shamrock Schooner Scullers</v>
      </c>
      <c r="I253">
        <f t="shared" ref="I253:L253" si="467">I119</f>
        <v>78</v>
      </c>
      <c r="J253" t="str">
        <f t="shared" si="467"/>
        <v>PM</v>
      </c>
      <c r="K253" t="str">
        <f t="shared" si="467"/>
        <v xml:space="preserve">Boombys Backyard </v>
      </c>
      <c r="L253" t="str">
        <f t="shared" si="467"/>
        <v>4.2 km  Weir  Road</v>
      </c>
    </row>
    <row r="254" spans="1:12" x14ac:dyDescent="0.2">
      <c r="A254" t="str">
        <f t="shared" ref="A254:C254" si="468">A120</f>
        <v>Saturday</v>
      </c>
      <c r="B254">
        <f t="shared" si="468"/>
        <v>119</v>
      </c>
      <c r="C254" t="str">
        <f t="shared" si="468"/>
        <v>Ladies</v>
      </c>
      <c r="D254">
        <f t="shared" ref="D254:E254" si="469">G120</f>
        <v>170</v>
      </c>
      <c r="E254" s="16" t="str">
        <f t="shared" si="469"/>
        <v>Bad Pitches</v>
      </c>
      <c r="F254" t="s">
        <v>253</v>
      </c>
      <c r="G254">
        <f t="shared" ref="G254:H254" si="470">D120</f>
        <v>181</v>
      </c>
      <c r="H254" t="str">
        <f t="shared" si="470"/>
        <v>Pitches Be Crazy</v>
      </c>
      <c r="I254">
        <f t="shared" ref="I254:L254" si="471">I120</f>
        <v>60</v>
      </c>
      <c r="J254" t="str">
        <f t="shared" si="471"/>
        <v>8.00 AM</v>
      </c>
      <c r="K254" t="str">
        <f t="shared" si="471"/>
        <v xml:space="preserve">Laid Back XI                </v>
      </c>
      <c r="L254" t="str">
        <f t="shared" si="471"/>
        <v>Bus Road - Ramsay's Property</v>
      </c>
    </row>
    <row r="255" spans="1:12" x14ac:dyDescent="0.2">
      <c r="A255" t="str">
        <f t="shared" ref="A255:C255" si="472">A121</f>
        <v>Saturday</v>
      </c>
      <c r="B255">
        <f t="shared" si="472"/>
        <v>120</v>
      </c>
      <c r="C255" t="str">
        <f t="shared" si="472"/>
        <v>Ladies</v>
      </c>
      <c r="D255">
        <f t="shared" ref="D255:E255" si="473">G121</f>
        <v>178</v>
      </c>
      <c r="E255" s="16" t="str">
        <f t="shared" si="473"/>
        <v>More Ass than Class</v>
      </c>
      <c r="F255" t="s">
        <v>253</v>
      </c>
      <c r="G255">
        <f t="shared" ref="G255:H255" si="474">D121</f>
        <v>183</v>
      </c>
      <c r="H255" t="str">
        <f t="shared" si="474"/>
        <v>Scared Hitless</v>
      </c>
      <c r="I255">
        <f t="shared" ref="I255:L255" si="475">I121</f>
        <v>31</v>
      </c>
      <c r="J255" t="str">
        <f t="shared" si="475"/>
        <v>8.00 AM</v>
      </c>
      <c r="K255" t="str">
        <f t="shared" si="475"/>
        <v>Charters Towers Airport Reserve</v>
      </c>
      <c r="L255">
        <f t="shared" si="475"/>
        <v>0</v>
      </c>
    </row>
    <row r="256" spans="1:12" x14ac:dyDescent="0.2">
      <c r="A256" t="str">
        <f t="shared" ref="A256:C256" si="476">A122</f>
        <v>Saturday</v>
      </c>
      <c r="B256">
        <f t="shared" si="476"/>
        <v>121</v>
      </c>
      <c r="C256" t="str">
        <f t="shared" si="476"/>
        <v>Ladies</v>
      </c>
      <c r="D256">
        <f t="shared" ref="D256:E256" si="477">G122</f>
        <v>182</v>
      </c>
      <c r="E256" s="16" t="str">
        <f t="shared" si="477"/>
        <v>Ringers From The Wrong End</v>
      </c>
      <c r="F256" t="s">
        <v>253</v>
      </c>
      <c r="G256">
        <f t="shared" ref="G256:H256" si="478">D122</f>
        <v>171</v>
      </c>
      <c r="H256" t="str">
        <f t="shared" si="478"/>
        <v xml:space="preserve">Black Bream  </v>
      </c>
      <c r="I256">
        <f t="shared" ref="I256:L256" si="479">I122</f>
        <v>58</v>
      </c>
      <c r="J256" t="str">
        <f t="shared" si="479"/>
        <v>8.00 AM</v>
      </c>
      <c r="K256" t="str">
        <f t="shared" si="479"/>
        <v>Central State School</v>
      </c>
      <c r="L256" t="str">
        <f t="shared" si="479"/>
        <v>Central State School</v>
      </c>
    </row>
    <row r="257" spans="1:12" x14ac:dyDescent="0.2">
      <c r="A257" t="str">
        <f t="shared" ref="A257:C257" si="480">A123</f>
        <v>Saturday</v>
      </c>
      <c r="B257">
        <f t="shared" si="480"/>
        <v>122</v>
      </c>
      <c r="C257" t="str">
        <f t="shared" si="480"/>
        <v>Ladies</v>
      </c>
      <c r="D257">
        <f t="shared" ref="D257:E257" si="481">G123</f>
        <v>179</v>
      </c>
      <c r="E257" s="16" t="str">
        <f t="shared" si="481"/>
        <v>Nailed It</v>
      </c>
      <c r="F257" t="s">
        <v>253</v>
      </c>
      <c r="G257">
        <f t="shared" ref="G257:H257" si="482">D123</f>
        <v>185</v>
      </c>
      <c r="H257" t="str">
        <f t="shared" si="482"/>
        <v>TSV Dingoes</v>
      </c>
      <c r="I257">
        <f t="shared" ref="I257:L257" si="483">I123</f>
        <v>40</v>
      </c>
      <c r="J257" t="str">
        <f t="shared" si="483"/>
        <v>8.00 AM</v>
      </c>
      <c r="K257" t="str">
        <f t="shared" si="483"/>
        <v>Charters Towers Airport Reserve</v>
      </c>
      <c r="L257">
        <f t="shared" si="483"/>
        <v>0</v>
      </c>
    </row>
    <row r="258" spans="1:12" x14ac:dyDescent="0.2">
      <c r="A258" t="str">
        <f t="shared" ref="A258:C258" si="484">A124</f>
        <v>Saturday</v>
      </c>
      <c r="B258">
        <f t="shared" si="484"/>
        <v>123</v>
      </c>
      <c r="C258" t="str">
        <f t="shared" si="484"/>
        <v>Ladies</v>
      </c>
      <c r="D258">
        <f t="shared" ref="D258:E258" si="485">G124</f>
        <v>172</v>
      </c>
      <c r="E258" s="16" t="str">
        <f t="shared" si="485"/>
        <v>Bowled and Beautiful</v>
      </c>
      <c r="F258" t="s">
        <v>253</v>
      </c>
      <c r="G258">
        <f t="shared" ref="G258:H258" si="486">D124</f>
        <v>176</v>
      </c>
      <c r="H258" t="str">
        <f t="shared" si="486"/>
        <v>Got the Runs</v>
      </c>
      <c r="I258">
        <f t="shared" ref="I258:L258" si="487">I124</f>
        <v>58</v>
      </c>
      <c r="J258" t="str">
        <f t="shared" si="487"/>
        <v>11.30 AM</v>
      </c>
      <c r="K258" t="str">
        <f t="shared" si="487"/>
        <v>Central State School</v>
      </c>
      <c r="L258" t="str">
        <f t="shared" si="487"/>
        <v>Central State School</v>
      </c>
    </row>
    <row r="259" spans="1:12" x14ac:dyDescent="0.2">
      <c r="A259" t="str">
        <f t="shared" ref="A259:C259" si="488">A125</f>
        <v>Saturday</v>
      </c>
      <c r="B259">
        <f t="shared" si="488"/>
        <v>124</v>
      </c>
      <c r="C259" t="str">
        <f t="shared" si="488"/>
        <v>Ladies</v>
      </c>
      <c r="D259">
        <f t="shared" ref="D259:E259" si="489">G125</f>
        <v>187</v>
      </c>
      <c r="E259" s="16" t="str">
        <f t="shared" si="489"/>
        <v>Whipper Snippers</v>
      </c>
      <c r="F259" t="s">
        <v>253</v>
      </c>
      <c r="G259">
        <f t="shared" ref="G259:H259" si="490">D125</f>
        <v>186</v>
      </c>
      <c r="H259" t="str">
        <f t="shared" si="490"/>
        <v>West Indigies Ladies Team</v>
      </c>
      <c r="I259">
        <f t="shared" ref="I259:L259" si="491">I125</f>
        <v>40</v>
      </c>
      <c r="J259" t="str">
        <f t="shared" si="491"/>
        <v>11.30 AM</v>
      </c>
      <c r="K259" t="str">
        <f t="shared" si="491"/>
        <v>Charters Towers Airport Reserve</v>
      </c>
      <c r="L259">
        <f t="shared" si="491"/>
        <v>0</v>
      </c>
    </row>
    <row r="260" spans="1:12" x14ac:dyDescent="0.2">
      <c r="A260" t="str">
        <f t="shared" ref="A260:C260" si="492">A126</f>
        <v>Saturday</v>
      </c>
      <c r="B260">
        <f t="shared" si="492"/>
        <v>125</v>
      </c>
      <c r="C260" t="str">
        <f t="shared" si="492"/>
        <v>Ladies</v>
      </c>
      <c r="D260">
        <f t="shared" ref="D260:E260" si="493">G126</f>
        <v>173</v>
      </c>
      <c r="E260" s="16" t="str">
        <f t="shared" si="493"/>
        <v>Bro's Ho's</v>
      </c>
      <c r="F260" t="s">
        <v>253</v>
      </c>
      <c r="G260">
        <f t="shared" ref="G260:H260" si="494">D126</f>
        <v>188</v>
      </c>
      <c r="H260" t="str">
        <f t="shared" si="494"/>
        <v>Wild Flowers</v>
      </c>
      <c r="I260">
        <f t="shared" ref="I260:L260" si="495">I126</f>
        <v>31</v>
      </c>
      <c r="J260" t="str">
        <f t="shared" si="495"/>
        <v>11.30 AM</v>
      </c>
      <c r="K260" t="str">
        <f t="shared" si="495"/>
        <v>Charters Towers Airport Reserve</v>
      </c>
      <c r="L260">
        <f t="shared" si="495"/>
        <v>0</v>
      </c>
    </row>
    <row r="261" spans="1:12" x14ac:dyDescent="0.2">
      <c r="A261" t="str">
        <f t="shared" ref="A261:C261" si="496">A127</f>
        <v>Saturday</v>
      </c>
      <c r="B261">
        <f t="shared" si="496"/>
        <v>126</v>
      </c>
      <c r="C261" t="str">
        <f t="shared" si="496"/>
        <v>Ladies</v>
      </c>
      <c r="D261">
        <f t="shared" ref="D261:E261" si="497">G127</f>
        <v>175</v>
      </c>
      <c r="E261" s="16" t="str">
        <f t="shared" si="497"/>
        <v>FBI</v>
      </c>
      <c r="F261" t="s">
        <v>253</v>
      </c>
      <c r="G261">
        <f t="shared" ref="G261:H261" si="498">D127</f>
        <v>177</v>
      </c>
      <c r="H261" t="str">
        <f t="shared" si="498"/>
        <v>Hormoans</v>
      </c>
      <c r="I261">
        <f t="shared" ref="I261:L261" si="499">I127</f>
        <v>47</v>
      </c>
      <c r="J261" t="str">
        <f t="shared" si="499"/>
        <v>3.00 PM</v>
      </c>
      <c r="K261" t="str">
        <f t="shared" si="499"/>
        <v>Goldfield Sporting Complex</v>
      </c>
      <c r="L261" t="str">
        <f t="shared" si="499"/>
        <v>Second turf wicket</v>
      </c>
    </row>
    <row r="262" spans="1:12" x14ac:dyDescent="0.2">
      <c r="A262" t="str">
        <f t="shared" ref="A262:C262" si="500">A128</f>
        <v>Saturday</v>
      </c>
      <c r="B262">
        <f t="shared" si="500"/>
        <v>127</v>
      </c>
      <c r="C262" t="str">
        <f t="shared" si="500"/>
        <v>Ladies</v>
      </c>
      <c r="D262">
        <f t="shared" ref="D262:E262" si="501">G128</f>
        <v>184</v>
      </c>
      <c r="E262" s="16" t="str">
        <f t="shared" si="501"/>
        <v>Travelbugs</v>
      </c>
      <c r="F262" t="s">
        <v>253</v>
      </c>
      <c r="G262">
        <f t="shared" ref="G262:H262" si="502">D128</f>
        <v>174</v>
      </c>
      <c r="H262" t="str">
        <f t="shared" si="502"/>
        <v>Custard Tarts</v>
      </c>
      <c r="I262">
        <f t="shared" ref="I262:L262" si="503">I128</f>
        <v>58</v>
      </c>
      <c r="J262" t="str">
        <f t="shared" si="503"/>
        <v>3.00 PM</v>
      </c>
      <c r="K262" t="str">
        <f t="shared" si="503"/>
        <v>Central State School</v>
      </c>
      <c r="L262" t="str">
        <f t="shared" si="503"/>
        <v>Central State School</v>
      </c>
    </row>
    <row r="263" spans="1:12" x14ac:dyDescent="0.2">
      <c r="A263" t="str">
        <f t="shared" ref="A263:C263" si="504">A129</f>
        <v>Saturday</v>
      </c>
      <c r="B263">
        <f t="shared" si="504"/>
        <v>128</v>
      </c>
      <c r="C263" t="e">
        <f t="shared" si="504"/>
        <v>#N/A</v>
      </c>
      <c r="D263">
        <f t="shared" ref="D263:E263" si="505">G129</f>
        <v>0</v>
      </c>
      <c r="E263" s="16" t="e">
        <f t="shared" si="505"/>
        <v>#N/A</v>
      </c>
      <c r="F263" t="s">
        <v>253</v>
      </c>
      <c r="G263">
        <f t="shared" ref="G263:H263" si="506">D129</f>
        <v>0</v>
      </c>
      <c r="H263" t="e">
        <f t="shared" si="506"/>
        <v>#N/A</v>
      </c>
      <c r="I263">
        <f t="shared" ref="I263:L263" si="507">I129</f>
        <v>31</v>
      </c>
      <c r="J263">
        <f t="shared" si="507"/>
        <v>0</v>
      </c>
      <c r="K263" t="str">
        <f t="shared" si="507"/>
        <v>Charters Towers Airport Reserve</v>
      </c>
      <c r="L263">
        <f t="shared" si="507"/>
        <v>0</v>
      </c>
    </row>
    <row r="264" spans="1:12" x14ac:dyDescent="0.2">
      <c r="A264" t="str">
        <f t="shared" ref="A264:C264" si="508">A130</f>
        <v>Saturday</v>
      </c>
      <c r="B264">
        <f t="shared" si="508"/>
        <v>0</v>
      </c>
      <c r="C264">
        <f t="shared" si="508"/>
        <v>0</v>
      </c>
      <c r="D264">
        <f t="shared" ref="D264:E264" si="509">G130</f>
        <v>0</v>
      </c>
      <c r="E264" s="16">
        <f t="shared" si="509"/>
        <v>0</v>
      </c>
      <c r="F264" t="s">
        <v>253</v>
      </c>
      <c r="G264">
        <f t="shared" ref="G264:H264" si="510">D130</f>
        <v>0</v>
      </c>
      <c r="H264">
        <f t="shared" si="510"/>
        <v>0</v>
      </c>
      <c r="I264">
        <f t="shared" ref="I264:L264" si="511">I130</f>
        <v>0</v>
      </c>
      <c r="J264">
        <f t="shared" si="511"/>
        <v>0</v>
      </c>
      <c r="K264" t="e">
        <f t="shared" si="511"/>
        <v>#N/A</v>
      </c>
      <c r="L264" t="e">
        <f t="shared" si="511"/>
        <v>#N/A</v>
      </c>
    </row>
    <row r="265" spans="1:12" x14ac:dyDescent="0.2">
      <c r="A265" t="str">
        <f t="shared" ref="A265:C265" si="512">A131</f>
        <v>Saturday</v>
      </c>
      <c r="B265">
        <f t="shared" si="512"/>
        <v>0</v>
      </c>
      <c r="C265">
        <f t="shared" si="512"/>
        <v>0</v>
      </c>
      <c r="D265">
        <f t="shared" ref="D265:E265" si="513">G131</f>
        <v>0</v>
      </c>
      <c r="E265" s="16">
        <f t="shared" si="513"/>
        <v>0</v>
      </c>
      <c r="F265" t="s">
        <v>253</v>
      </c>
      <c r="G265">
        <f t="shared" ref="G265:H265" si="514">D131</f>
        <v>0</v>
      </c>
      <c r="H265">
        <f t="shared" si="514"/>
        <v>0</v>
      </c>
      <c r="I265">
        <f t="shared" ref="I265:L265" si="515">I131</f>
        <v>0</v>
      </c>
      <c r="J265">
        <f t="shared" si="515"/>
        <v>0</v>
      </c>
      <c r="K265">
        <f t="shared" si="515"/>
        <v>0</v>
      </c>
      <c r="L265">
        <f t="shared" si="515"/>
        <v>0</v>
      </c>
    </row>
    <row r="266" spans="1:12" x14ac:dyDescent="0.2">
      <c r="A266" t="str">
        <f t="shared" ref="A266:C266" si="516">A132</f>
        <v>Saturday</v>
      </c>
      <c r="B266">
        <f t="shared" si="516"/>
        <v>0</v>
      </c>
      <c r="C266">
        <f t="shared" si="516"/>
        <v>0</v>
      </c>
      <c r="D266">
        <f t="shared" ref="D266:E266" si="517">G132</f>
        <v>0</v>
      </c>
      <c r="E266" s="16">
        <f t="shared" si="517"/>
        <v>0</v>
      </c>
      <c r="F266" t="s">
        <v>253</v>
      </c>
      <c r="G266">
        <f t="shared" ref="G266:H266" si="518">D132</f>
        <v>0</v>
      </c>
      <c r="H266">
        <f t="shared" si="518"/>
        <v>0</v>
      </c>
      <c r="I266">
        <f t="shared" ref="I266:L266" si="519">I132</f>
        <v>0</v>
      </c>
      <c r="J266">
        <f t="shared" si="519"/>
        <v>0</v>
      </c>
      <c r="K266">
        <f t="shared" si="519"/>
        <v>0</v>
      </c>
      <c r="L266">
        <f t="shared" si="519"/>
        <v>0</v>
      </c>
    </row>
    <row r="267" spans="1:12" x14ac:dyDescent="0.2">
      <c r="A267" t="str">
        <f t="shared" ref="A267:C267" si="520">A133</f>
        <v>Saturday</v>
      </c>
      <c r="B267">
        <f t="shared" si="520"/>
        <v>0</v>
      </c>
      <c r="C267">
        <f t="shared" si="520"/>
        <v>0</v>
      </c>
      <c r="D267">
        <f t="shared" ref="D267:E267" si="521">G133</f>
        <v>0</v>
      </c>
      <c r="E267" s="16">
        <f t="shared" si="521"/>
        <v>0</v>
      </c>
      <c r="F267" t="s">
        <v>253</v>
      </c>
      <c r="G267">
        <f t="shared" ref="G267:H267" si="522">D133</f>
        <v>0</v>
      </c>
      <c r="H267">
        <f t="shared" si="522"/>
        <v>0</v>
      </c>
      <c r="I267">
        <f t="shared" ref="I267:L267" si="523">I133</f>
        <v>0</v>
      </c>
      <c r="J267">
        <f t="shared" si="523"/>
        <v>0</v>
      </c>
      <c r="K267">
        <f t="shared" si="523"/>
        <v>0</v>
      </c>
      <c r="L267">
        <f t="shared" si="523"/>
        <v>0</v>
      </c>
    </row>
    <row r="268" spans="1:12" x14ac:dyDescent="0.2">
      <c r="A268" t="str">
        <f t="shared" ref="A268:C268" si="524">A134</f>
        <v>Saturday</v>
      </c>
      <c r="B268">
        <f t="shared" si="524"/>
        <v>0</v>
      </c>
      <c r="C268">
        <f t="shared" si="524"/>
        <v>0</v>
      </c>
      <c r="D268">
        <f t="shared" ref="D268:E268" si="525">G134</f>
        <v>0</v>
      </c>
      <c r="E268" s="16">
        <f t="shared" si="525"/>
        <v>0</v>
      </c>
      <c r="F268" t="s">
        <v>253</v>
      </c>
      <c r="G268">
        <f t="shared" ref="G268:H268" si="526">D134</f>
        <v>0</v>
      </c>
      <c r="H268">
        <f t="shared" si="526"/>
        <v>0</v>
      </c>
      <c r="I268">
        <f t="shared" ref="I268:L268" si="527">I134</f>
        <v>0</v>
      </c>
      <c r="J268">
        <f t="shared" si="527"/>
        <v>0</v>
      </c>
      <c r="K268">
        <f t="shared" si="527"/>
        <v>0</v>
      </c>
      <c r="L268">
        <f t="shared" si="527"/>
        <v>0</v>
      </c>
    </row>
    <row r="269" spans="1:12" x14ac:dyDescent="0.2">
      <c r="A269">
        <f t="shared" ref="A269:C269" si="528">A135</f>
        <v>0</v>
      </c>
      <c r="B269">
        <f t="shared" si="528"/>
        <v>0</v>
      </c>
      <c r="C269">
        <f t="shared" si="528"/>
        <v>0</v>
      </c>
      <c r="D269">
        <f t="shared" ref="D269:E269" si="529">G135</f>
        <v>0</v>
      </c>
      <c r="E269" s="16">
        <f t="shared" si="529"/>
        <v>0</v>
      </c>
      <c r="F269" t="s">
        <v>253</v>
      </c>
      <c r="G269">
        <f t="shared" ref="G269:H269" si="530">D135</f>
        <v>0</v>
      </c>
      <c r="H269">
        <f t="shared" si="530"/>
        <v>0</v>
      </c>
      <c r="I269">
        <f t="shared" ref="I269:L269" si="531">I135</f>
        <v>0</v>
      </c>
      <c r="J269">
        <f t="shared" si="531"/>
        <v>0</v>
      </c>
      <c r="K269">
        <f t="shared" si="531"/>
        <v>0</v>
      </c>
      <c r="L269">
        <f t="shared" si="531"/>
        <v>0</v>
      </c>
    </row>
    <row r="270" spans="1:12" x14ac:dyDescent="0.2">
      <c r="A270" s="15"/>
      <c r="B270" s="15"/>
      <c r="C270" s="15"/>
      <c r="D270" s="15"/>
      <c r="E270" s="16"/>
      <c r="F270" s="15"/>
      <c r="G270" s="15"/>
      <c r="H270" s="15"/>
      <c r="I270" s="15"/>
      <c r="J270" s="15"/>
      <c r="K270" s="15"/>
      <c r="L270" s="15"/>
    </row>
    <row r="271" spans="1:12" x14ac:dyDescent="0.2">
      <c r="A271" s="14" t="s">
        <v>255</v>
      </c>
      <c r="B271">
        <f>'Day2 Draw'!F4</f>
        <v>129</v>
      </c>
      <c r="C271" t="str">
        <f>'Day2 Draw'!G4</f>
        <v>A</v>
      </c>
      <c r="D271">
        <f>'Day2 Draw'!C4</f>
        <v>1</v>
      </c>
      <c r="E271" s="16" t="str">
        <f>'Day2 Draw'!D4</f>
        <v>Burnett Bushpigs</v>
      </c>
      <c r="F271" t="s">
        <v>253</v>
      </c>
      <c r="G271">
        <f>'Day2 Draw'!H4</f>
        <v>4</v>
      </c>
      <c r="H271" t="str">
        <f>'Day2 Draw'!I4</f>
        <v>Herbert River</v>
      </c>
      <c r="I271">
        <f>'Day2 Draw'!J4</f>
        <v>48</v>
      </c>
      <c r="J271" t="str">
        <f>'Day2 Draw'!K4</f>
        <v>AM</v>
      </c>
      <c r="K271" t="str">
        <f>'Day2 Draw'!L4</f>
        <v>Goldfield Sporting Complex</v>
      </c>
      <c r="L271" t="str">
        <f>'Day2 Draw'!M4</f>
        <v>Main Turf Wicket</v>
      </c>
    </row>
    <row r="272" spans="1:12" x14ac:dyDescent="0.2">
      <c r="A272" s="14" t="s">
        <v>255</v>
      </c>
      <c r="B272">
        <f>'Day2 Draw'!F5</f>
        <v>130</v>
      </c>
      <c r="C272" t="str">
        <f>'Day2 Draw'!G5</f>
        <v>A</v>
      </c>
      <c r="D272">
        <f>'Day2 Draw'!C5</f>
        <v>3</v>
      </c>
      <c r="E272" s="16" t="str">
        <f>'Day2 Draw'!D5</f>
        <v>Endeavour XI</v>
      </c>
      <c r="F272" t="s">
        <v>253</v>
      </c>
      <c r="G272">
        <f>'Day2 Draw'!H5</f>
        <v>5</v>
      </c>
      <c r="H272" t="str">
        <f>'Day2 Draw'!I5</f>
        <v>Malchecks Cricket Club</v>
      </c>
      <c r="I272">
        <f>'Day2 Draw'!J5</f>
        <v>12</v>
      </c>
      <c r="J272" t="str">
        <f>'Day2 Draw'!K5</f>
        <v>AM</v>
      </c>
      <c r="K272" t="str">
        <f>'Day2 Draw'!L5</f>
        <v>Mosman Park Junior Cricket</v>
      </c>
      <c r="L272" t="str">
        <f>'Day2 Draw'!M5</f>
        <v>George Pemble  Oval</v>
      </c>
    </row>
    <row r="273" spans="1:12" x14ac:dyDescent="0.2">
      <c r="A273" s="14" t="s">
        <v>255</v>
      </c>
      <c r="B273">
        <f>'Day2 Draw'!F6</f>
        <v>131</v>
      </c>
      <c r="C273" t="str">
        <f>'Day2 Draw'!G6</f>
        <v>A</v>
      </c>
      <c r="D273">
        <f>'Day2 Draw'!C6</f>
        <v>6</v>
      </c>
      <c r="E273" s="16" t="str">
        <f>'Day2 Draw'!D6</f>
        <v>Reldas Homegrown XI</v>
      </c>
      <c r="F273" t="s">
        <v>253</v>
      </c>
      <c r="G273">
        <f>'Day2 Draw'!H6</f>
        <v>7</v>
      </c>
      <c r="H273" t="str">
        <f>'Day2 Draw'!I6</f>
        <v>The Grandstanders</v>
      </c>
      <c r="I273">
        <f>'Day2 Draw'!J6</f>
        <v>0</v>
      </c>
      <c r="J273" t="str">
        <f>'Day2 Draw'!K6</f>
        <v>BYE</v>
      </c>
      <c r="K273" t="e">
        <f>'Day2 Draw'!L6</f>
        <v>#N/A</v>
      </c>
      <c r="L273" t="e">
        <f>'Day2 Draw'!M6</f>
        <v>#N/A</v>
      </c>
    </row>
    <row r="274" spans="1:12" x14ac:dyDescent="0.2">
      <c r="A274" s="14" t="s">
        <v>255</v>
      </c>
      <c r="B274">
        <f>'Day2 Draw'!F7</f>
        <v>132</v>
      </c>
      <c r="C274" t="str">
        <f>'Day2 Draw'!G7</f>
        <v>A</v>
      </c>
      <c r="D274">
        <f>'Day2 Draw'!C7</f>
        <v>0</v>
      </c>
      <c r="E274" s="16" t="e">
        <f>'Day2 Draw'!D7</f>
        <v>#N/A</v>
      </c>
      <c r="F274" t="s">
        <v>253</v>
      </c>
      <c r="G274">
        <f>'Day2 Draw'!H7</f>
        <v>8</v>
      </c>
      <c r="H274" t="str">
        <f>'Day2 Draw'!I7</f>
        <v>Wanderers</v>
      </c>
      <c r="I274">
        <f>'Day2 Draw'!J7</f>
        <v>0</v>
      </c>
      <c r="J274" t="str">
        <f>'Day2 Draw'!K7</f>
        <v>BYE</v>
      </c>
      <c r="K274" t="e">
        <f>'Day2 Draw'!L7</f>
        <v>#N/A</v>
      </c>
      <c r="L274" t="e">
        <f>'Day2 Draw'!M7</f>
        <v>#N/A</v>
      </c>
    </row>
    <row r="275" spans="1:12" x14ac:dyDescent="0.2">
      <c r="A275" s="14" t="s">
        <v>255</v>
      </c>
      <c r="B275">
        <f>'Day2 Draw'!F8</f>
        <v>133</v>
      </c>
      <c r="C275" t="str">
        <f>'Day2 Draw'!G8</f>
        <v>A</v>
      </c>
      <c r="D275">
        <f>'Day2 Draw'!C8</f>
        <v>1</v>
      </c>
      <c r="E275" s="16" t="str">
        <f>'Day2 Draw'!D8</f>
        <v>Burnett Bushpigs</v>
      </c>
      <c r="F275" t="s">
        <v>253</v>
      </c>
      <c r="G275">
        <f>'Day2 Draw'!H8</f>
        <v>5</v>
      </c>
      <c r="H275" t="str">
        <f>'Day2 Draw'!I8</f>
        <v>Malchecks Cricket Club</v>
      </c>
      <c r="I275">
        <f>'Day2 Draw'!J8</f>
        <v>48</v>
      </c>
      <c r="J275" t="str">
        <f>'Day2 Draw'!K8</f>
        <v>PM</v>
      </c>
      <c r="K275" t="str">
        <f>'Day2 Draw'!L8</f>
        <v>Goldfield Sporting Complex</v>
      </c>
      <c r="L275" t="str">
        <f>'Day2 Draw'!M8</f>
        <v>Main Turf Wicket</v>
      </c>
    </row>
    <row r="276" spans="1:12" x14ac:dyDescent="0.2">
      <c r="A276" s="14" t="s">
        <v>255</v>
      </c>
      <c r="B276">
        <f>'Day2 Draw'!F9</f>
        <v>134</v>
      </c>
      <c r="C276" t="str">
        <f>'Day2 Draw'!G9</f>
        <v>A</v>
      </c>
      <c r="D276">
        <f>'Day2 Draw'!C9</f>
        <v>4</v>
      </c>
      <c r="E276" s="16" t="str">
        <f>'Day2 Draw'!D9</f>
        <v>Herbert River</v>
      </c>
      <c r="F276" t="s">
        <v>253</v>
      </c>
      <c r="G276">
        <f>'Day2 Draw'!H9</f>
        <v>7</v>
      </c>
      <c r="H276" t="str">
        <f>'Day2 Draw'!I9</f>
        <v>The Grandstanders</v>
      </c>
      <c r="I276">
        <f>'Day2 Draw'!J9</f>
        <v>12</v>
      </c>
      <c r="J276" t="str">
        <f>'Day2 Draw'!K9</f>
        <v>PM</v>
      </c>
      <c r="K276" t="str">
        <f>'Day2 Draw'!L9</f>
        <v>Mosman Park Junior Cricket</v>
      </c>
      <c r="L276" t="str">
        <f>'Day2 Draw'!M9</f>
        <v>George Pemble  Oval</v>
      </c>
    </row>
    <row r="277" spans="1:12" x14ac:dyDescent="0.2">
      <c r="A277" s="14" t="s">
        <v>255</v>
      </c>
      <c r="B277">
        <f>'Day2 Draw'!F10</f>
        <v>135</v>
      </c>
      <c r="C277" t="str">
        <f>'Day2 Draw'!G10</f>
        <v>A</v>
      </c>
      <c r="D277">
        <f>'Day2 Draw'!C10</f>
        <v>6</v>
      </c>
      <c r="E277" s="16" t="str">
        <f>'Day2 Draw'!D10</f>
        <v>Reldas Homegrown XI</v>
      </c>
      <c r="F277" t="s">
        <v>253</v>
      </c>
      <c r="G277">
        <f>'Day2 Draw'!H10</f>
        <v>8</v>
      </c>
      <c r="H277" t="str">
        <f>'Day2 Draw'!I10</f>
        <v>Wanderers</v>
      </c>
      <c r="I277">
        <f>'Day2 Draw'!J10</f>
        <v>13</v>
      </c>
      <c r="J277" t="str">
        <f>'Day2 Draw'!K10</f>
        <v>PM</v>
      </c>
      <c r="K277" t="str">
        <f>'Day2 Draw'!L10</f>
        <v>Mosman Park Junior Cricket</v>
      </c>
      <c r="L277" t="str">
        <f>'Day2 Draw'!M10</f>
        <v>Keith Marxsen Oval.</v>
      </c>
    </row>
    <row r="278" spans="1:12" x14ac:dyDescent="0.2">
      <c r="A278" s="14" t="s">
        <v>255</v>
      </c>
      <c r="B278">
        <f>'Day2 Draw'!F11</f>
        <v>136</v>
      </c>
      <c r="C278" t="e">
        <f>'Day2 Draw'!G11</f>
        <v>#N/A</v>
      </c>
      <c r="D278">
        <f>'Day2 Draw'!C11</f>
        <v>5</v>
      </c>
      <c r="E278" s="16" t="str">
        <f>'Day2 Draw'!D11</f>
        <v>Malchecks Cricket Club</v>
      </c>
      <c r="F278" t="s">
        <v>253</v>
      </c>
      <c r="G278">
        <f>'Day2 Draw'!H11</f>
        <v>0</v>
      </c>
      <c r="H278" t="e">
        <f>'Day2 Draw'!I11</f>
        <v>#N/A</v>
      </c>
      <c r="I278">
        <f>'Day2 Draw'!J11</f>
        <v>0</v>
      </c>
      <c r="J278" t="str">
        <f>'Day2 Draw'!K11</f>
        <v>BYE</v>
      </c>
      <c r="K278" t="e">
        <f>'Day2 Draw'!L11</f>
        <v>#N/A</v>
      </c>
      <c r="L278" t="e">
        <f>'Day2 Draw'!M11</f>
        <v>#N/A</v>
      </c>
    </row>
    <row r="279" spans="1:12" x14ac:dyDescent="0.2">
      <c r="A279" s="14" t="s">
        <v>255</v>
      </c>
      <c r="B279">
        <f>'Day2 Draw'!F12</f>
        <v>137</v>
      </c>
      <c r="C279" t="str">
        <f>'Day2 Draw'!G12</f>
        <v>B1</v>
      </c>
      <c r="D279">
        <f>'Day2 Draw'!C12</f>
        <v>30</v>
      </c>
      <c r="E279" s="16" t="str">
        <f>'Day2 Draw'!D12</f>
        <v>Swingers 1</v>
      </c>
      <c r="F279" t="s">
        <v>253</v>
      </c>
      <c r="G279">
        <f>'Day2 Draw'!H12</f>
        <v>17</v>
      </c>
      <c r="H279" t="str">
        <f>'Day2 Draw'!I12</f>
        <v>Jim's XI</v>
      </c>
      <c r="I279">
        <f>'Day2 Draw'!J12</f>
        <v>2</v>
      </c>
      <c r="J279">
        <f>'Day2 Draw'!K12</f>
        <v>0</v>
      </c>
      <c r="K279" t="str">
        <f>'Day2 Draw'!L12</f>
        <v>Mount Carmel Campus</v>
      </c>
      <c r="L279" t="str">
        <f>'Day2 Draw'!M12</f>
        <v>Hemponstall Oval</v>
      </c>
    </row>
    <row r="280" spans="1:12" x14ac:dyDescent="0.2">
      <c r="A280" s="14" t="s">
        <v>255</v>
      </c>
      <c r="B280">
        <f>'Day2 Draw'!F13</f>
        <v>138</v>
      </c>
      <c r="C280" t="str">
        <f>'Day2 Draw'!G13</f>
        <v>B1</v>
      </c>
      <c r="D280">
        <f>'Day2 Draw'!C13</f>
        <v>13</v>
      </c>
      <c r="E280" s="16" t="str">
        <f>'Day2 Draw'!D13</f>
        <v>Corfield</v>
      </c>
      <c r="F280" t="s">
        <v>253</v>
      </c>
      <c r="G280">
        <f>'Day2 Draw'!H13</f>
        <v>18</v>
      </c>
      <c r="H280" t="str">
        <f>'Day2 Draw'!I13</f>
        <v>Mossman</v>
      </c>
      <c r="I280">
        <f>'Day2 Draw'!J13</f>
        <v>6</v>
      </c>
      <c r="J280">
        <f>'Day2 Draw'!K13</f>
        <v>0</v>
      </c>
      <c r="K280" t="str">
        <f>'Day2 Draw'!L13</f>
        <v>All Souls &amp; St Gabriels School</v>
      </c>
      <c r="L280" t="str">
        <f>'Day2 Draw'!M13</f>
        <v>O'Keefe  Oval -Grandstand</v>
      </c>
    </row>
    <row r="281" spans="1:12" x14ac:dyDescent="0.2">
      <c r="A281" s="14" t="s">
        <v>255</v>
      </c>
      <c r="B281">
        <f>'Day2 Draw'!F14</f>
        <v>139</v>
      </c>
      <c r="C281" t="str">
        <f>'Day2 Draw'!G14</f>
        <v>B1</v>
      </c>
      <c r="D281">
        <f>'Day2 Draw'!C14</f>
        <v>12</v>
      </c>
      <c r="E281" s="16" t="str">
        <f>'Day2 Draw'!D14</f>
        <v>Coen Heroes</v>
      </c>
      <c r="F281" t="s">
        <v>253</v>
      </c>
      <c r="G281">
        <f>'Day2 Draw'!H14</f>
        <v>21</v>
      </c>
      <c r="H281" t="str">
        <f>'Day2 Draw'!I14</f>
        <v>Norstate Nympho's</v>
      </c>
      <c r="I281">
        <f>'Day2 Draw'!J14</f>
        <v>7</v>
      </c>
      <c r="J281">
        <f>'Day2 Draw'!K14</f>
        <v>0</v>
      </c>
      <c r="K281" t="str">
        <f>'Day2 Draw'!L14</f>
        <v>All Souls &amp; St Gabriels School</v>
      </c>
      <c r="L281" t="str">
        <f>'Day2 Draw'!M14</f>
        <v>Mills Oval</v>
      </c>
    </row>
    <row r="282" spans="1:12" x14ac:dyDescent="0.2">
      <c r="A282" s="14" t="s">
        <v>255</v>
      </c>
      <c r="B282">
        <f>'Day2 Draw'!F15</f>
        <v>140</v>
      </c>
      <c r="C282" t="str">
        <f>'Day2 Draw'!G15</f>
        <v>B1</v>
      </c>
      <c r="D282">
        <f>'Day2 Draw'!C15</f>
        <v>25</v>
      </c>
      <c r="E282" s="16" t="str">
        <f>'Day2 Draw'!D15</f>
        <v>Red River Rascals</v>
      </c>
      <c r="F282" t="s">
        <v>253</v>
      </c>
      <c r="G282">
        <f>'Day2 Draw'!H15</f>
        <v>32</v>
      </c>
      <c r="H282" t="str">
        <f>'Day2 Draw'!I15</f>
        <v>Wanderers</v>
      </c>
      <c r="I282">
        <f>'Day2 Draw'!J15</f>
        <v>33</v>
      </c>
      <c r="J282">
        <f>'Day2 Draw'!K15</f>
        <v>0</v>
      </c>
      <c r="K282" t="str">
        <f>'Day2 Draw'!L15</f>
        <v>Charters Towers Airport Reserve</v>
      </c>
      <c r="L282">
        <f>'Day2 Draw'!M15</f>
        <v>0</v>
      </c>
    </row>
    <row r="283" spans="1:12" x14ac:dyDescent="0.2">
      <c r="A283" s="14" t="s">
        <v>255</v>
      </c>
      <c r="B283">
        <f>'Day2 Draw'!F16</f>
        <v>141</v>
      </c>
      <c r="C283" t="str">
        <f>'Day2 Draw'!G16</f>
        <v>B1</v>
      </c>
      <c r="D283">
        <f>'Day2 Draw'!C16</f>
        <v>11</v>
      </c>
      <c r="E283" s="16" t="str">
        <f>'Day2 Draw'!D16</f>
        <v>Cavaliers</v>
      </c>
      <c r="F283" t="s">
        <v>253</v>
      </c>
      <c r="G283">
        <f>'Day2 Draw'!H16</f>
        <v>29</v>
      </c>
      <c r="H283" t="str">
        <f>'Day2 Draw'!I16</f>
        <v>Sugar Daddies</v>
      </c>
      <c r="I283">
        <f>'Day2 Draw'!J16</f>
        <v>27</v>
      </c>
      <c r="J283">
        <f>'Day2 Draw'!K16</f>
        <v>0</v>
      </c>
      <c r="K283" t="str">
        <f>'Day2 Draw'!L16</f>
        <v>Charters Towers Airport Reserve</v>
      </c>
      <c r="L283" t="str">
        <f>'Day2 Draw'!M16</f>
        <v>Second on right as driving in</v>
      </c>
    </row>
    <row r="284" spans="1:12" x14ac:dyDescent="0.2">
      <c r="A284" s="14" t="s">
        <v>255</v>
      </c>
      <c r="B284">
        <f>'Day2 Draw'!F17</f>
        <v>142</v>
      </c>
      <c r="C284" t="str">
        <f>'Day2 Draw'!G17</f>
        <v>B1</v>
      </c>
      <c r="D284">
        <f>'Day2 Draw'!C17</f>
        <v>10</v>
      </c>
      <c r="E284" s="16" t="str">
        <f>'Day2 Draw'!D17</f>
        <v>Brookshire Bandits</v>
      </c>
      <c r="F284" t="s">
        <v>253</v>
      </c>
      <c r="G284">
        <f>'Day2 Draw'!H17</f>
        <v>16</v>
      </c>
      <c r="H284" t="str">
        <f>'Day2 Draw'!I17</f>
        <v>Herbert River</v>
      </c>
      <c r="I284">
        <f>'Day2 Draw'!J17</f>
        <v>16</v>
      </c>
      <c r="J284">
        <f>'Day2 Draw'!K17</f>
        <v>0</v>
      </c>
      <c r="K284" t="str">
        <f>'Day2 Draw'!L17</f>
        <v>Mosman  Park Junior Cricket</v>
      </c>
      <c r="L284" t="str">
        <f>'Day2 Draw'!M17</f>
        <v>Third turf wicket</v>
      </c>
    </row>
    <row r="285" spans="1:12" x14ac:dyDescent="0.2">
      <c r="A285" s="14" t="s">
        <v>255</v>
      </c>
      <c r="B285">
        <f>'Day2 Draw'!F18</f>
        <v>143</v>
      </c>
      <c r="C285" t="str">
        <f>'Day2 Draw'!G18</f>
        <v>B1</v>
      </c>
      <c r="D285">
        <f>'Day2 Draw'!C18</f>
        <v>26</v>
      </c>
      <c r="E285" s="16" t="str">
        <f>'Day2 Draw'!D18</f>
        <v>Scott Minto XI</v>
      </c>
      <c r="F285" t="s">
        <v>253</v>
      </c>
      <c r="G285">
        <f>'Day2 Draw'!H18</f>
        <v>31</v>
      </c>
      <c r="H285" t="str">
        <f>'Day2 Draw'!I18</f>
        <v>Townsville 1/2 Carton</v>
      </c>
      <c r="I285">
        <f>'Day2 Draw'!J18</f>
        <v>26</v>
      </c>
      <c r="J285">
        <f>'Day2 Draw'!K18</f>
        <v>0</v>
      </c>
      <c r="K285" t="str">
        <f>'Day2 Draw'!L18</f>
        <v>Charters Towers Airport Reserve</v>
      </c>
      <c r="L285" t="str">
        <f>'Day2 Draw'!M18</f>
        <v>First on RHS as driving in</v>
      </c>
    </row>
    <row r="286" spans="1:12" x14ac:dyDescent="0.2">
      <c r="A286" s="14" t="s">
        <v>255</v>
      </c>
      <c r="B286">
        <f>'Day2 Draw'!F19</f>
        <v>144</v>
      </c>
      <c r="C286" t="str">
        <f>'Day2 Draw'!G19</f>
        <v>B1</v>
      </c>
      <c r="D286">
        <f>'Day2 Draw'!C19</f>
        <v>24</v>
      </c>
      <c r="E286" s="16" t="str">
        <f>'Day2 Draw'!D19</f>
        <v>Parks Hockey</v>
      </c>
      <c r="F286" t="s">
        <v>253</v>
      </c>
      <c r="G286">
        <f>'Day2 Draw'!H19</f>
        <v>19</v>
      </c>
      <c r="H286" t="str">
        <f>'Day2 Draw'!I19</f>
        <v>Mountain Men Gold</v>
      </c>
      <c r="I286">
        <f>'Day2 Draw'!J19</f>
        <v>55</v>
      </c>
      <c r="J286">
        <f>'Day2 Draw'!K19</f>
        <v>0</v>
      </c>
      <c r="K286" t="str">
        <f>'Day2 Draw'!L19</f>
        <v>Millchester State School</v>
      </c>
      <c r="L286" t="str">
        <f>'Day2 Draw'!M19</f>
        <v>Millchester State School</v>
      </c>
    </row>
    <row r="287" spans="1:12" x14ac:dyDescent="0.2">
      <c r="A287" s="14" t="s">
        <v>255</v>
      </c>
      <c r="B287">
        <f>'Day2 Draw'!F20</f>
        <v>145</v>
      </c>
      <c r="C287" t="str">
        <f>'Day2 Draw'!G20</f>
        <v>B1</v>
      </c>
      <c r="D287">
        <f>'Day2 Draw'!C20</f>
        <v>22</v>
      </c>
      <c r="E287" s="16" t="str">
        <f>'Day2 Draw'!D20</f>
        <v>Norths Father and Sons</v>
      </c>
      <c r="F287" t="s">
        <v>253</v>
      </c>
      <c r="G287">
        <f>'Day2 Draw'!H20</f>
        <v>20</v>
      </c>
      <c r="H287" t="str">
        <f>'Day2 Draw'!I20</f>
        <v>Mountain Men Green</v>
      </c>
      <c r="I287">
        <f>'Day2 Draw'!J20</f>
        <v>5</v>
      </c>
      <c r="J287">
        <f>'Day2 Draw'!K20</f>
        <v>0</v>
      </c>
      <c r="K287" t="str">
        <f>'Day2 Draw'!L20</f>
        <v>Mount Carmel Campus</v>
      </c>
      <c r="L287" t="str">
        <f>'Day2 Draw'!M20</f>
        <v>Archer  Oval</v>
      </c>
    </row>
    <row r="288" spans="1:12" x14ac:dyDescent="0.2">
      <c r="A288" s="14" t="s">
        <v>255</v>
      </c>
      <c r="B288">
        <f>'Day2 Draw'!F21</f>
        <v>146</v>
      </c>
      <c r="C288" t="str">
        <f>'Day2 Draw'!G21</f>
        <v>B1</v>
      </c>
      <c r="D288">
        <f>'Day2 Draw'!C21</f>
        <v>28</v>
      </c>
      <c r="E288" s="16" t="str">
        <f>'Day2 Draw'!D21</f>
        <v>Simpson Desert Alpine Ski Team</v>
      </c>
      <c r="F288" t="s">
        <v>253</v>
      </c>
      <c r="G288">
        <f>'Day2 Draw'!H21</f>
        <v>15</v>
      </c>
      <c r="H288" t="str">
        <f>'Day2 Draw'!I21</f>
        <v>Gumflat</v>
      </c>
      <c r="I288">
        <f>'Day2 Draw'!J21</f>
        <v>36</v>
      </c>
      <c r="J288">
        <f>'Day2 Draw'!K21</f>
        <v>0</v>
      </c>
      <c r="K288" t="str">
        <f>'Day2 Draw'!L21</f>
        <v>Charters Towers Airport Reserve</v>
      </c>
      <c r="L288">
        <f>'Day2 Draw'!M21</f>
        <v>0</v>
      </c>
    </row>
    <row r="289" spans="1:12" x14ac:dyDescent="0.2">
      <c r="A289" s="14" t="s">
        <v>255</v>
      </c>
      <c r="B289">
        <f>'Day2 Draw'!F22</f>
        <v>147</v>
      </c>
      <c r="C289" t="str">
        <f>'Day2 Draw'!G22</f>
        <v>B1</v>
      </c>
      <c r="D289">
        <f>'Day2 Draw'!C22</f>
        <v>9</v>
      </c>
      <c r="E289" s="16" t="str">
        <f>'Day2 Draw'!D22</f>
        <v>Backers XI</v>
      </c>
      <c r="F289" t="s">
        <v>253</v>
      </c>
      <c r="G289">
        <f>'Day2 Draw'!H22</f>
        <v>14</v>
      </c>
      <c r="H289" t="str">
        <f>'Day2 Draw'!I22</f>
        <v>Ewan</v>
      </c>
      <c r="I289">
        <f>'Day2 Draw'!J22</f>
        <v>17</v>
      </c>
      <c r="J289">
        <f>'Day2 Draw'!K22</f>
        <v>0</v>
      </c>
      <c r="K289" t="str">
        <f>'Day2 Draw'!L22</f>
        <v>Mosman Park Junior Cricket</v>
      </c>
      <c r="L289" t="str">
        <f>'Day2 Draw'!M22</f>
        <v>Far Turf Wicket</v>
      </c>
    </row>
    <row r="290" spans="1:12" x14ac:dyDescent="0.2">
      <c r="A290" s="14" t="s">
        <v>255</v>
      </c>
      <c r="B290">
        <f>'Day2 Draw'!F23</f>
        <v>148</v>
      </c>
      <c r="C290" t="str">
        <f>'Day2 Draw'!G23</f>
        <v>B1</v>
      </c>
      <c r="D290">
        <f>'Day2 Draw'!C23</f>
        <v>27</v>
      </c>
      <c r="E290" s="16" t="str">
        <f>'Day2 Draw'!D23</f>
        <v>Seriously Pist</v>
      </c>
      <c r="F290" t="s">
        <v>253</v>
      </c>
      <c r="G290">
        <f>'Day2 Draw'!H23</f>
        <v>23</v>
      </c>
      <c r="H290" t="str">
        <f>'Day2 Draw'!I23</f>
        <v>Pacey's Wests</v>
      </c>
      <c r="I290">
        <f>'Day2 Draw'!J23</f>
        <v>39</v>
      </c>
      <c r="J290">
        <f>'Day2 Draw'!K23</f>
        <v>0</v>
      </c>
      <c r="K290" t="str">
        <f>'Day2 Draw'!L23</f>
        <v>Charters Towers Airport Reserve</v>
      </c>
      <c r="L290">
        <f>'Day2 Draw'!M23</f>
        <v>0</v>
      </c>
    </row>
    <row r="291" spans="1:12" x14ac:dyDescent="0.2">
      <c r="A291" s="14" t="s">
        <v>255</v>
      </c>
      <c r="B291">
        <f>'Day2 Draw'!F24</f>
        <v>149</v>
      </c>
      <c r="C291" t="str">
        <f>'Day2 Draw'!G24</f>
        <v>B2</v>
      </c>
      <c r="D291">
        <f>'Day2 Draw'!C24</f>
        <v>65</v>
      </c>
      <c r="E291" s="16" t="str">
        <f>'Day2 Draw'!D24</f>
        <v>Chuckers &amp; Sloggers</v>
      </c>
      <c r="F291" t="s">
        <v>253</v>
      </c>
      <c r="G291">
        <f>'Day2 Draw'!H24</f>
        <v>55</v>
      </c>
      <c r="H291" t="str">
        <f>'Day2 Draw'!I24</f>
        <v>Brothers</v>
      </c>
      <c r="I291">
        <f>'Day2 Draw'!J24</f>
        <v>20</v>
      </c>
      <c r="J291" t="str">
        <f>'Day2 Draw'!K24</f>
        <v>AM</v>
      </c>
      <c r="K291" t="str">
        <f>'Day2 Draw'!L24</f>
        <v>Richmond Hill State School</v>
      </c>
      <c r="L291" t="str">
        <f>'Day2 Draw'!M24</f>
        <v>Richmond Hill School</v>
      </c>
    </row>
    <row r="292" spans="1:12" x14ac:dyDescent="0.2">
      <c r="A292" s="14" t="s">
        <v>255</v>
      </c>
      <c r="B292">
        <f>'Day2 Draw'!F25</f>
        <v>150</v>
      </c>
      <c r="C292" t="str">
        <f>'Day2 Draw'!G25</f>
        <v>B2</v>
      </c>
      <c r="D292">
        <f>'Day2 Draw'!C25</f>
        <v>41</v>
      </c>
      <c r="E292" s="16" t="str">
        <f>'Day2 Draw'!D25</f>
        <v>Barry's XI</v>
      </c>
      <c r="F292" t="s">
        <v>253</v>
      </c>
      <c r="G292">
        <f>'Day2 Draw'!H25</f>
        <v>76</v>
      </c>
      <c r="H292" t="str">
        <f>'Day2 Draw'!I25</f>
        <v>England</v>
      </c>
      <c r="I292">
        <f>'Day2 Draw'!J25</f>
        <v>71</v>
      </c>
      <c r="J292" t="str">
        <f>'Day2 Draw'!K25</f>
        <v>AM</v>
      </c>
      <c r="K292" t="str">
        <f>'Day2 Draw'!L25</f>
        <v>Lords</v>
      </c>
      <c r="L292" t="str">
        <f>'Day2 Draw'!M25</f>
        <v>Off Phillipson Road near Distance Edd</v>
      </c>
    </row>
    <row r="293" spans="1:12" x14ac:dyDescent="0.2">
      <c r="A293" s="14" t="s">
        <v>255</v>
      </c>
      <c r="B293">
        <f>'Day2 Draw'!F26</f>
        <v>151</v>
      </c>
      <c r="C293" t="str">
        <f>'Day2 Draw'!G26</f>
        <v>B2</v>
      </c>
      <c r="D293">
        <f>'Day2 Draw'!C26</f>
        <v>56</v>
      </c>
      <c r="E293" s="16" t="str">
        <f>'Day2 Draw'!D26</f>
        <v>Broughton River Brewers II</v>
      </c>
      <c r="F293" t="s">
        <v>253</v>
      </c>
      <c r="G293">
        <f>'Day2 Draw'!H26</f>
        <v>45</v>
      </c>
      <c r="H293" t="str">
        <f>'Day2 Draw'!I26</f>
        <v>Big Micks Finns XI</v>
      </c>
      <c r="I293">
        <f>'Day2 Draw'!J26</f>
        <v>57</v>
      </c>
      <c r="J293" t="str">
        <f>'Day2 Draw'!K26</f>
        <v>AM</v>
      </c>
      <c r="K293" t="str">
        <f>'Day2 Draw'!L26</f>
        <v>133 Diamond Road</v>
      </c>
      <c r="L293" t="str">
        <f>'Day2 Draw'!M26</f>
        <v>4 km Bus Road</v>
      </c>
    </row>
    <row r="294" spans="1:12" x14ac:dyDescent="0.2">
      <c r="A294" s="14" t="s">
        <v>255</v>
      </c>
      <c r="B294">
        <f>'Day2 Draw'!F27</f>
        <v>152</v>
      </c>
      <c r="C294" t="str">
        <f>'Day2 Draw'!G27</f>
        <v>B2</v>
      </c>
      <c r="D294">
        <f>'Day2 Draw'!C27</f>
        <v>88</v>
      </c>
      <c r="E294" s="16" t="str">
        <f>'Day2 Draw'!D27</f>
        <v>Grandstanders</v>
      </c>
      <c r="F294" t="s">
        <v>253</v>
      </c>
      <c r="G294">
        <f>'Day2 Draw'!H27</f>
        <v>34</v>
      </c>
      <c r="H294" t="str">
        <f>'Day2 Draw'!I27</f>
        <v>All Blacks</v>
      </c>
      <c r="I294">
        <f>'Day2 Draw'!J27</f>
        <v>8</v>
      </c>
      <c r="J294" t="str">
        <f>'Day2 Draw'!K27</f>
        <v>AM</v>
      </c>
      <c r="K294" t="str">
        <f>'Day2 Draw'!L27</f>
        <v>All Souls &amp; St Gabriels School</v>
      </c>
      <c r="L294" t="str">
        <f>'Day2 Draw'!M27</f>
        <v>Burry  Oval</v>
      </c>
    </row>
    <row r="295" spans="1:12" x14ac:dyDescent="0.2">
      <c r="A295" s="14" t="s">
        <v>255</v>
      </c>
      <c r="B295">
        <f>'Day2 Draw'!F28</f>
        <v>153</v>
      </c>
      <c r="C295" t="str">
        <f>'Day2 Draw'!G28</f>
        <v>B2</v>
      </c>
      <c r="D295">
        <f>'Day2 Draw'!C28</f>
        <v>120</v>
      </c>
      <c r="E295" s="16" t="str">
        <f>'Day2 Draw'!D28</f>
        <v>Piston Broke</v>
      </c>
      <c r="F295" t="s">
        <v>253</v>
      </c>
      <c r="G295">
        <f>'Day2 Draw'!H28</f>
        <v>166</v>
      </c>
      <c r="H295" t="str">
        <f>'Day2 Draw'!I28</f>
        <v>XXXX Floor Beers</v>
      </c>
      <c r="I295">
        <f>'Day2 Draw'!J28</f>
        <v>9</v>
      </c>
      <c r="J295" t="str">
        <f>'Day2 Draw'!K28</f>
        <v>AM</v>
      </c>
      <c r="K295" t="str">
        <f>'Day2 Draw'!L28</f>
        <v>The B.C.G. 1 GAME ONLY</v>
      </c>
      <c r="L295" t="str">
        <f>'Day2 Draw'!M28</f>
        <v>349 Old Dalrymple Road</v>
      </c>
    </row>
    <row r="296" spans="1:12" x14ac:dyDescent="0.2">
      <c r="A296" s="14" t="s">
        <v>255</v>
      </c>
      <c r="B296">
        <f>'Day2 Draw'!F29</f>
        <v>154</v>
      </c>
      <c r="C296" t="str">
        <f>'Day2 Draw'!G29</f>
        <v>B2</v>
      </c>
      <c r="D296">
        <f>'Day2 Draw'!C29</f>
        <v>52</v>
      </c>
      <c r="E296" s="16" t="str">
        <f>'Day2 Draw'!D29</f>
        <v>Boombys Boozers</v>
      </c>
      <c r="F296" t="s">
        <v>253</v>
      </c>
      <c r="G296">
        <f>'Day2 Draw'!H29</f>
        <v>69</v>
      </c>
      <c r="H296" t="str">
        <f>'Day2 Draw'!I29</f>
        <v>Custards</v>
      </c>
      <c r="I296">
        <f>'Day2 Draw'!J29</f>
        <v>78</v>
      </c>
      <c r="J296" t="str">
        <f>'Day2 Draw'!K29</f>
        <v>AM</v>
      </c>
      <c r="K296" t="str">
        <f>'Day2 Draw'!L29</f>
        <v xml:space="preserve">Boombys Backyard </v>
      </c>
      <c r="L296" t="str">
        <f>'Day2 Draw'!M29</f>
        <v>4.2 km  Weir  Road</v>
      </c>
    </row>
    <row r="297" spans="1:12" x14ac:dyDescent="0.2">
      <c r="A297" s="14" t="s">
        <v>255</v>
      </c>
      <c r="B297">
        <f>'Day2 Draw'!F30</f>
        <v>155</v>
      </c>
      <c r="C297" t="str">
        <f>'Day2 Draw'!G30</f>
        <v>B2</v>
      </c>
      <c r="D297">
        <f>'Day2 Draw'!C30</f>
        <v>110</v>
      </c>
      <c r="E297" s="16" t="str">
        <f>'Day2 Draw'!D30</f>
        <v>Mosman Mangoes</v>
      </c>
      <c r="F297" t="s">
        <v>253</v>
      </c>
      <c r="G297">
        <f>'Day2 Draw'!H30</f>
        <v>159</v>
      </c>
      <c r="H297" t="str">
        <f>'Day2 Draw'!I30</f>
        <v>Wattle Boys</v>
      </c>
      <c r="I297">
        <f>'Day2 Draw'!J30</f>
        <v>15</v>
      </c>
      <c r="J297" t="str">
        <f>'Day2 Draw'!K30</f>
        <v>AM</v>
      </c>
      <c r="K297" t="str">
        <f>'Day2 Draw'!L30</f>
        <v>Mosman Park Junior Cricket</v>
      </c>
      <c r="L297" t="str">
        <f>'Day2 Draw'!M30</f>
        <v>Top field towards Mt Leyshon Road</v>
      </c>
    </row>
    <row r="298" spans="1:12" x14ac:dyDescent="0.2">
      <c r="A298" s="14" t="s">
        <v>255</v>
      </c>
      <c r="B298">
        <f>'Day2 Draw'!F31</f>
        <v>156</v>
      </c>
      <c r="C298" t="str">
        <f>'Day2 Draw'!G31</f>
        <v>B2</v>
      </c>
      <c r="D298">
        <f>'Day2 Draw'!C31</f>
        <v>116</v>
      </c>
      <c r="E298" s="16" t="str">
        <f>'Day2 Draw'!D31</f>
        <v>Nudeballers</v>
      </c>
      <c r="F298" t="s">
        <v>253</v>
      </c>
      <c r="G298">
        <f>'Day2 Draw'!H31</f>
        <v>131</v>
      </c>
      <c r="H298" t="str">
        <f>'Day2 Draw'!I31</f>
        <v>Sharks</v>
      </c>
      <c r="I298">
        <f>'Day2 Draw'!J31</f>
        <v>56</v>
      </c>
      <c r="J298" t="str">
        <f>'Day2 Draw'!K31</f>
        <v>AM</v>
      </c>
      <c r="K298" t="str">
        <f>'Day2 Draw'!L31</f>
        <v>Eventide</v>
      </c>
      <c r="L298" t="str">
        <f>'Day2 Draw'!M31</f>
        <v>Eventide</v>
      </c>
    </row>
    <row r="299" spans="1:12" x14ac:dyDescent="0.2">
      <c r="A299" s="14" t="s">
        <v>255</v>
      </c>
      <c r="B299">
        <f>'Day2 Draw'!F32</f>
        <v>157</v>
      </c>
      <c r="C299" t="str">
        <f>'Day2 Draw'!G32</f>
        <v>B2</v>
      </c>
      <c r="D299">
        <f>'Day2 Draw'!C32</f>
        <v>100</v>
      </c>
      <c r="E299" s="16" t="str">
        <f>'Day2 Draw'!D32</f>
        <v>Jungle Patrol One</v>
      </c>
      <c r="F299" t="s">
        <v>253</v>
      </c>
      <c r="G299">
        <f>'Day2 Draw'!H32</f>
        <v>42</v>
      </c>
      <c r="H299" t="str">
        <f>'Day2 Draw'!I32</f>
        <v>Beerabong XI</v>
      </c>
      <c r="I299">
        <f>'Day2 Draw'!J32</f>
        <v>72</v>
      </c>
      <c r="J299" t="str">
        <f>'Day2 Draw'!K32</f>
        <v>AM</v>
      </c>
      <c r="K299" t="str">
        <f>'Day2 Draw'!L32</f>
        <v>V.B. PARK      1 GAME ONLY</v>
      </c>
      <c r="L299" t="str">
        <f>'Day2 Draw'!M32</f>
        <v>Acaciavale Road</v>
      </c>
    </row>
    <row r="300" spans="1:12" x14ac:dyDescent="0.2">
      <c r="A300" s="14" t="s">
        <v>255</v>
      </c>
      <c r="B300">
        <f>'Day2 Draw'!F33</f>
        <v>158</v>
      </c>
      <c r="C300" t="str">
        <f>'Day2 Draw'!G33</f>
        <v>B2</v>
      </c>
      <c r="D300">
        <f>'Day2 Draw'!C33</f>
        <v>70</v>
      </c>
      <c r="E300" s="16" t="str">
        <f>'Day2 Draw'!D33</f>
        <v>Dads and Lads</v>
      </c>
      <c r="F300" t="s">
        <v>253</v>
      </c>
      <c r="G300">
        <f>'Day2 Draw'!H33</f>
        <v>89</v>
      </c>
      <c r="H300" t="str">
        <f>'Day2 Draw'!I33</f>
        <v>Grandstanders II</v>
      </c>
      <c r="I300">
        <f>'Day2 Draw'!J33</f>
        <v>50</v>
      </c>
      <c r="J300" t="str">
        <f>'Day2 Draw'!K33</f>
        <v>AM</v>
      </c>
      <c r="K300" t="str">
        <f>'Day2 Draw'!L33</f>
        <v>Goldfield Sporting Complex</v>
      </c>
      <c r="L300" t="str">
        <f>'Day2 Draw'!M33</f>
        <v>2nd away from Athletic Club</v>
      </c>
    </row>
    <row r="301" spans="1:12" x14ac:dyDescent="0.2">
      <c r="A301" s="14" t="s">
        <v>255</v>
      </c>
      <c r="B301">
        <f>'Day2 Draw'!F34</f>
        <v>159</v>
      </c>
      <c r="C301" t="str">
        <f>'Day2 Draw'!G34</f>
        <v>B2</v>
      </c>
      <c r="D301">
        <f>'Day2 Draw'!C34</f>
        <v>130</v>
      </c>
      <c r="E301" s="16" t="str">
        <f>'Day2 Draw'!D34</f>
        <v>Shaggers XI</v>
      </c>
      <c r="F301" t="s">
        <v>253</v>
      </c>
      <c r="G301">
        <f>'Day2 Draw'!H34</f>
        <v>72</v>
      </c>
      <c r="H301" t="str">
        <f>'Day2 Draw'!I34</f>
        <v>Dirty Dogs</v>
      </c>
      <c r="I301">
        <f>'Day2 Draw'!J34</f>
        <v>29</v>
      </c>
      <c r="J301" t="str">
        <f>'Day2 Draw'!K34</f>
        <v>AM</v>
      </c>
      <c r="K301" t="str">
        <f>'Day2 Draw'!L34</f>
        <v>Charters Towers Airport Reserve</v>
      </c>
      <c r="L301" t="str">
        <f>'Day2 Draw'!M34</f>
        <v>Opposite Depot</v>
      </c>
    </row>
    <row r="302" spans="1:12" x14ac:dyDescent="0.2">
      <c r="A302" s="14" t="s">
        <v>255</v>
      </c>
      <c r="B302">
        <f>'Day2 Draw'!F35</f>
        <v>160</v>
      </c>
      <c r="C302" t="str">
        <f>'Day2 Draw'!G35</f>
        <v>B2</v>
      </c>
      <c r="D302">
        <f>'Day2 Draw'!C35</f>
        <v>112</v>
      </c>
      <c r="E302" s="16" t="str">
        <f>'Day2 Draw'!D35</f>
        <v>Nanna Meryl's XI</v>
      </c>
      <c r="F302" t="s">
        <v>253</v>
      </c>
      <c r="G302">
        <f>'Day2 Draw'!H35</f>
        <v>153</v>
      </c>
      <c r="H302" t="str">
        <f>'Day2 Draw'!I35</f>
        <v>Urkel's XI</v>
      </c>
      <c r="I302">
        <f>'Day2 Draw'!J35</f>
        <v>74</v>
      </c>
      <c r="J302" t="str">
        <f>'Day2 Draw'!K35</f>
        <v>AM</v>
      </c>
      <c r="K302" t="str">
        <f>'Day2 Draw'!L35</f>
        <v>Urdera  Road</v>
      </c>
      <c r="L302" t="str">
        <f>'Day2 Draw'!M35</f>
        <v>3.2 km Urdera  Road on Lynd H/Way 5km</v>
      </c>
    </row>
    <row r="303" spans="1:12" x14ac:dyDescent="0.2">
      <c r="A303" s="14" t="s">
        <v>255</v>
      </c>
      <c r="B303">
        <f>'Day2 Draw'!F36</f>
        <v>161</v>
      </c>
      <c r="C303" t="str">
        <f>'Day2 Draw'!G36</f>
        <v>B2</v>
      </c>
      <c r="D303">
        <f>'Day2 Draw'!C36</f>
        <v>111</v>
      </c>
      <c r="E303" s="16" t="str">
        <f>'Day2 Draw'!D36</f>
        <v>Mt Coolon</v>
      </c>
      <c r="F303" t="s">
        <v>253</v>
      </c>
      <c r="G303">
        <f>'Day2 Draw'!H36</f>
        <v>141</v>
      </c>
      <c r="H303" t="str">
        <f>'Day2 Draw'!I36</f>
        <v>The Silver Chickens</v>
      </c>
      <c r="I303">
        <f>'Day2 Draw'!J36</f>
        <v>62</v>
      </c>
      <c r="J303" t="str">
        <f>'Day2 Draw'!K36</f>
        <v>AM</v>
      </c>
      <c r="K303" t="str">
        <f>'Day2 Draw'!L36</f>
        <v>The FCG                   1GAME</v>
      </c>
      <c r="L303" t="str">
        <f>'Day2 Draw'!M36</f>
        <v>Bus Road - Fordyce's Property</v>
      </c>
    </row>
    <row r="304" spans="1:12" x14ac:dyDescent="0.2">
      <c r="A304" s="14" t="s">
        <v>255</v>
      </c>
      <c r="B304">
        <f>'Day2 Draw'!F37</f>
        <v>162</v>
      </c>
      <c r="C304" t="str">
        <f>'Day2 Draw'!G37</f>
        <v>B2</v>
      </c>
      <c r="D304">
        <f>'Day2 Draw'!C37</f>
        <v>163</v>
      </c>
      <c r="E304" s="16" t="str">
        <f>'Day2 Draw'!D37</f>
        <v>Western Star Pickets 1</v>
      </c>
      <c r="F304" t="s">
        <v>253</v>
      </c>
      <c r="G304">
        <f>'Day2 Draw'!H37</f>
        <v>146</v>
      </c>
      <c r="H304" t="str">
        <f>'Day2 Draw'!I37</f>
        <v>Thuringowa Bulldogs</v>
      </c>
      <c r="I304">
        <f>'Day2 Draw'!J37</f>
        <v>19</v>
      </c>
      <c r="J304" t="str">
        <f>'Day2 Draw'!K37</f>
        <v>AM</v>
      </c>
      <c r="K304" t="str">
        <f>'Day2 Draw'!L37</f>
        <v>Blackheath &amp; Thornburgh College</v>
      </c>
      <c r="L304" t="str">
        <f>'Day2 Draw'!M37</f>
        <v>Waverley Field</v>
      </c>
    </row>
    <row r="305" spans="1:12" x14ac:dyDescent="0.2">
      <c r="A305" s="14" t="s">
        <v>255</v>
      </c>
      <c r="B305">
        <f>'Day2 Draw'!F38</f>
        <v>163</v>
      </c>
      <c r="C305" t="str">
        <f>'Day2 Draw'!G38</f>
        <v>B2</v>
      </c>
      <c r="D305">
        <f>'Day2 Draw'!C38</f>
        <v>158</v>
      </c>
      <c r="E305" s="16" t="str">
        <f>'Day2 Draw'!D38</f>
        <v>Wannabie's</v>
      </c>
      <c r="F305" t="s">
        <v>253</v>
      </c>
      <c r="G305">
        <f>'Day2 Draw'!H38</f>
        <v>117</v>
      </c>
      <c r="H305" t="str">
        <f>'Day2 Draw'!I38</f>
        <v>Parmy Army</v>
      </c>
      <c r="I305">
        <f>'Day2 Draw'!J38</f>
        <v>75</v>
      </c>
      <c r="J305" t="str">
        <f>'Day2 Draw'!K38</f>
        <v>AM</v>
      </c>
      <c r="K305" t="str">
        <f>'Day2 Draw'!L38</f>
        <v xml:space="preserve">Brokevale       </v>
      </c>
      <c r="L305" t="str">
        <f>'Day2 Draw'!M38</f>
        <v>3.8 km Milchester Road Queenslander Road</v>
      </c>
    </row>
    <row r="306" spans="1:12" x14ac:dyDescent="0.2">
      <c r="A306" s="14" t="s">
        <v>255</v>
      </c>
      <c r="B306">
        <f>'Day2 Draw'!F39</f>
        <v>164</v>
      </c>
      <c r="C306" t="str">
        <f>'Day2 Draw'!G39</f>
        <v>B2</v>
      </c>
      <c r="D306">
        <f>'Day2 Draw'!C39</f>
        <v>156</v>
      </c>
      <c r="E306" s="16" t="str">
        <f>'Day2 Draw'!D39</f>
        <v>Wallabies</v>
      </c>
      <c r="F306" t="s">
        <v>253</v>
      </c>
      <c r="G306">
        <f>'Day2 Draw'!H39</f>
        <v>43</v>
      </c>
      <c r="H306" t="str">
        <f>'Day2 Draw'!I39</f>
        <v>Beerhounds</v>
      </c>
      <c r="I306">
        <f>'Day2 Draw'!J39</f>
        <v>64</v>
      </c>
      <c r="J306" t="str">
        <f>'Day2 Draw'!K39</f>
        <v>AM</v>
      </c>
      <c r="K306" t="str">
        <f>'Day2 Draw'!L39</f>
        <v>School of Distance Education</v>
      </c>
      <c r="L306" t="str">
        <f>'Day2 Draw'!M39</f>
        <v>School of Distance Education</v>
      </c>
    </row>
    <row r="307" spans="1:12" x14ac:dyDescent="0.2">
      <c r="A307" s="14" t="s">
        <v>255</v>
      </c>
      <c r="B307">
        <f>'Day2 Draw'!F40</f>
        <v>165</v>
      </c>
      <c r="C307" t="str">
        <f>'Day2 Draw'!G40</f>
        <v>B2</v>
      </c>
      <c r="D307">
        <f>'Day2 Draw'!C40</f>
        <v>97</v>
      </c>
      <c r="E307" s="16" t="str">
        <f>'Day2 Draw'!D40</f>
        <v>Hughenden Grog Monsters</v>
      </c>
      <c r="F307" t="s">
        <v>253</v>
      </c>
      <c r="G307">
        <f>'Day2 Draw'!H40</f>
        <v>154</v>
      </c>
      <c r="H307" t="str">
        <f>'Day2 Draw'!I40</f>
        <v>Victoria Mill</v>
      </c>
      <c r="I307">
        <f>'Day2 Draw'!J40</f>
        <v>11</v>
      </c>
      <c r="J307" t="str">
        <f>'Day2 Draw'!K40</f>
        <v>AM</v>
      </c>
      <c r="K307" t="str">
        <f>'Day2 Draw'!L40</f>
        <v>Mossman Park Junior Cricket</v>
      </c>
      <c r="L307" t="str">
        <f>'Day2 Draw'!M40</f>
        <v>Field between Nets and Natal Downs Rd</v>
      </c>
    </row>
    <row r="308" spans="1:12" x14ac:dyDescent="0.2">
      <c r="A308" s="14" t="s">
        <v>255</v>
      </c>
      <c r="B308">
        <f>'Day2 Draw'!F41</f>
        <v>166</v>
      </c>
      <c r="C308" t="str">
        <f>'Day2 Draw'!G41</f>
        <v>B2</v>
      </c>
      <c r="D308">
        <f>'Day2 Draw'!C41</f>
        <v>87</v>
      </c>
      <c r="E308" s="16" t="str">
        <f>'Day2 Draw'!D41</f>
        <v>Gone Fishin</v>
      </c>
      <c r="F308" t="s">
        <v>253</v>
      </c>
      <c r="G308">
        <f>'Day2 Draw'!H41</f>
        <v>152</v>
      </c>
      <c r="H308" t="str">
        <f>'Day2 Draw'!I41</f>
        <v>U12's PCYC</v>
      </c>
      <c r="I308">
        <f>'Day2 Draw'!J41</f>
        <v>18</v>
      </c>
      <c r="J308" t="str">
        <f>'Day2 Draw'!K41</f>
        <v>AM</v>
      </c>
      <c r="K308" t="str">
        <f>'Day2 Draw'!L41</f>
        <v>Mafeking Road</v>
      </c>
      <c r="L308" t="str">
        <f>'Day2 Draw'!M41</f>
        <v>4 km Milchester Road</v>
      </c>
    </row>
    <row r="309" spans="1:12" x14ac:dyDescent="0.2">
      <c r="A309" s="14" t="s">
        <v>255</v>
      </c>
      <c r="B309">
        <f>'Day2 Draw'!F42</f>
        <v>167</v>
      </c>
      <c r="C309" t="str">
        <f>'Day2 Draw'!G42</f>
        <v>B2</v>
      </c>
      <c r="D309">
        <f>'Day2 Draw'!C42</f>
        <v>126</v>
      </c>
      <c r="E309" s="16" t="str">
        <f>'Day2 Draw'!D42</f>
        <v>Retirees</v>
      </c>
      <c r="F309" t="s">
        <v>253</v>
      </c>
      <c r="G309">
        <f>'Day2 Draw'!H42</f>
        <v>83</v>
      </c>
      <c r="H309" t="str">
        <f>'Day2 Draw'!I42</f>
        <v>Garbutt Magpies</v>
      </c>
      <c r="I309">
        <f>'Day2 Draw'!J42</f>
        <v>61</v>
      </c>
      <c r="J309" t="str">
        <f>'Day2 Draw'!K42</f>
        <v>AM</v>
      </c>
      <c r="K309" t="str">
        <f>'Day2 Draw'!L42</f>
        <v>Towers Taipans Soccer Field</v>
      </c>
      <c r="L309" t="str">
        <f>'Day2 Draw'!M42</f>
        <v>Kerswell Oval</v>
      </c>
    </row>
    <row r="310" spans="1:12" x14ac:dyDescent="0.2">
      <c r="A310" s="14" t="s">
        <v>255</v>
      </c>
      <c r="B310">
        <f>'Day2 Draw'!F43</f>
        <v>168</v>
      </c>
      <c r="C310" t="str">
        <f>'Day2 Draw'!G43</f>
        <v>B2</v>
      </c>
      <c r="D310">
        <f>'Day2 Draw'!C43</f>
        <v>123</v>
      </c>
      <c r="E310" s="16" t="str">
        <f>'Day2 Draw'!D43</f>
        <v>Popatop Mixups</v>
      </c>
      <c r="F310" t="s">
        <v>253</v>
      </c>
      <c r="G310">
        <f>'Day2 Draw'!H43</f>
        <v>33</v>
      </c>
      <c r="H310" t="str">
        <f>'Day2 Draw'!I43</f>
        <v>Alegnim Lads</v>
      </c>
      <c r="I310">
        <f>'Day2 Draw'!J43</f>
        <v>70</v>
      </c>
      <c r="J310" t="str">
        <f>'Day2 Draw'!K43</f>
        <v>AM</v>
      </c>
      <c r="K310" t="str">
        <f>'Day2 Draw'!L43</f>
        <v>Popatop Plains</v>
      </c>
      <c r="L310" t="str">
        <f>'Day2 Draw'!M43</f>
        <v xml:space="preserve"> 3 km  on Woodchopper Road</v>
      </c>
    </row>
    <row r="311" spans="1:12" x14ac:dyDescent="0.2">
      <c r="A311" s="14" t="s">
        <v>255</v>
      </c>
      <c r="B311">
        <f>'Day2 Draw'!F44</f>
        <v>169</v>
      </c>
      <c r="C311" t="str">
        <f>'Day2 Draw'!G44</f>
        <v>B2</v>
      </c>
      <c r="D311">
        <f>'Day2 Draw'!C44</f>
        <v>102</v>
      </c>
      <c r="E311" s="16" t="str">
        <f>'Day2 Draw'!D44</f>
        <v>Laidback 11</v>
      </c>
      <c r="F311" t="s">
        <v>253</v>
      </c>
      <c r="G311">
        <f>'Day2 Draw'!H44</f>
        <v>155</v>
      </c>
      <c r="H311" t="str">
        <f>'Day2 Draw'!I44</f>
        <v>Walker's Wides</v>
      </c>
      <c r="I311">
        <f>'Day2 Draw'!J44</f>
        <v>60</v>
      </c>
      <c r="J311" t="str">
        <f>'Day2 Draw'!K44</f>
        <v>AM</v>
      </c>
      <c r="K311" t="str">
        <f>'Day2 Draw'!L44</f>
        <v xml:space="preserve">Laid Back XI                </v>
      </c>
      <c r="L311" t="str">
        <f>'Day2 Draw'!M44</f>
        <v>Bus Road - Ramsay's Property</v>
      </c>
    </row>
    <row r="312" spans="1:12" x14ac:dyDescent="0.2">
      <c r="A312" s="14" t="s">
        <v>255</v>
      </c>
      <c r="B312">
        <f>'Day2 Draw'!F45</f>
        <v>170</v>
      </c>
      <c r="C312" t="str">
        <f>'Day2 Draw'!G45</f>
        <v>B2</v>
      </c>
      <c r="D312">
        <f>'Day2 Draw'!C45</f>
        <v>128</v>
      </c>
      <c r="E312" s="16" t="str">
        <f>'Day2 Draw'!D45</f>
        <v>Salisbury Boys XI Team 2</v>
      </c>
      <c r="F312" t="s">
        <v>253</v>
      </c>
      <c r="G312">
        <f>'Day2 Draw'!H45</f>
        <v>39</v>
      </c>
      <c r="H312" t="str">
        <f>'Day2 Draw'!I45</f>
        <v>Bang Bang Boys</v>
      </c>
      <c r="I312">
        <f>'Day2 Draw'!J45</f>
        <v>68</v>
      </c>
      <c r="J312" t="str">
        <f>'Day2 Draw'!K45</f>
        <v>AM</v>
      </c>
      <c r="K312" t="str">
        <f>'Day2 Draw'!L45</f>
        <v>Sellheim</v>
      </c>
      <c r="L312" t="str">
        <f>'Day2 Draw'!M45</f>
        <v xml:space="preserve">Ben Carrs  Field                      </v>
      </c>
    </row>
    <row r="313" spans="1:12" x14ac:dyDescent="0.2">
      <c r="A313" s="14" t="s">
        <v>255</v>
      </c>
      <c r="B313">
        <f>'Day2 Draw'!F46</f>
        <v>171</v>
      </c>
      <c r="C313" t="str">
        <f>'Day2 Draw'!G46</f>
        <v>B2</v>
      </c>
      <c r="D313">
        <f>'Day2 Draw'!C46</f>
        <v>44</v>
      </c>
      <c r="E313" s="16" t="str">
        <f>'Day2 Draw'!D46</f>
        <v>Beermacht XI</v>
      </c>
      <c r="F313" t="s">
        <v>253</v>
      </c>
      <c r="G313">
        <f>'Day2 Draw'!H46</f>
        <v>168</v>
      </c>
      <c r="H313" t="str">
        <f>'Day2 Draw'!I46</f>
        <v>Yogi's Eleven</v>
      </c>
      <c r="I313">
        <f>'Day2 Draw'!J46</f>
        <v>34</v>
      </c>
      <c r="J313" t="str">
        <f>'Day2 Draw'!K46</f>
        <v>AM</v>
      </c>
      <c r="K313" t="str">
        <f>'Day2 Draw'!L46</f>
        <v>Charters Towers Airport Reserve</v>
      </c>
      <c r="L313">
        <f>'Day2 Draw'!M46</f>
        <v>0</v>
      </c>
    </row>
    <row r="314" spans="1:12" x14ac:dyDescent="0.2">
      <c r="A314" s="14" t="s">
        <v>255</v>
      </c>
      <c r="B314">
        <f>'Day2 Draw'!F47</f>
        <v>172</v>
      </c>
      <c r="C314" t="str">
        <f>'Day2 Draw'!G47</f>
        <v>B2</v>
      </c>
      <c r="D314">
        <f>'Day2 Draw'!C47</f>
        <v>71</v>
      </c>
      <c r="E314" s="16" t="str">
        <f>'Day2 Draw'!D47</f>
        <v>Dimbulah Rugby Club</v>
      </c>
      <c r="F314" t="s">
        <v>253</v>
      </c>
      <c r="G314">
        <f>'Day2 Draw'!H47</f>
        <v>54</v>
      </c>
      <c r="H314" t="str">
        <f>'Day2 Draw'!I47</f>
        <v>Brokebat Mountain</v>
      </c>
      <c r="I314">
        <f>'Day2 Draw'!J47</f>
        <v>43</v>
      </c>
      <c r="J314" t="str">
        <f>'Day2 Draw'!K47</f>
        <v>AM</v>
      </c>
      <c r="K314" t="str">
        <f>'Day2 Draw'!L47</f>
        <v>Charters Towers Airport Reserve</v>
      </c>
      <c r="L314">
        <f>'Day2 Draw'!M47</f>
        <v>0</v>
      </c>
    </row>
    <row r="315" spans="1:12" x14ac:dyDescent="0.2">
      <c r="A315" s="14" t="s">
        <v>255</v>
      </c>
      <c r="B315">
        <f>'Day2 Draw'!F48</f>
        <v>173</v>
      </c>
      <c r="C315" t="str">
        <f>'Day2 Draw'!G48</f>
        <v>B2</v>
      </c>
      <c r="D315">
        <f>'Day2 Draw'!C48</f>
        <v>49</v>
      </c>
      <c r="E315" s="16" t="str">
        <f>'Day2 Draw'!D48</f>
        <v>Blind Mullets</v>
      </c>
      <c r="F315" t="s">
        <v>253</v>
      </c>
      <c r="G315">
        <f>'Day2 Draw'!H48</f>
        <v>35</v>
      </c>
      <c r="H315" t="str">
        <f>'Day2 Draw'!I48</f>
        <v>Allan's XI</v>
      </c>
      <c r="I315">
        <f>'Day2 Draw'!J48</f>
        <v>42</v>
      </c>
      <c r="J315" t="str">
        <f>'Day2 Draw'!K48</f>
        <v>AM</v>
      </c>
      <c r="K315" t="str">
        <f>'Day2 Draw'!L48</f>
        <v>Charters Towers Airport Reserve</v>
      </c>
      <c r="L315">
        <f>'Day2 Draw'!M48</f>
        <v>0</v>
      </c>
    </row>
    <row r="316" spans="1:12" x14ac:dyDescent="0.2">
      <c r="A316" s="14" t="s">
        <v>255</v>
      </c>
      <c r="B316">
        <f>'Day2 Draw'!F49</f>
        <v>174</v>
      </c>
      <c r="C316" t="str">
        <f>'Day2 Draw'!G49</f>
        <v>B2</v>
      </c>
      <c r="D316">
        <f>'Day2 Draw'!C49</f>
        <v>80</v>
      </c>
      <c r="E316" s="16" t="str">
        <f>'Day2 Draw'!D49</f>
        <v>Far-Kenworth-It</v>
      </c>
      <c r="F316" t="s">
        <v>253</v>
      </c>
      <c r="G316">
        <f>'Day2 Draw'!H49</f>
        <v>47</v>
      </c>
      <c r="H316" t="str">
        <f>'Day2 Draw'!I49</f>
        <v>Bintang Boys</v>
      </c>
      <c r="I316">
        <f>'Day2 Draw'!J49</f>
        <v>41</v>
      </c>
      <c r="J316" t="str">
        <f>'Day2 Draw'!K49</f>
        <v>AM</v>
      </c>
      <c r="K316" t="str">
        <f>'Day2 Draw'!L49</f>
        <v>Charters Towers Airport Reserve</v>
      </c>
      <c r="L316">
        <f>'Day2 Draw'!M49</f>
        <v>0</v>
      </c>
    </row>
    <row r="317" spans="1:12" x14ac:dyDescent="0.2">
      <c r="A317" s="14" t="s">
        <v>255</v>
      </c>
      <c r="B317">
        <f>'Day2 Draw'!F50</f>
        <v>175</v>
      </c>
      <c r="C317" t="str">
        <f>'Day2 Draw'!G50</f>
        <v>B2</v>
      </c>
      <c r="D317">
        <f>'Day2 Draw'!C50</f>
        <v>107</v>
      </c>
      <c r="E317" s="16" t="str">
        <f>'Day2 Draw'!D50</f>
        <v>Mick Downey's XI</v>
      </c>
      <c r="F317" t="s">
        <v>253</v>
      </c>
      <c r="G317">
        <f>'Day2 Draw'!H50</f>
        <v>66</v>
      </c>
      <c r="H317" t="str">
        <f>'Day2 Draw'!I50</f>
        <v>Coen Heroes</v>
      </c>
      <c r="I317">
        <f>'Day2 Draw'!J50</f>
        <v>10</v>
      </c>
      <c r="J317" t="str">
        <f>'Day2 Draw'!K50</f>
        <v>AM</v>
      </c>
      <c r="K317" t="str">
        <f>'Day2 Draw'!L50</f>
        <v>All Souls &amp; St Gabriels School</v>
      </c>
      <c r="L317" t="str">
        <f>'Day2 Draw'!M50</f>
        <v>Burns Oval   across- road</v>
      </c>
    </row>
    <row r="318" spans="1:12" x14ac:dyDescent="0.2">
      <c r="A318" s="14" t="s">
        <v>255</v>
      </c>
      <c r="B318">
        <f>'Day2 Draw'!F51</f>
        <v>176</v>
      </c>
      <c r="C318" t="str">
        <f>'Day2 Draw'!G51</f>
        <v>B2</v>
      </c>
      <c r="D318">
        <f>'Day2 Draw'!C51</f>
        <v>169</v>
      </c>
      <c r="E318" s="16" t="str">
        <f>'Day2 Draw'!D51</f>
        <v>Zarsoff</v>
      </c>
      <c r="F318" t="s">
        <v>253</v>
      </c>
      <c r="G318">
        <f>'Day2 Draw'!H51</f>
        <v>77</v>
      </c>
      <c r="H318" t="str">
        <f>'Day2 Draw'!I51</f>
        <v>Erratic 11</v>
      </c>
      <c r="I318">
        <f>'Day2 Draw'!J51</f>
        <v>32</v>
      </c>
      <c r="J318" t="str">
        <f>'Day2 Draw'!K51</f>
        <v>AM</v>
      </c>
      <c r="K318" t="str">
        <f>'Day2 Draw'!L51</f>
        <v>Charters Towers Airport Reserve</v>
      </c>
      <c r="L318">
        <f>'Day2 Draw'!M51</f>
        <v>0</v>
      </c>
    </row>
    <row r="319" spans="1:12" x14ac:dyDescent="0.2">
      <c r="A319" s="14" t="s">
        <v>255</v>
      </c>
      <c r="B319">
        <f>'Day2 Draw'!F52</f>
        <v>177</v>
      </c>
      <c r="C319" t="str">
        <f>'Day2 Draw'!G52</f>
        <v>B2</v>
      </c>
      <c r="D319">
        <f>'Day2 Draw'!C52</f>
        <v>57</v>
      </c>
      <c r="E319" s="16" t="str">
        <f>'Day2 Draw'!D52</f>
        <v>Buffalo XI</v>
      </c>
      <c r="F319" t="s">
        <v>253</v>
      </c>
      <c r="G319">
        <f>'Day2 Draw'!H52</f>
        <v>53</v>
      </c>
      <c r="H319" t="str">
        <f>'Day2 Draw'!I52</f>
        <v>Boonies Disciples</v>
      </c>
      <c r="I319">
        <f>'Day2 Draw'!J52</f>
        <v>45</v>
      </c>
      <c r="J319" t="str">
        <f>'Day2 Draw'!K52</f>
        <v>AM</v>
      </c>
      <c r="K319" t="str">
        <f>'Day2 Draw'!L52</f>
        <v>Charters Towers Airport Reserve</v>
      </c>
      <c r="L319" t="str">
        <f>'Day2 Draw'!M52</f>
        <v>Closest field to Trade Centre</v>
      </c>
    </row>
    <row r="320" spans="1:12" x14ac:dyDescent="0.2">
      <c r="A320" s="14" t="s">
        <v>255</v>
      </c>
      <c r="B320">
        <f>'Day2 Draw'!F53</f>
        <v>178</v>
      </c>
      <c r="C320" t="str">
        <f>'Day2 Draw'!G53</f>
        <v>B2</v>
      </c>
      <c r="D320">
        <f>'Day2 Draw'!C53</f>
        <v>121</v>
      </c>
      <c r="E320" s="16" t="str">
        <f>'Day2 Draw'!D53</f>
        <v>Poked United</v>
      </c>
      <c r="F320" t="s">
        <v>253</v>
      </c>
      <c r="G320">
        <f>'Day2 Draw'!H53</f>
        <v>99</v>
      </c>
      <c r="H320" t="str">
        <f>'Day2 Draw'!I53</f>
        <v>Jungle Patrol 2</v>
      </c>
      <c r="I320">
        <f>'Day2 Draw'!J53</f>
        <v>28</v>
      </c>
      <c r="J320" t="str">
        <f>'Day2 Draw'!K53</f>
        <v>AM</v>
      </c>
      <c r="K320" t="str">
        <f>'Day2 Draw'!L53</f>
        <v>Charters Towers Airport Reserve</v>
      </c>
      <c r="L320" t="str">
        <f>'Day2 Draw'!M53</f>
        <v>Lou Laneyrie Oval</v>
      </c>
    </row>
    <row r="321" spans="1:12" x14ac:dyDescent="0.2">
      <c r="A321" s="14" t="s">
        <v>255</v>
      </c>
      <c r="B321">
        <f>'Day2 Draw'!F54</f>
        <v>179</v>
      </c>
      <c r="C321" t="str">
        <f>'Day2 Draw'!G54</f>
        <v>B2</v>
      </c>
      <c r="D321">
        <f>'Day2 Draw'!C54</f>
        <v>109</v>
      </c>
      <c r="E321" s="16" t="str">
        <f>'Day2 Draw'!D54</f>
        <v>Mongrels Mob</v>
      </c>
      <c r="F321" t="s">
        <v>253</v>
      </c>
      <c r="G321">
        <f>'Day2 Draw'!H54</f>
        <v>96</v>
      </c>
      <c r="H321" t="str">
        <f>'Day2 Draw'!I54</f>
        <v>Hit 'N' Split</v>
      </c>
      <c r="I321">
        <f>'Day2 Draw'!J54</f>
        <v>73</v>
      </c>
      <c r="J321" t="str">
        <f>'Day2 Draw'!K54</f>
        <v>PM</v>
      </c>
      <c r="K321" t="str">
        <f>'Day2 Draw'!L54</f>
        <v>51 Corral Road</v>
      </c>
      <c r="L321" t="str">
        <f>'Day2 Draw'!M54</f>
        <v>3.1 km Jesmond Road on Mt Isa  H/Way  10 km</v>
      </c>
    </row>
    <row r="322" spans="1:12" x14ac:dyDescent="0.2">
      <c r="A322" s="14" t="s">
        <v>255</v>
      </c>
      <c r="B322">
        <f>'Day2 Draw'!F55</f>
        <v>180</v>
      </c>
      <c r="C322" t="str">
        <f>'Day2 Draw'!G55</f>
        <v>B2</v>
      </c>
      <c r="D322">
        <f>'Day2 Draw'!C55</f>
        <v>162</v>
      </c>
      <c r="E322" s="16" t="str">
        <f>'Day2 Draw'!D55</f>
        <v>West Indigies</v>
      </c>
      <c r="F322" t="s">
        <v>253</v>
      </c>
      <c r="G322">
        <f>'Day2 Draw'!H55</f>
        <v>138</v>
      </c>
      <c r="H322" t="str">
        <f>'Day2 Draw'!I55</f>
        <v>The Dirty Rats</v>
      </c>
      <c r="I322">
        <f>'Day2 Draw'!J55</f>
        <v>44</v>
      </c>
      <c r="J322" t="str">
        <f>'Day2 Draw'!K55</f>
        <v>AM</v>
      </c>
      <c r="K322" t="str">
        <f>'Day2 Draw'!L55</f>
        <v>Charters Towers Airport Reserve</v>
      </c>
      <c r="L322">
        <f>'Day2 Draw'!M55</f>
        <v>0</v>
      </c>
    </row>
    <row r="323" spans="1:12" x14ac:dyDescent="0.2">
      <c r="A323" s="14" t="s">
        <v>255</v>
      </c>
      <c r="B323">
        <f>'Day2 Draw'!F56</f>
        <v>181</v>
      </c>
      <c r="C323" t="str">
        <f>'Day2 Draw'!G56</f>
        <v>B2</v>
      </c>
      <c r="D323">
        <f>'Day2 Draw'!C56</f>
        <v>135</v>
      </c>
      <c r="E323" s="16" t="str">
        <f>'Day2 Draw'!D56</f>
        <v>Sugar Daddies</v>
      </c>
      <c r="F323" t="s">
        <v>253</v>
      </c>
      <c r="G323">
        <f>'Day2 Draw'!H56</f>
        <v>113</v>
      </c>
      <c r="H323" t="str">
        <f>'Day2 Draw'!I56</f>
        <v>Neville's Nomads</v>
      </c>
      <c r="I323">
        <f>'Day2 Draw'!J56</f>
        <v>54</v>
      </c>
      <c r="J323" t="str">
        <f>'Day2 Draw'!K56</f>
        <v>AM</v>
      </c>
      <c r="K323" t="str">
        <f>'Day2 Draw'!L56</f>
        <v>Drink-A-Stubbie Downs</v>
      </c>
      <c r="L323" t="str">
        <f>'Day2 Draw'!M56</f>
        <v>7.5km on Weir Road</v>
      </c>
    </row>
    <row r="324" spans="1:12" x14ac:dyDescent="0.2">
      <c r="A324" s="14" t="s">
        <v>255</v>
      </c>
      <c r="B324">
        <f>'Day2 Draw'!F57</f>
        <v>182</v>
      </c>
      <c r="C324" t="str">
        <f>'Day2 Draw'!G57</f>
        <v>B2</v>
      </c>
      <c r="D324">
        <f>'Day2 Draw'!C57</f>
        <v>74</v>
      </c>
      <c r="E324" s="16" t="str">
        <f>'Day2 Draw'!D57</f>
        <v>Ducken Useless</v>
      </c>
      <c r="F324" t="s">
        <v>253</v>
      </c>
      <c r="G324">
        <f>'Day2 Draw'!H57</f>
        <v>75</v>
      </c>
      <c r="H324" t="str">
        <f>'Day2 Draw'!I57</f>
        <v>Dufflebags</v>
      </c>
      <c r="I324">
        <f>'Day2 Draw'!J57</f>
        <v>35</v>
      </c>
      <c r="J324" t="str">
        <f>'Day2 Draw'!K57</f>
        <v>AM</v>
      </c>
      <c r="K324" t="str">
        <f>'Day2 Draw'!L57</f>
        <v>Charters Towers Airport Reserve</v>
      </c>
      <c r="L324">
        <f>'Day2 Draw'!M57</f>
        <v>0</v>
      </c>
    </row>
    <row r="325" spans="1:12" x14ac:dyDescent="0.2">
      <c r="A325" s="14" t="s">
        <v>255</v>
      </c>
      <c r="B325">
        <f>'Day2 Draw'!F58</f>
        <v>183</v>
      </c>
      <c r="C325" t="str">
        <f>'Day2 Draw'!G58</f>
        <v>B2</v>
      </c>
      <c r="D325">
        <f>'Day2 Draw'!C58</f>
        <v>157</v>
      </c>
      <c r="E325" s="16" t="str">
        <f>'Day2 Draw'!D58</f>
        <v>Wanderers</v>
      </c>
      <c r="F325" t="s">
        <v>253</v>
      </c>
      <c r="G325">
        <f>'Day2 Draw'!H58</f>
        <v>85</v>
      </c>
      <c r="H325" t="str">
        <f>'Day2 Draw'!I58</f>
        <v>Georgetown Joe's</v>
      </c>
      <c r="I325">
        <f>'Day2 Draw'!J58</f>
        <v>22</v>
      </c>
      <c r="J325" t="str">
        <f>'Day2 Draw'!K58</f>
        <v>AM</v>
      </c>
      <c r="K325" t="str">
        <f>'Day2 Draw'!L58</f>
        <v>Charters Towers Golf Club</v>
      </c>
      <c r="L325" t="str">
        <f>'Day2 Draw'!M58</f>
        <v xml:space="preserve">2nd from Clubhouse                      </v>
      </c>
    </row>
    <row r="326" spans="1:12" x14ac:dyDescent="0.2">
      <c r="A326" s="14" t="s">
        <v>255</v>
      </c>
      <c r="B326">
        <f>'Day2 Draw'!F59</f>
        <v>184</v>
      </c>
      <c r="C326" t="str">
        <f>'Day2 Draw'!G59</f>
        <v>B2</v>
      </c>
      <c r="D326">
        <f>'Day2 Draw'!C59</f>
        <v>93</v>
      </c>
      <c r="E326" s="16" t="str">
        <f>'Day2 Draw'!D59</f>
        <v>HazBeanz</v>
      </c>
      <c r="F326" t="s">
        <v>253</v>
      </c>
      <c r="G326">
        <f>'Day2 Draw'!H59</f>
        <v>147</v>
      </c>
      <c r="H326" t="str">
        <f>'Day2 Draw'!I59</f>
        <v>Tinned Up</v>
      </c>
      <c r="I326">
        <f>'Day2 Draw'!J59</f>
        <v>69</v>
      </c>
      <c r="J326" t="str">
        <f>'Day2 Draw'!K59</f>
        <v>AM</v>
      </c>
      <c r="K326" t="str">
        <f>'Day2 Draw'!L59</f>
        <v xml:space="preserve">Alcheringa     </v>
      </c>
      <c r="L326" t="str">
        <f>'Day2 Draw'!M59</f>
        <v>4.2 km on Old Dalrymple Road.</v>
      </c>
    </row>
    <row r="327" spans="1:12" x14ac:dyDescent="0.2">
      <c r="A327" s="14" t="s">
        <v>255</v>
      </c>
      <c r="B327">
        <f>'Day2 Draw'!F60</f>
        <v>185</v>
      </c>
      <c r="C327" t="str">
        <f>'Day2 Draw'!G60</f>
        <v>B2</v>
      </c>
      <c r="D327">
        <f>'Day2 Draw'!C60</f>
        <v>46</v>
      </c>
      <c r="E327" s="16" t="str">
        <f>'Day2 Draw'!D60</f>
        <v>Billbies 11</v>
      </c>
      <c r="F327" t="s">
        <v>253</v>
      </c>
      <c r="G327">
        <f>'Day2 Draw'!H60</f>
        <v>82</v>
      </c>
      <c r="H327" t="str">
        <f>'Day2 Draw'!I60</f>
        <v>Fruit Pies</v>
      </c>
      <c r="I327">
        <f>'Day2 Draw'!J60</f>
        <v>24</v>
      </c>
      <c r="J327" t="str">
        <f>'Day2 Draw'!K60</f>
        <v>PM</v>
      </c>
      <c r="K327" t="str">
        <f>'Day2 Draw'!L60</f>
        <v>Charters Towers Gun Club</v>
      </c>
      <c r="L327" t="str">
        <f>'Day2 Draw'!M60</f>
        <v>Closest to Clubhouse</v>
      </c>
    </row>
    <row r="328" spans="1:12" x14ac:dyDescent="0.2">
      <c r="A328" s="14" t="s">
        <v>255</v>
      </c>
      <c r="B328">
        <f>'Day2 Draw'!F61</f>
        <v>186</v>
      </c>
      <c r="C328" t="str">
        <f>'Day2 Draw'!G61</f>
        <v>B2</v>
      </c>
      <c r="D328">
        <f>'Day2 Draw'!C61</f>
        <v>108</v>
      </c>
      <c r="E328" s="16" t="str">
        <f>'Day2 Draw'!D61</f>
        <v>Mingela</v>
      </c>
      <c r="F328" t="s">
        <v>253</v>
      </c>
      <c r="G328">
        <f>'Day2 Draw'!H61</f>
        <v>150</v>
      </c>
      <c r="H328" t="str">
        <f>'Day2 Draw'!I61</f>
        <v>Trev's XI</v>
      </c>
      <c r="I328">
        <f>'Day2 Draw'!J61</f>
        <v>20</v>
      </c>
      <c r="J328" t="str">
        <f>'Day2 Draw'!K61</f>
        <v>PM</v>
      </c>
      <c r="K328" t="str">
        <f>'Day2 Draw'!L61</f>
        <v>Richmond Hill State School</v>
      </c>
      <c r="L328" t="str">
        <f>'Day2 Draw'!M61</f>
        <v>Richmond Hill School</v>
      </c>
    </row>
    <row r="329" spans="1:12" x14ac:dyDescent="0.2">
      <c r="A329" s="14" t="s">
        <v>255</v>
      </c>
      <c r="B329">
        <f>'Day2 Draw'!F62</f>
        <v>187</v>
      </c>
      <c r="C329" t="str">
        <f>'Day2 Draw'!G62</f>
        <v>B2</v>
      </c>
      <c r="D329">
        <f>'Day2 Draw'!C62</f>
        <v>67</v>
      </c>
      <c r="E329" s="16" t="str">
        <f>'Day2 Draw'!D62</f>
        <v>Crakacan</v>
      </c>
      <c r="F329" t="s">
        <v>253</v>
      </c>
      <c r="G329">
        <f>'Day2 Draw'!H62</f>
        <v>95</v>
      </c>
      <c r="H329" t="str">
        <f>'Day2 Draw'!I62</f>
        <v>Here for the Beer</v>
      </c>
      <c r="I329">
        <f>'Day2 Draw'!J62</f>
        <v>11</v>
      </c>
      <c r="J329" t="str">
        <f>'Day2 Draw'!K62</f>
        <v>PM</v>
      </c>
      <c r="K329" t="str">
        <f>'Day2 Draw'!L62</f>
        <v>Mossman Park Junior Cricket</v>
      </c>
      <c r="L329" t="str">
        <f>'Day2 Draw'!M62</f>
        <v>Field between Nets and Natal Downs Rd</v>
      </c>
    </row>
    <row r="330" spans="1:12" x14ac:dyDescent="0.2">
      <c r="A330" s="14" t="s">
        <v>255</v>
      </c>
      <c r="B330">
        <f>'Day2 Draw'!F63</f>
        <v>188</v>
      </c>
      <c r="C330" t="str">
        <f>'Day2 Draw'!G63</f>
        <v>B2</v>
      </c>
      <c r="D330">
        <f>'Day2 Draw'!C63</f>
        <v>142</v>
      </c>
      <c r="E330" s="16" t="str">
        <f>'Day2 Draw'!D63</f>
        <v>The Smashed Crabs</v>
      </c>
      <c r="F330" t="s">
        <v>253</v>
      </c>
      <c r="G330">
        <f>'Day2 Draw'!H63</f>
        <v>149</v>
      </c>
      <c r="H330" t="str">
        <f>'Day2 Draw'!I63</f>
        <v>Treasury Cricket Club</v>
      </c>
      <c r="I330">
        <f>'Day2 Draw'!J63</f>
        <v>73</v>
      </c>
      <c r="J330" t="str">
        <f>'Day2 Draw'!K63</f>
        <v>AM</v>
      </c>
      <c r="K330" t="str">
        <f>'Day2 Draw'!L63</f>
        <v>51 Corral Road</v>
      </c>
      <c r="L330" t="str">
        <f>'Day2 Draw'!M63</f>
        <v>3.1 km Jesmond Road on Mt Isa  H/Way  10 km</v>
      </c>
    </row>
    <row r="331" spans="1:12" x14ac:dyDescent="0.2">
      <c r="A331" s="14" t="s">
        <v>255</v>
      </c>
      <c r="B331">
        <f>'Day2 Draw'!F64</f>
        <v>189</v>
      </c>
      <c r="C331" t="str">
        <f>'Day2 Draw'!G64</f>
        <v>B2</v>
      </c>
      <c r="D331">
        <f>'Day2 Draw'!C64</f>
        <v>38</v>
      </c>
      <c r="E331" s="16" t="str">
        <f>'Day2 Draw'!D64</f>
        <v>Ballz Hangin</v>
      </c>
      <c r="F331" t="s">
        <v>253</v>
      </c>
      <c r="G331">
        <f>'Day2 Draw'!H64</f>
        <v>36</v>
      </c>
      <c r="H331" t="str">
        <f>'Day2 Draw'!I64</f>
        <v>Balfes Creek Boozers</v>
      </c>
      <c r="I331">
        <f>'Day2 Draw'!J64</f>
        <v>77</v>
      </c>
      <c r="J331" t="str">
        <f>'Day2 Draw'!K64</f>
        <v>PM</v>
      </c>
      <c r="K331" t="str">
        <f>'Day2 Draw'!L64</f>
        <v>A Leonardi    1 GAME ONLY</v>
      </c>
      <c r="L331" t="str">
        <f>'Day2 Draw'!M64</f>
        <v>30 Torsview Road of Woodchopper Road</v>
      </c>
    </row>
    <row r="332" spans="1:12" x14ac:dyDescent="0.2">
      <c r="A332" s="14" t="s">
        <v>255</v>
      </c>
      <c r="B332">
        <f>'Day2 Draw'!F65</f>
        <v>190</v>
      </c>
      <c r="C332" t="str">
        <f>'Day2 Draw'!G65</f>
        <v>B2</v>
      </c>
      <c r="D332">
        <f>'Day2 Draw'!C65</f>
        <v>68</v>
      </c>
      <c r="E332" s="16" t="str">
        <f>'Day2 Draw'!D65</f>
        <v>Cunning Stumpz</v>
      </c>
      <c r="F332" t="s">
        <v>253</v>
      </c>
      <c r="G332">
        <f>'Day2 Draw'!H65</f>
        <v>118</v>
      </c>
      <c r="H332" t="str">
        <f>'Day2 Draw'!I65</f>
        <v>Pentland</v>
      </c>
      <c r="I332">
        <f>'Day2 Draw'!J65</f>
        <v>50</v>
      </c>
      <c r="J332" t="str">
        <f>'Day2 Draw'!K65</f>
        <v>PM</v>
      </c>
      <c r="K332" t="str">
        <f>'Day2 Draw'!L65</f>
        <v>Goldfield Sporting Complex</v>
      </c>
      <c r="L332" t="str">
        <f>'Day2 Draw'!M65</f>
        <v>2nd away from Athletic Club</v>
      </c>
    </row>
    <row r="333" spans="1:12" x14ac:dyDescent="0.2">
      <c r="A333" s="14" t="s">
        <v>255</v>
      </c>
      <c r="B333">
        <f>'Day2 Draw'!F66</f>
        <v>191</v>
      </c>
      <c r="C333" t="str">
        <f>'Day2 Draw'!G66</f>
        <v>B2</v>
      </c>
      <c r="D333">
        <f>'Day2 Draw'!C66</f>
        <v>127</v>
      </c>
      <c r="E333" s="16" t="str">
        <f>'Day2 Draw'!D66</f>
        <v>Salisbury Boys XI Team 1</v>
      </c>
      <c r="F333" t="s">
        <v>253</v>
      </c>
      <c r="G333">
        <f>'Day2 Draw'!H66</f>
        <v>145</v>
      </c>
      <c r="H333" t="str">
        <f>'Day2 Draw'!I66</f>
        <v>Thorleys Troopers</v>
      </c>
      <c r="I333">
        <f>'Day2 Draw'!J66</f>
        <v>68</v>
      </c>
      <c r="J333" t="str">
        <f>'Day2 Draw'!K66</f>
        <v>PM</v>
      </c>
      <c r="K333" t="str">
        <f>'Day2 Draw'!L66</f>
        <v>Sellheim</v>
      </c>
      <c r="L333" t="str">
        <f>'Day2 Draw'!M66</f>
        <v xml:space="preserve">Ben Carrs  Field                      </v>
      </c>
    </row>
    <row r="334" spans="1:12" x14ac:dyDescent="0.2">
      <c r="A334" s="14" t="s">
        <v>255</v>
      </c>
      <c r="B334">
        <f>'Day2 Draw'!F67</f>
        <v>192</v>
      </c>
      <c r="C334" t="str">
        <f>'Day2 Draw'!G67</f>
        <v>B2</v>
      </c>
      <c r="D334">
        <f>'Day2 Draw'!C67</f>
        <v>94</v>
      </c>
      <c r="E334" s="16" t="str">
        <f>'Day2 Draw'!D67</f>
        <v>Health Hazards</v>
      </c>
      <c r="F334" t="s">
        <v>253</v>
      </c>
      <c r="G334">
        <f>'Day2 Draw'!H67</f>
        <v>37</v>
      </c>
      <c r="H334" t="str">
        <f>'Day2 Draw'!I67</f>
        <v>Balls, Beers and Bowl 5417</v>
      </c>
      <c r="I334">
        <f>'Day2 Draw'!J67</f>
        <v>56</v>
      </c>
      <c r="J334" t="str">
        <f>'Day2 Draw'!K67</f>
        <v>PM</v>
      </c>
      <c r="K334" t="str">
        <f>'Day2 Draw'!L67</f>
        <v>Eventide</v>
      </c>
      <c r="L334" t="str">
        <f>'Day2 Draw'!M67</f>
        <v>Eventide</v>
      </c>
    </row>
    <row r="335" spans="1:12" x14ac:dyDescent="0.2">
      <c r="A335" s="14" t="s">
        <v>255</v>
      </c>
      <c r="B335">
        <f>'Day2 Draw'!F68</f>
        <v>193</v>
      </c>
      <c r="C335" t="str">
        <f>'Day2 Draw'!G68</f>
        <v>B2</v>
      </c>
      <c r="D335">
        <f>'Day2 Draw'!C68</f>
        <v>165</v>
      </c>
      <c r="E335" s="16" t="str">
        <f>'Day2 Draw'!D68</f>
        <v>Wreck Em XI</v>
      </c>
      <c r="F335" t="s">
        <v>253</v>
      </c>
      <c r="G335">
        <f>'Day2 Draw'!H68</f>
        <v>119</v>
      </c>
      <c r="H335" t="str">
        <f>'Day2 Draw'!I68</f>
        <v>Pilz &amp; Bills</v>
      </c>
      <c r="I335">
        <f>'Day2 Draw'!J68</f>
        <v>63</v>
      </c>
      <c r="J335" t="str">
        <f>'Day2 Draw'!K68</f>
        <v>PM</v>
      </c>
      <c r="K335" t="str">
        <f>'Day2 Draw'!L68</f>
        <v>Wreck Em XI Home Field 1 GAME</v>
      </c>
      <c r="L335" t="str">
        <f>'Day2 Draw'!M68</f>
        <v>Coffison's Block</v>
      </c>
    </row>
    <row r="336" spans="1:12" x14ac:dyDescent="0.2">
      <c r="A336" s="14" t="s">
        <v>255</v>
      </c>
      <c r="B336">
        <f>'Day2 Draw'!F69</f>
        <v>194</v>
      </c>
      <c r="C336" t="str">
        <f>'Day2 Draw'!G69</f>
        <v>B2</v>
      </c>
      <c r="D336">
        <f>'Day2 Draw'!C69</f>
        <v>90</v>
      </c>
      <c r="E336" s="16" t="str">
        <f>'Day2 Draw'!D69</f>
        <v>Grazed Anatomy</v>
      </c>
      <c r="F336" t="s">
        <v>253</v>
      </c>
      <c r="G336">
        <f>'Day2 Draw'!H69</f>
        <v>91</v>
      </c>
      <c r="H336" t="str">
        <f>'Day2 Draw'!I69</f>
        <v>Grog Boggers</v>
      </c>
      <c r="I336">
        <f>'Day2 Draw'!J69</f>
        <v>15</v>
      </c>
      <c r="J336" t="str">
        <f>'Day2 Draw'!K69</f>
        <v>PM</v>
      </c>
      <c r="K336" t="str">
        <f>'Day2 Draw'!L69</f>
        <v>Mosman Park Junior Cricket</v>
      </c>
      <c r="L336" t="str">
        <f>'Day2 Draw'!M69</f>
        <v>Top field towards Mt Leyshon Road</v>
      </c>
    </row>
    <row r="337" spans="1:12" x14ac:dyDescent="0.2">
      <c r="A337" s="14" t="s">
        <v>255</v>
      </c>
      <c r="B337">
        <f>'Day2 Draw'!F70</f>
        <v>195</v>
      </c>
      <c r="C337" t="str">
        <f>'Day2 Draw'!G70</f>
        <v>B2</v>
      </c>
      <c r="D337">
        <f>'Day2 Draw'!C70</f>
        <v>103</v>
      </c>
      <c r="E337" s="16" t="str">
        <f>'Day2 Draw'!D70</f>
        <v>Logistic All Sorts</v>
      </c>
      <c r="F337" t="s">
        <v>253</v>
      </c>
      <c r="G337">
        <f>'Day2 Draw'!H70</f>
        <v>125</v>
      </c>
      <c r="H337" t="str">
        <f>'Day2 Draw'!I70</f>
        <v>Ravenswood Gold Nuggets</v>
      </c>
      <c r="I337">
        <f>'Day2 Draw'!J70</f>
        <v>35</v>
      </c>
      <c r="J337" t="str">
        <f>'Day2 Draw'!K70</f>
        <v>PM</v>
      </c>
      <c r="K337" t="str">
        <f>'Day2 Draw'!L70</f>
        <v>Charters Towers Airport Reserve</v>
      </c>
      <c r="L337">
        <f>'Day2 Draw'!M70</f>
        <v>0</v>
      </c>
    </row>
    <row r="338" spans="1:12" x14ac:dyDescent="0.2">
      <c r="A338" s="14" t="s">
        <v>255</v>
      </c>
      <c r="B338">
        <f>'Day2 Draw'!F71</f>
        <v>196</v>
      </c>
      <c r="C338" t="str">
        <f>'Day2 Draw'!G71</f>
        <v>B2</v>
      </c>
      <c r="D338">
        <f>'Day2 Draw'!C71</f>
        <v>62</v>
      </c>
      <c r="E338" s="16" t="str">
        <f>'Day2 Draw'!D71</f>
        <v>Casualties</v>
      </c>
      <c r="F338" t="s">
        <v>253</v>
      </c>
      <c r="G338">
        <f>'Day2 Draw'!H71</f>
        <v>161</v>
      </c>
      <c r="H338" t="str">
        <f>'Day2 Draw'!I71</f>
        <v>Weipa Croc's</v>
      </c>
      <c r="I338">
        <f>'Day2 Draw'!J71</f>
        <v>74</v>
      </c>
      <c r="J338" t="str">
        <f>'Day2 Draw'!K71</f>
        <v>PM</v>
      </c>
      <c r="K338" t="str">
        <f>'Day2 Draw'!L71</f>
        <v>Urdera  Road</v>
      </c>
      <c r="L338" t="str">
        <f>'Day2 Draw'!M71</f>
        <v>3.2 km Urdera  Road on Lynd H/Way 5km</v>
      </c>
    </row>
    <row r="339" spans="1:12" x14ac:dyDescent="0.2">
      <c r="A339" s="14" t="s">
        <v>255</v>
      </c>
      <c r="B339">
        <f>'Day2 Draw'!F72</f>
        <v>197</v>
      </c>
      <c r="C339" t="str">
        <f>'Day2 Draw'!G72</f>
        <v>B2</v>
      </c>
      <c r="D339">
        <f>'Day2 Draw'!C72</f>
        <v>164</v>
      </c>
      <c r="E339" s="16" t="str">
        <f>'Day2 Draw'!D72</f>
        <v>Western Star Pickets 2</v>
      </c>
      <c r="F339" t="s">
        <v>253</v>
      </c>
      <c r="G339">
        <f>'Day2 Draw'!H72</f>
        <v>98</v>
      </c>
      <c r="H339" t="str">
        <f>'Day2 Draw'!I72</f>
        <v>Inghamvale Housos</v>
      </c>
      <c r="I339">
        <f>'Day2 Draw'!J72</f>
        <v>19</v>
      </c>
      <c r="J339" t="str">
        <f>'Day2 Draw'!K72</f>
        <v>PM</v>
      </c>
      <c r="K339" t="str">
        <f>'Day2 Draw'!L72</f>
        <v>Blackheath &amp; Thornburgh College</v>
      </c>
      <c r="L339" t="str">
        <f>'Day2 Draw'!M72</f>
        <v>Waverley Field</v>
      </c>
    </row>
    <row r="340" spans="1:12" x14ac:dyDescent="0.2">
      <c r="A340" s="14" t="s">
        <v>255</v>
      </c>
      <c r="B340">
        <f>'Day2 Draw'!F73</f>
        <v>198</v>
      </c>
      <c r="C340" t="str">
        <f>'Day2 Draw'!G73</f>
        <v>B2</v>
      </c>
      <c r="D340">
        <f>'Day2 Draw'!C73</f>
        <v>105</v>
      </c>
      <c r="E340" s="16" t="str">
        <f>'Day2 Draw'!D73</f>
        <v>Master Batters</v>
      </c>
      <c r="F340" t="s">
        <v>253</v>
      </c>
      <c r="G340">
        <f>'Day2 Draw'!H73</f>
        <v>79</v>
      </c>
      <c r="H340" t="str">
        <f>'Day2 Draw'!I73</f>
        <v>Far Canals</v>
      </c>
      <c r="I340">
        <f>'Day2 Draw'!J73</f>
        <v>23</v>
      </c>
      <c r="J340" t="str">
        <f>'Day2 Draw'!K73</f>
        <v>PM</v>
      </c>
      <c r="K340" t="str">
        <f>'Day2 Draw'!L73</f>
        <v>Charters Towers Gun Club</v>
      </c>
      <c r="L340" t="str">
        <f>'Day2 Draw'!M73</f>
        <v>Left Hand side/2nd away from clubhouse</v>
      </c>
    </row>
    <row r="341" spans="1:12" x14ac:dyDescent="0.2">
      <c r="A341" s="14" t="s">
        <v>255</v>
      </c>
      <c r="B341">
        <f>'Day2 Draw'!F74</f>
        <v>199</v>
      </c>
      <c r="C341" t="str">
        <f>'Day2 Draw'!G74</f>
        <v>B2</v>
      </c>
      <c r="D341">
        <f>'Day2 Draw'!C74</f>
        <v>64</v>
      </c>
      <c r="E341" s="16" t="str">
        <f>'Day2 Draw'!D74</f>
        <v>Chasing Tail</v>
      </c>
      <c r="F341" t="s">
        <v>253</v>
      </c>
      <c r="G341">
        <f>'Day2 Draw'!H74</f>
        <v>140</v>
      </c>
      <c r="H341" t="str">
        <f>'Day2 Draw'!I74</f>
        <v>The North Cleveland Steamers XI</v>
      </c>
      <c r="I341">
        <f>'Day2 Draw'!J74</f>
        <v>8</v>
      </c>
      <c r="J341" t="str">
        <f>'Day2 Draw'!K74</f>
        <v>PM</v>
      </c>
      <c r="K341" t="str">
        <f>'Day2 Draw'!L74</f>
        <v>All Souls &amp; St Gabriels School</v>
      </c>
      <c r="L341" t="str">
        <f>'Day2 Draw'!M74</f>
        <v>Burry  Oval</v>
      </c>
    </row>
    <row r="342" spans="1:12" x14ac:dyDescent="0.2">
      <c r="A342" s="14" t="s">
        <v>255</v>
      </c>
      <c r="B342">
        <f>'Day2 Draw'!F75</f>
        <v>200</v>
      </c>
      <c r="C342" t="str">
        <f>'Day2 Draw'!G75</f>
        <v>B2</v>
      </c>
      <c r="D342">
        <f>'Day2 Draw'!C75</f>
        <v>51</v>
      </c>
      <c r="E342" s="16" t="str">
        <f>'Day2 Draw'!D75</f>
        <v>Bloody Huge XI</v>
      </c>
      <c r="F342" t="s">
        <v>253</v>
      </c>
      <c r="G342">
        <f>'Day2 Draw'!H75</f>
        <v>148</v>
      </c>
      <c r="H342" t="str">
        <f>'Day2 Draw'!I75</f>
        <v>Total NHS</v>
      </c>
      <c r="I342">
        <f>'Day2 Draw'!J75</f>
        <v>64</v>
      </c>
      <c r="J342" t="str">
        <f>'Day2 Draw'!K75</f>
        <v>PM</v>
      </c>
      <c r="K342" t="str">
        <f>'Day2 Draw'!L75</f>
        <v>School of Distance Education</v>
      </c>
      <c r="L342" t="str">
        <f>'Day2 Draw'!M75</f>
        <v>School of Distance Education</v>
      </c>
    </row>
    <row r="343" spans="1:12" x14ac:dyDescent="0.2">
      <c r="A343" s="14" t="s">
        <v>255</v>
      </c>
      <c r="B343">
        <f>'Day2 Draw'!F76</f>
        <v>201</v>
      </c>
      <c r="C343" t="str">
        <f>'Day2 Draw'!G76</f>
        <v>B2</v>
      </c>
      <c r="D343">
        <f>'Day2 Draw'!C76</f>
        <v>63</v>
      </c>
      <c r="E343" s="16" t="str">
        <f>'Day2 Draw'!D76</f>
        <v>Chads Champs</v>
      </c>
      <c r="F343" t="s">
        <v>253</v>
      </c>
      <c r="G343">
        <f>'Day2 Draw'!H76</f>
        <v>104</v>
      </c>
      <c r="H343" t="str">
        <f>'Day2 Draw'!I76</f>
        <v>Mareeba</v>
      </c>
      <c r="I343">
        <f>'Day2 Draw'!J76</f>
        <v>54</v>
      </c>
      <c r="J343" t="str">
        <f>'Day2 Draw'!K76</f>
        <v>PM</v>
      </c>
      <c r="K343" t="str">
        <f>'Day2 Draw'!L76</f>
        <v>Drink-A-Stubbie Downs</v>
      </c>
      <c r="L343" t="str">
        <f>'Day2 Draw'!M76</f>
        <v>7.5km on Weir Road</v>
      </c>
    </row>
    <row r="344" spans="1:12" x14ac:dyDescent="0.2">
      <c r="A344" s="14" t="s">
        <v>255</v>
      </c>
      <c r="B344">
        <f>'Day2 Draw'!F77</f>
        <v>202</v>
      </c>
      <c r="C344" t="str">
        <f>'Day2 Draw'!G77</f>
        <v>B2</v>
      </c>
      <c r="D344">
        <f>'Day2 Draw'!C77</f>
        <v>124</v>
      </c>
      <c r="E344" s="16" t="str">
        <f>'Day2 Draw'!D77</f>
        <v>Popatop XI</v>
      </c>
      <c r="F344" t="s">
        <v>253</v>
      </c>
      <c r="G344">
        <f>'Day2 Draw'!H77</f>
        <v>61</v>
      </c>
      <c r="H344" t="str">
        <f>'Day2 Draw'!I77</f>
        <v>Canefield Slashers</v>
      </c>
      <c r="I344">
        <f>'Day2 Draw'!J77</f>
        <v>70</v>
      </c>
      <c r="J344" t="str">
        <f>'Day2 Draw'!K77</f>
        <v>PM</v>
      </c>
      <c r="K344" t="str">
        <f>'Day2 Draw'!L77</f>
        <v>Popatop Plains</v>
      </c>
      <c r="L344" t="str">
        <f>'Day2 Draw'!M77</f>
        <v xml:space="preserve"> 3 km  on Woodchopper Road</v>
      </c>
    </row>
    <row r="345" spans="1:12" x14ac:dyDescent="0.2">
      <c r="A345" s="14" t="s">
        <v>255</v>
      </c>
      <c r="B345">
        <f>'Day2 Draw'!F78</f>
        <v>203</v>
      </c>
      <c r="C345" t="str">
        <f>'Day2 Draw'!G78</f>
        <v>B2</v>
      </c>
      <c r="D345">
        <f>'Day2 Draw'!C78</f>
        <v>84</v>
      </c>
      <c r="E345" s="16" t="str">
        <f>'Day2 Draw'!D78</f>
        <v>Garry's Mob</v>
      </c>
      <c r="F345" t="s">
        <v>253</v>
      </c>
      <c r="G345">
        <f>'Day2 Draw'!H78</f>
        <v>134</v>
      </c>
      <c r="H345" t="str">
        <f>'Day2 Draw'!I78</f>
        <v>Stiff Members</v>
      </c>
      <c r="I345">
        <f>'Day2 Draw'!J78</f>
        <v>10</v>
      </c>
      <c r="J345" t="str">
        <f>'Day2 Draw'!K78</f>
        <v>PM</v>
      </c>
      <c r="K345" t="str">
        <f>'Day2 Draw'!L78</f>
        <v>All Souls &amp; St Gabriels School</v>
      </c>
      <c r="L345" t="str">
        <f>'Day2 Draw'!M78</f>
        <v>Burns Oval   across- road</v>
      </c>
    </row>
    <row r="346" spans="1:12" x14ac:dyDescent="0.2">
      <c r="A346" s="14" t="s">
        <v>255</v>
      </c>
      <c r="B346">
        <f>'Day2 Draw'!F79</f>
        <v>204</v>
      </c>
      <c r="C346" t="str">
        <f>'Day2 Draw'!G79</f>
        <v>B2</v>
      </c>
      <c r="D346">
        <f>'Day2 Draw'!C79</f>
        <v>167</v>
      </c>
      <c r="E346" s="16" t="str">
        <f>'Day2 Draw'!D79</f>
        <v>Yabulu</v>
      </c>
      <c r="F346" t="s">
        <v>253</v>
      </c>
      <c r="G346">
        <f>'Day2 Draw'!H79</f>
        <v>139</v>
      </c>
      <c r="H346" t="str">
        <f>'Day2 Draw'!I79</f>
        <v>The Herd XI</v>
      </c>
      <c r="I346">
        <f>'Day2 Draw'!J79</f>
        <v>22</v>
      </c>
      <c r="J346" t="str">
        <f>'Day2 Draw'!K79</f>
        <v>PM</v>
      </c>
      <c r="K346" t="str">
        <f>'Day2 Draw'!L79</f>
        <v>Charters Towers Golf Club</v>
      </c>
      <c r="L346" t="str">
        <f>'Day2 Draw'!M79</f>
        <v xml:space="preserve">2nd from Clubhouse                      </v>
      </c>
    </row>
    <row r="347" spans="1:12" x14ac:dyDescent="0.2">
      <c r="A347" s="14" t="s">
        <v>255</v>
      </c>
      <c r="B347">
        <f>'Day2 Draw'!F80</f>
        <v>205</v>
      </c>
      <c r="C347" t="str">
        <f>'Day2 Draw'!G80</f>
        <v>B2</v>
      </c>
      <c r="D347">
        <f>'Day2 Draw'!C80</f>
        <v>92</v>
      </c>
      <c r="E347" s="16" t="str">
        <f>'Day2 Draw'!D80</f>
        <v>Grog Monsters</v>
      </c>
      <c r="F347" t="s">
        <v>253</v>
      </c>
      <c r="G347">
        <f>'Day2 Draw'!H80</f>
        <v>50</v>
      </c>
      <c r="H347" t="str">
        <f>'Day2 Draw'!I80</f>
        <v>Blood, Sweat 'N' Beers</v>
      </c>
      <c r="I347">
        <f>'Day2 Draw'!J80</f>
        <v>61</v>
      </c>
      <c r="J347" t="str">
        <f>'Day2 Draw'!K80</f>
        <v>PM</v>
      </c>
      <c r="K347" t="str">
        <f>'Day2 Draw'!L80</f>
        <v>Towers Taipans Soccer Field</v>
      </c>
      <c r="L347" t="str">
        <f>'Day2 Draw'!M80</f>
        <v>Kerswell Oval</v>
      </c>
    </row>
    <row r="348" spans="1:12" x14ac:dyDescent="0.2">
      <c r="A348" s="14" t="s">
        <v>255</v>
      </c>
      <c r="B348">
        <f>'Day2 Draw'!F81</f>
        <v>206</v>
      </c>
      <c r="C348" t="str">
        <f>'Day2 Draw'!G81</f>
        <v>B2</v>
      </c>
      <c r="D348">
        <f>'Day2 Draw'!C81</f>
        <v>137</v>
      </c>
      <c r="E348" s="16" t="str">
        <f>'Day2 Draw'!D81</f>
        <v>Team Ramrod</v>
      </c>
      <c r="F348" t="s">
        <v>253</v>
      </c>
      <c r="G348">
        <f>'Day2 Draw'!H81</f>
        <v>101</v>
      </c>
      <c r="H348" t="str">
        <f>'Day2 Draw'!I81</f>
        <v>Lager Louts</v>
      </c>
      <c r="I348">
        <f>'Day2 Draw'!J81</f>
        <v>71</v>
      </c>
      <c r="J348" t="str">
        <f>'Day2 Draw'!K81</f>
        <v>PM</v>
      </c>
      <c r="K348" t="str">
        <f>'Day2 Draw'!L81</f>
        <v>Lords</v>
      </c>
      <c r="L348" t="str">
        <f>'Day2 Draw'!M81</f>
        <v>Off Phillipson Road near Distance Edd</v>
      </c>
    </row>
    <row r="349" spans="1:12" x14ac:dyDescent="0.2">
      <c r="A349" s="14" t="s">
        <v>255</v>
      </c>
      <c r="B349">
        <f>'Day2 Draw'!F82</f>
        <v>207</v>
      </c>
      <c r="C349" t="str">
        <f>'Day2 Draw'!G82</f>
        <v>B2</v>
      </c>
      <c r="D349">
        <f>'Day2 Draw'!C82</f>
        <v>132</v>
      </c>
      <c r="E349" s="16" t="str">
        <f>'Day2 Draw'!D82</f>
        <v>Smackedaround</v>
      </c>
      <c r="F349" t="s">
        <v>253</v>
      </c>
      <c r="G349">
        <f>'Day2 Draw'!H82</f>
        <v>151</v>
      </c>
      <c r="H349" t="str">
        <f>'Day2 Draw'!I82</f>
        <v>Tropix</v>
      </c>
      <c r="I349">
        <f>'Day2 Draw'!J82</f>
        <v>43</v>
      </c>
      <c r="J349" t="str">
        <f>'Day2 Draw'!K82</f>
        <v>PM</v>
      </c>
      <c r="K349" t="str">
        <f>'Day2 Draw'!L82</f>
        <v>Charters Towers Airport Reserve</v>
      </c>
      <c r="L349">
        <f>'Day2 Draw'!M82</f>
        <v>0</v>
      </c>
    </row>
    <row r="350" spans="1:12" x14ac:dyDescent="0.2">
      <c r="A350" s="14" t="s">
        <v>255</v>
      </c>
      <c r="B350">
        <f>'Day2 Draw'!F83</f>
        <v>208</v>
      </c>
      <c r="C350" t="str">
        <f>'Day2 Draw'!G83</f>
        <v>B2</v>
      </c>
      <c r="D350">
        <f>'Day2 Draw'!C83</f>
        <v>136</v>
      </c>
      <c r="E350" s="16" t="str">
        <f>'Day2 Draw'!D83</f>
        <v>Swinging Outside Ya Crease</v>
      </c>
      <c r="F350" t="s">
        <v>253</v>
      </c>
      <c r="G350">
        <f>'Day2 Draw'!H83</f>
        <v>40</v>
      </c>
      <c r="H350" t="str">
        <f>'Day2 Draw'!I83</f>
        <v>Barbwire</v>
      </c>
      <c r="I350">
        <f>'Day2 Draw'!J83</f>
        <v>75</v>
      </c>
      <c r="J350" t="str">
        <f>'Day2 Draw'!K83</f>
        <v>PM</v>
      </c>
      <c r="K350" t="str">
        <f>'Day2 Draw'!L83</f>
        <v xml:space="preserve">Brokevale       </v>
      </c>
      <c r="L350" t="str">
        <f>'Day2 Draw'!M83</f>
        <v>3.8 km Milchester Road Queenslander Road</v>
      </c>
    </row>
    <row r="351" spans="1:12" x14ac:dyDescent="0.2">
      <c r="A351" s="14" t="s">
        <v>255</v>
      </c>
      <c r="B351">
        <f>'Day2 Draw'!F84</f>
        <v>209</v>
      </c>
      <c r="C351" t="str">
        <f>'Day2 Draw'!G84</f>
        <v>B2</v>
      </c>
      <c r="D351">
        <f>'Day2 Draw'!C84</f>
        <v>48</v>
      </c>
      <c r="E351" s="16" t="str">
        <f>'Day2 Draw'!D84</f>
        <v xml:space="preserve">Black Bream  </v>
      </c>
      <c r="F351" t="s">
        <v>253</v>
      </c>
      <c r="G351">
        <f>'Day2 Draw'!H84</f>
        <v>144</v>
      </c>
      <c r="H351" t="str">
        <f>'Day2 Draw'!I84</f>
        <v>Thirsty Rhinos</v>
      </c>
      <c r="I351">
        <f>'Day2 Draw'!J84</f>
        <v>34</v>
      </c>
      <c r="J351" t="str">
        <f>'Day2 Draw'!K84</f>
        <v>PM</v>
      </c>
      <c r="K351" t="str">
        <f>'Day2 Draw'!L84</f>
        <v>Charters Towers Airport Reserve</v>
      </c>
      <c r="L351">
        <f>'Day2 Draw'!M84</f>
        <v>0</v>
      </c>
    </row>
    <row r="352" spans="1:12" x14ac:dyDescent="0.2">
      <c r="A352" s="14" t="s">
        <v>255</v>
      </c>
      <c r="B352">
        <f>'Day2 Draw'!F85</f>
        <v>210</v>
      </c>
      <c r="C352" t="str">
        <f>'Day2 Draw'!G85</f>
        <v>B2</v>
      </c>
      <c r="D352">
        <f>'Day2 Draw'!C85</f>
        <v>122</v>
      </c>
      <c r="E352" s="16" t="str">
        <f>'Day2 Draw'!D85</f>
        <v>Politically Incorrect</v>
      </c>
      <c r="F352" t="s">
        <v>253</v>
      </c>
      <c r="G352">
        <f>'Day2 Draw'!H85</f>
        <v>60</v>
      </c>
      <c r="H352" t="str">
        <f>'Day2 Draw'!I85</f>
        <v>Bunch of Carn'ts</v>
      </c>
      <c r="I352">
        <f>'Day2 Draw'!J85</f>
        <v>42</v>
      </c>
      <c r="J352" t="str">
        <f>'Day2 Draw'!K85</f>
        <v>PM</v>
      </c>
      <c r="K352" t="str">
        <f>'Day2 Draw'!L85</f>
        <v>Charters Towers Airport Reserve</v>
      </c>
      <c r="L352">
        <f>'Day2 Draw'!M85</f>
        <v>0</v>
      </c>
    </row>
    <row r="353" spans="1:12" x14ac:dyDescent="0.2">
      <c r="A353" s="14" t="s">
        <v>255</v>
      </c>
      <c r="B353">
        <f>'Day2 Draw'!F86</f>
        <v>211</v>
      </c>
      <c r="C353" t="str">
        <f>'Day2 Draw'!G86</f>
        <v>B2</v>
      </c>
      <c r="D353">
        <f>'Day2 Draw'!C86</f>
        <v>78</v>
      </c>
      <c r="E353" s="16" t="str">
        <f>'Day2 Draw'!D86</f>
        <v>Expendaballs</v>
      </c>
      <c r="F353" t="s">
        <v>253</v>
      </c>
      <c r="G353">
        <f>'Day2 Draw'!H86</f>
        <v>143</v>
      </c>
      <c r="H353" t="str">
        <f>'Day2 Draw'!I86</f>
        <v>The Wilderbeasts</v>
      </c>
      <c r="I353">
        <f>'Day2 Draw'!J86</f>
        <v>28</v>
      </c>
      <c r="J353" t="str">
        <f>'Day2 Draw'!K86</f>
        <v>PM</v>
      </c>
      <c r="K353" t="str">
        <f>'Day2 Draw'!L86</f>
        <v>Charters Towers Airport Reserve</v>
      </c>
      <c r="L353" t="str">
        <f>'Day2 Draw'!M86</f>
        <v>Lou Laneyrie Oval</v>
      </c>
    </row>
    <row r="354" spans="1:12" x14ac:dyDescent="0.2">
      <c r="A354" s="14" t="s">
        <v>255</v>
      </c>
      <c r="B354">
        <f>'Day2 Draw'!F87</f>
        <v>212</v>
      </c>
      <c r="C354" t="str">
        <f>'Day2 Draw'!G87</f>
        <v>B2</v>
      </c>
      <c r="D354">
        <f>'Day2 Draw'!C87</f>
        <v>115</v>
      </c>
      <c r="E354" s="16" t="str">
        <f>'Day2 Draw'!D87</f>
        <v>Normanton Rogues</v>
      </c>
      <c r="F354" t="s">
        <v>253</v>
      </c>
      <c r="G354">
        <f>'Day2 Draw'!H87</f>
        <v>58</v>
      </c>
      <c r="H354" t="str">
        <f>'Day2 Draw'!I87</f>
        <v>Bum Grubs</v>
      </c>
      <c r="I354">
        <f>'Day2 Draw'!J87</f>
        <v>29</v>
      </c>
      <c r="J354" t="str">
        <f>'Day2 Draw'!K87</f>
        <v>PM</v>
      </c>
      <c r="K354" t="str">
        <f>'Day2 Draw'!L87</f>
        <v>Charters Towers Airport Reserve</v>
      </c>
      <c r="L354" t="str">
        <f>'Day2 Draw'!M87</f>
        <v>Opposite Depot</v>
      </c>
    </row>
    <row r="355" spans="1:12" x14ac:dyDescent="0.2">
      <c r="A355" s="14" t="s">
        <v>255</v>
      </c>
      <c r="B355">
        <f>'Day2 Draw'!F88</f>
        <v>213</v>
      </c>
      <c r="C355" t="str">
        <f>'Day2 Draw'!G88</f>
        <v>B2</v>
      </c>
      <c r="D355">
        <f>'Day2 Draw'!C88</f>
        <v>106</v>
      </c>
      <c r="E355" s="16" t="str">
        <f>'Day2 Draw'!D88</f>
        <v>Mendi's Mob</v>
      </c>
      <c r="F355" t="s">
        <v>253</v>
      </c>
      <c r="G355">
        <f>'Day2 Draw'!H88</f>
        <v>114</v>
      </c>
      <c r="H355" t="str">
        <f>'Day2 Draw'!I88</f>
        <v>Nick 'N' Balls</v>
      </c>
      <c r="I355">
        <f>'Day2 Draw'!J88</f>
        <v>32</v>
      </c>
      <c r="J355" t="str">
        <f>'Day2 Draw'!K88</f>
        <v>PM</v>
      </c>
      <c r="K355" t="str">
        <f>'Day2 Draw'!L88</f>
        <v>Charters Towers Airport Reserve</v>
      </c>
      <c r="L355">
        <f>'Day2 Draw'!M88</f>
        <v>0</v>
      </c>
    </row>
    <row r="356" spans="1:12" x14ac:dyDescent="0.2">
      <c r="A356" s="14" t="s">
        <v>255</v>
      </c>
      <c r="B356">
        <f>'Day2 Draw'!F89</f>
        <v>214</v>
      </c>
      <c r="C356" t="str">
        <f>'Day2 Draw'!G89</f>
        <v>B2</v>
      </c>
      <c r="D356">
        <f>'Day2 Draw'!C89</f>
        <v>160</v>
      </c>
      <c r="E356" s="16" t="str">
        <f>'Day2 Draw'!D89</f>
        <v>Weekend Wariyas</v>
      </c>
      <c r="F356" t="s">
        <v>253</v>
      </c>
      <c r="G356">
        <f>'Day2 Draw'!H89</f>
        <v>73</v>
      </c>
      <c r="H356" t="str">
        <f>'Day2 Draw'!I89</f>
        <v>Dreaded Creeping  Bumrashes</v>
      </c>
      <c r="I356">
        <f>'Day2 Draw'!J89</f>
        <v>44</v>
      </c>
      <c r="J356" t="str">
        <f>'Day2 Draw'!K89</f>
        <v>PM</v>
      </c>
      <c r="K356" t="str">
        <f>'Day2 Draw'!L89</f>
        <v>Charters Towers Airport Reserve</v>
      </c>
      <c r="L356">
        <f>'Day2 Draw'!M89</f>
        <v>0</v>
      </c>
    </row>
    <row r="357" spans="1:12" x14ac:dyDescent="0.2">
      <c r="A357" s="14" t="s">
        <v>255</v>
      </c>
      <c r="B357">
        <f>'Day2 Draw'!F90</f>
        <v>215</v>
      </c>
      <c r="C357" t="str">
        <f>'Day2 Draw'!G90</f>
        <v>B2</v>
      </c>
      <c r="D357">
        <f>'Day2 Draw'!C90</f>
        <v>86</v>
      </c>
      <c r="E357" s="16" t="str">
        <f>'Day2 Draw'!D90</f>
        <v>Gibby's Greenants</v>
      </c>
      <c r="F357" t="s">
        <v>253</v>
      </c>
      <c r="G357">
        <f>'Day2 Draw'!H90</f>
        <v>59</v>
      </c>
      <c r="H357" t="str">
        <f>'Day2 Draw'!I90</f>
        <v>Bumbo's XI</v>
      </c>
      <c r="I357">
        <f>'Day2 Draw'!J90</f>
        <v>41</v>
      </c>
      <c r="J357" t="str">
        <f>'Day2 Draw'!K90</f>
        <v>PM</v>
      </c>
      <c r="K357" t="str">
        <f>'Day2 Draw'!L90</f>
        <v>Charters Towers Airport Reserve</v>
      </c>
      <c r="L357">
        <f>'Day2 Draw'!M90</f>
        <v>0</v>
      </c>
    </row>
    <row r="358" spans="1:12" x14ac:dyDescent="0.2">
      <c r="A358" s="14" t="s">
        <v>255</v>
      </c>
      <c r="B358">
        <f>'Day2 Draw'!F91</f>
        <v>216</v>
      </c>
      <c r="C358" t="str">
        <f>'Day2 Draw'!G91</f>
        <v>B2</v>
      </c>
      <c r="D358">
        <f>'Day2 Draw'!C91</f>
        <v>133</v>
      </c>
      <c r="E358" s="16" t="str">
        <f>'Day2 Draw'!D91</f>
        <v>Smelly Boxes</v>
      </c>
      <c r="F358" t="s">
        <v>253</v>
      </c>
      <c r="G358">
        <f>'Day2 Draw'!H91</f>
        <v>247</v>
      </c>
      <c r="H358" t="str">
        <f>'Day2 Draw'!I91</f>
        <v>The Sandpaper Bandits</v>
      </c>
      <c r="I358">
        <f>'Day2 Draw'!J91</f>
        <v>45</v>
      </c>
      <c r="J358" t="str">
        <f>'Day2 Draw'!K91</f>
        <v>PM</v>
      </c>
      <c r="K358" t="str">
        <f>'Day2 Draw'!L91</f>
        <v>Charters Towers Airport Reserve</v>
      </c>
      <c r="L358" t="str">
        <f>'Day2 Draw'!M91</f>
        <v>Closest field to Trade Centre</v>
      </c>
    </row>
    <row r="359" spans="1:12" x14ac:dyDescent="0.2">
      <c r="A359" s="14" t="s">
        <v>255</v>
      </c>
      <c r="B359">
        <f>'Day2 Draw'!F92</f>
        <v>217</v>
      </c>
      <c r="C359" t="str">
        <f>'Day2 Draw'!G92</f>
        <v>B2</v>
      </c>
      <c r="D359">
        <f>'Day2 Draw'!C92</f>
        <v>129</v>
      </c>
      <c r="E359" s="16" t="str">
        <f>'Day2 Draw'!D92</f>
        <v>Scuds 11</v>
      </c>
      <c r="F359" t="s">
        <v>253</v>
      </c>
      <c r="G359">
        <f>'Day2 Draw'!H92</f>
        <v>81</v>
      </c>
      <c r="H359" t="str">
        <f>'Day2 Draw'!I92</f>
        <v>Farmer's XI</v>
      </c>
      <c r="I359">
        <f>'Day2 Draw'!J92</f>
        <v>66</v>
      </c>
      <c r="J359" t="str">
        <f>'Day2 Draw'!K92</f>
        <v>PM</v>
      </c>
      <c r="K359" t="str">
        <f>'Day2 Draw'!L92</f>
        <v>Six Pack Downs</v>
      </c>
      <c r="L359" t="str">
        <f>'Day2 Draw'!M92</f>
        <v>3.6 km on Lynd Highway</v>
      </c>
    </row>
    <row r="360" spans="1:12" x14ac:dyDescent="0.2">
      <c r="A360" s="14" t="s">
        <v>255</v>
      </c>
      <c r="B360">
        <f>'Day2 Draw'!F93</f>
        <v>218</v>
      </c>
      <c r="C360" t="str">
        <f>'Day2 Draw'!G93</f>
        <v>Social</v>
      </c>
      <c r="D360">
        <f>'Day2 Draw'!C93</f>
        <v>222</v>
      </c>
      <c r="E360" s="16" t="str">
        <f>'Day2 Draw'!D93</f>
        <v>Riverside Boys</v>
      </c>
      <c r="F360" t="s">
        <v>253</v>
      </c>
      <c r="G360">
        <f>'Day2 Draw'!H93</f>
        <v>234</v>
      </c>
      <c r="H360" t="str">
        <f>'Day2 Draw'!I93</f>
        <v>Tinnies And Beer</v>
      </c>
      <c r="I360">
        <f>'Day2 Draw'!J93</f>
        <v>67</v>
      </c>
      <c r="J360" t="str">
        <f>'Day2 Draw'!K93</f>
        <v>AM</v>
      </c>
      <c r="K360" t="str">
        <f>'Day2 Draw'!L93</f>
        <v>Sellheim</v>
      </c>
      <c r="L360" t="str">
        <f>'Day2 Draw'!M93</f>
        <v xml:space="preserve">Wayne Lewis's Property          </v>
      </c>
    </row>
    <row r="361" spans="1:12" x14ac:dyDescent="0.2">
      <c r="A361" s="14" t="s">
        <v>255</v>
      </c>
      <c r="B361">
        <f>'Day2 Draw'!F94</f>
        <v>219</v>
      </c>
      <c r="C361" t="str">
        <f>'Day2 Draw'!G94</f>
        <v>Social</v>
      </c>
      <c r="D361">
        <f>'Day2 Draw'!C94</f>
        <v>244</v>
      </c>
      <c r="E361" s="16" t="str">
        <f>'Day2 Draw'!D94</f>
        <v>Winey Pitches</v>
      </c>
      <c r="F361" t="s">
        <v>253</v>
      </c>
      <c r="G361">
        <f>'Day2 Draw'!H94</f>
        <v>226</v>
      </c>
      <c r="H361" t="str">
        <f>'Day2 Draw'!I94</f>
        <v>Shamrock Schooner Scullers</v>
      </c>
      <c r="I361">
        <f>'Day2 Draw'!J94</f>
        <v>66</v>
      </c>
      <c r="J361" t="str">
        <f>'Day2 Draw'!K94</f>
        <v>AM</v>
      </c>
      <c r="K361" t="str">
        <f>'Day2 Draw'!L94</f>
        <v>Six Pack Downs</v>
      </c>
      <c r="L361" t="str">
        <f>'Day2 Draw'!M94</f>
        <v>3.6 km on Lynd Highway</v>
      </c>
    </row>
    <row r="362" spans="1:12" x14ac:dyDescent="0.2">
      <c r="A362" s="14" t="s">
        <v>255</v>
      </c>
      <c r="B362">
        <f>'Day2 Draw'!F95</f>
        <v>220</v>
      </c>
      <c r="C362" t="str">
        <f>'Day2 Draw'!G95</f>
        <v>Social</v>
      </c>
      <c r="D362">
        <f>'Day2 Draw'!C95</f>
        <v>192</v>
      </c>
      <c r="E362" s="16" t="str">
        <f>'Day2 Draw'!D95</f>
        <v>Bivowackers</v>
      </c>
      <c r="F362" t="s">
        <v>253</v>
      </c>
      <c r="G362">
        <f>'Day2 Draw'!H95</f>
        <v>227</v>
      </c>
      <c r="H362" t="str">
        <f>'Day2 Draw'!I95</f>
        <v>Showuzya</v>
      </c>
      <c r="I362">
        <f>'Day2 Draw'!J95</f>
        <v>3</v>
      </c>
      <c r="J362" t="str">
        <f>'Day2 Draw'!K95</f>
        <v>AM</v>
      </c>
      <c r="K362" t="str">
        <f>'Day2 Draw'!L95</f>
        <v>Bivouac  Junction</v>
      </c>
      <c r="L362" t="str">
        <f>'Day2 Draw'!M95</f>
        <v>Townsville Highway</v>
      </c>
    </row>
    <row r="363" spans="1:12" x14ac:dyDescent="0.2">
      <c r="A363" s="14" t="s">
        <v>255</v>
      </c>
      <c r="B363">
        <f>'Day2 Draw'!F96</f>
        <v>221</v>
      </c>
      <c r="C363" t="str">
        <f>'Day2 Draw'!G96</f>
        <v>Social</v>
      </c>
      <c r="D363">
        <f>'Day2 Draw'!C96</f>
        <v>202</v>
      </c>
      <c r="E363" s="16" t="str">
        <f>'Day2 Draw'!D96</f>
        <v>Dot's Lot</v>
      </c>
      <c r="F363" t="s">
        <v>253</v>
      </c>
      <c r="G363">
        <f>'Day2 Draw'!H96</f>
        <v>207</v>
      </c>
      <c r="H363" t="str">
        <f>'Day2 Draw'!I96</f>
        <v>Full Tossers</v>
      </c>
      <c r="I363">
        <f>'Day2 Draw'!J96</f>
        <v>76</v>
      </c>
      <c r="J363" t="str">
        <f>'Day2 Draw'!K96</f>
        <v>AM</v>
      </c>
      <c r="K363" t="str">
        <f>'Day2 Draw'!L96</f>
        <v xml:space="preserve">  R.WEST</v>
      </c>
      <c r="L363" t="str">
        <f>'Day2 Draw'!M96</f>
        <v>17 Jardine Lane  of Bluff Road</v>
      </c>
    </row>
    <row r="364" spans="1:12" x14ac:dyDescent="0.2">
      <c r="A364" s="14" t="s">
        <v>255</v>
      </c>
      <c r="B364">
        <f>'Day2 Draw'!F97</f>
        <v>222</v>
      </c>
      <c r="C364" t="str">
        <f>'Day2 Draw'!G97</f>
        <v>Social</v>
      </c>
      <c r="D364">
        <f>'Day2 Draw'!C97</f>
        <v>238</v>
      </c>
      <c r="E364" s="16" t="str">
        <f>'Day2 Draw'!D97</f>
        <v>Tuggers 2</v>
      </c>
      <c r="F364" t="s">
        <v>253</v>
      </c>
      <c r="G364">
        <f>'Day2 Draw'!H97</f>
        <v>204</v>
      </c>
      <c r="H364" t="str">
        <f>'Day2 Draw'!I97</f>
        <v>FatBats</v>
      </c>
      <c r="I364">
        <f>'Day2 Draw'!J97</f>
        <v>25</v>
      </c>
      <c r="J364" t="str">
        <f>'Day2 Draw'!K97</f>
        <v>AM</v>
      </c>
      <c r="K364" t="str">
        <f>'Day2 Draw'!L97</f>
        <v>Charters Towers Gun Club</v>
      </c>
      <c r="L364" t="str">
        <f>'Day2 Draw'!M97</f>
        <v>Right Hand Side as driving in</v>
      </c>
    </row>
    <row r="365" spans="1:12" x14ac:dyDescent="0.2">
      <c r="A365" s="14" t="s">
        <v>255</v>
      </c>
      <c r="B365">
        <f>'Day2 Draw'!F98</f>
        <v>223</v>
      </c>
      <c r="C365" t="str">
        <f>'Day2 Draw'!G98</f>
        <v>Social</v>
      </c>
      <c r="D365">
        <f>'Day2 Draw'!C98</f>
        <v>218</v>
      </c>
      <c r="E365" s="16" t="str">
        <f>'Day2 Draw'!D98</f>
        <v>McGovern XI</v>
      </c>
      <c r="F365" t="s">
        <v>253</v>
      </c>
      <c r="G365">
        <f>'Day2 Draw'!H98</f>
        <v>208</v>
      </c>
      <c r="H365" t="str">
        <f>'Day2 Draw'!I98</f>
        <v>Got the Runs (2)</v>
      </c>
      <c r="I365">
        <f>'Day2 Draw'!J98</f>
        <v>24</v>
      </c>
      <c r="J365" t="str">
        <f>'Day2 Draw'!K98</f>
        <v>AM</v>
      </c>
      <c r="K365" t="str">
        <f>'Day2 Draw'!L98</f>
        <v>Charters Towers Gun Club</v>
      </c>
      <c r="L365" t="str">
        <f>'Day2 Draw'!M98</f>
        <v>Closest to Clubhouse</v>
      </c>
    </row>
    <row r="366" spans="1:12" x14ac:dyDescent="0.2">
      <c r="A366" s="14" t="s">
        <v>255</v>
      </c>
      <c r="B366">
        <f>'Day2 Draw'!F99</f>
        <v>224</v>
      </c>
      <c r="C366" t="str">
        <f>'Day2 Draw'!G99</f>
        <v>Social</v>
      </c>
      <c r="D366">
        <f>'Day2 Draw'!C99</f>
        <v>229</v>
      </c>
      <c r="E366" s="16" t="str">
        <f>'Day2 Draw'!D99</f>
        <v>Sons of Pitches</v>
      </c>
      <c r="F366" t="s">
        <v>253</v>
      </c>
      <c r="G366">
        <f>'Day2 Draw'!H99</f>
        <v>242</v>
      </c>
      <c r="H366" t="str">
        <f>'Day2 Draw'!I99</f>
        <v>Whack em &amp; Crack em</v>
      </c>
      <c r="I366">
        <f>'Day2 Draw'!J99</f>
        <v>21</v>
      </c>
      <c r="J366" t="str">
        <f>'Day2 Draw'!K99</f>
        <v>AM</v>
      </c>
      <c r="K366" t="str">
        <f>'Day2 Draw'!L99</f>
        <v xml:space="preserve">Charters Towers Golf Club </v>
      </c>
      <c r="L366" t="str">
        <f>'Day2 Draw'!M99</f>
        <v xml:space="preserve">Closest to Clubhouse </v>
      </c>
    </row>
    <row r="367" spans="1:12" x14ac:dyDescent="0.2">
      <c r="A367" s="14" t="s">
        <v>255</v>
      </c>
      <c r="B367">
        <f>'Day2 Draw'!F100</f>
        <v>225</v>
      </c>
      <c r="C367" t="str">
        <f>'Day2 Draw'!G100</f>
        <v>Social</v>
      </c>
      <c r="D367">
        <f>'Day2 Draw'!C100</f>
        <v>197</v>
      </c>
      <c r="E367" s="16" t="str">
        <f>'Day2 Draw'!D100</f>
        <v>Charters Towers Country Club</v>
      </c>
      <c r="F367" t="s">
        <v>253</v>
      </c>
      <c r="G367">
        <f>'Day2 Draw'!H100</f>
        <v>230</v>
      </c>
      <c r="H367" t="str">
        <f>'Day2 Draw'!I100</f>
        <v>The  Bush Bashers</v>
      </c>
      <c r="I367">
        <f>'Day2 Draw'!J100</f>
        <v>14</v>
      </c>
      <c r="J367" t="str">
        <f>'Day2 Draw'!K100</f>
        <v>AM</v>
      </c>
      <c r="K367" t="str">
        <f>'Day2 Draw'!L100</f>
        <v>Mosman Park Junior Cricket</v>
      </c>
      <c r="L367" t="str">
        <f>'Day2 Draw'!M100</f>
        <v>Keith Kratzmann  Oval.</v>
      </c>
    </row>
    <row r="368" spans="1:12" x14ac:dyDescent="0.2">
      <c r="A368" s="14" t="s">
        <v>255</v>
      </c>
      <c r="B368">
        <f>'Day2 Draw'!F101</f>
        <v>226</v>
      </c>
      <c r="C368" t="str">
        <f>'Day2 Draw'!G101</f>
        <v>Social</v>
      </c>
      <c r="D368">
        <f>'Day2 Draw'!C101</f>
        <v>220</v>
      </c>
      <c r="E368" s="16" t="str">
        <f>'Day2 Draw'!D101</f>
        <v>Pub Grub Hooligans</v>
      </c>
      <c r="F368" t="s">
        <v>253</v>
      </c>
      <c r="G368">
        <f>'Day2 Draw'!H101</f>
        <v>196</v>
      </c>
      <c r="H368" t="str">
        <f>'Day2 Draw'!I101</f>
        <v>Carl's XI</v>
      </c>
      <c r="I368">
        <f>'Day2 Draw'!J101</f>
        <v>59</v>
      </c>
      <c r="J368" t="str">
        <f>'Day2 Draw'!K101</f>
        <v>AM</v>
      </c>
      <c r="K368" t="str">
        <f>'Day2 Draw'!L101</f>
        <v>Ormondes</v>
      </c>
      <c r="L368" t="str">
        <f>'Day2 Draw'!M101</f>
        <v>11km Alfords Road on Millchester Road</v>
      </c>
    </row>
    <row r="369" spans="1:12" x14ac:dyDescent="0.2">
      <c r="A369" s="14" t="s">
        <v>255</v>
      </c>
      <c r="B369">
        <f>'Day2 Draw'!F102</f>
        <v>227</v>
      </c>
      <c r="C369" t="str">
        <f>'Day2 Draw'!G102</f>
        <v>Social</v>
      </c>
      <c r="D369">
        <f>'Day2 Draw'!C102</f>
        <v>213</v>
      </c>
      <c r="E369" s="16" t="str">
        <f>'Day2 Draw'!D102</f>
        <v>It'll Do</v>
      </c>
      <c r="F369" t="s">
        <v>253</v>
      </c>
      <c r="G369">
        <f>'Day2 Draw'!H102</f>
        <v>195</v>
      </c>
      <c r="H369" t="str">
        <f>'Day2 Draw'!I102</f>
        <v>Burlo's XI</v>
      </c>
      <c r="I369">
        <f>'Day2 Draw'!J102</f>
        <v>79</v>
      </c>
      <c r="J369" t="str">
        <f>'Day2 Draw'!K102</f>
        <v>AM</v>
      </c>
      <c r="K369" t="str">
        <f>'Day2 Draw'!L102</f>
        <v>Acacia</v>
      </c>
      <c r="L369" t="str">
        <f>'Day2 Draw'!M102</f>
        <v>4 km Wheelers Road</v>
      </c>
    </row>
    <row r="370" spans="1:12" x14ac:dyDescent="0.2">
      <c r="A370" s="14" t="s">
        <v>255</v>
      </c>
      <c r="B370">
        <f>'Day2 Draw'!F103</f>
        <v>228</v>
      </c>
      <c r="C370" t="str">
        <f>'Day2 Draw'!G103</f>
        <v>Social</v>
      </c>
      <c r="D370">
        <f>'Day2 Draw'!C103</f>
        <v>241</v>
      </c>
      <c r="E370" s="16" t="str">
        <f>'Day2 Draw'!D103</f>
        <v>Wattle Wackers</v>
      </c>
      <c r="F370" t="s">
        <v>253</v>
      </c>
      <c r="G370">
        <f>'Day2 Draw'!H103</f>
        <v>233</v>
      </c>
      <c r="H370" t="str">
        <f>'Day2 Draw'!I103</f>
        <v>Throbbing Gristles</v>
      </c>
      <c r="I370">
        <f>'Day2 Draw'!J103</f>
        <v>37</v>
      </c>
      <c r="J370" t="str">
        <f>'Day2 Draw'!K103</f>
        <v>AM</v>
      </c>
      <c r="K370" t="str">
        <f>'Day2 Draw'!L103</f>
        <v>Charters Towers Airport Reserve</v>
      </c>
      <c r="L370">
        <f>'Day2 Draw'!M103</f>
        <v>0</v>
      </c>
    </row>
    <row r="371" spans="1:12" x14ac:dyDescent="0.2">
      <c r="A371" s="14" t="s">
        <v>255</v>
      </c>
      <c r="B371">
        <f>'Day2 Draw'!F104</f>
        <v>229</v>
      </c>
      <c r="C371" t="str">
        <f>'Day2 Draw'!G104</f>
        <v>Social</v>
      </c>
      <c r="D371">
        <f>'Day2 Draw'!C104</f>
        <v>240</v>
      </c>
      <c r="E371" s="16" t="str">
        <f>'Day2 Draw'!D104</f>
        <v>Uno (You Know)</v>
      </c>
      <c r="F371" t="s">
        <v>253</v>
      </c>
      <c r="G371">
        <f>'Day2 Draw'!H104</f>
        <v>212</v>
      </c>
      <c r="H371" t="str">
        <f>'Day2 Draw'!I104</f>
        <v>Hitt and Miss</v>
      </c>
      <c r="I371">
        <f>'Day2 Draw'!J104</f>
        <v>47</v>
      </c>
      <c r="J371" t="str">
        <f>'Day2 Draw'!K104</f>
        <v>AM</v>
      </c>
      <c r="K371" t="str">
        <f>'Day2 Draw'!L104</f>
        <v>Goldfield Sporting Complex</v>
      </c>
      <c r="L371" t="str">
        <f>'Day2 Draw'!M104</f>
        <v>Second turf wicket</v>
      </c>
    </row>
    <row r="372" spans="1:12" x14ac:dyDescent="0.2">
      <c r="A372" s="14" t="s">
        <v>255</v>
      </c>
      <c r="B372">
        <f>'Day2 Draw'!F105</f>
        <v>230</v>
      </c>
      <c r="C372" t="str">
        <f>'Day2 Draw'!G105</f>
        <v>Social</v>
      </c>
      <c r="D372">
        <f>'Day2 Draw'!C105</f>
        <v>217</v>
      </c>
      <c r="E372" s="16" t="str">
        <f>'Day2 Draw'!D105</f>
        <v>Mad Hatta's</v>
      </c>
      <c r="F372" t="s">
        <v>253</v>
      </c>
      <c r="G372">
        <f>'Day2 Draw'!H105</f>
        <v>231</v>
      </c>
      <c r="H372" t="str">
        <f>'Day2 Draw'!I105</f>
        <v>The Plumb Dingers</v>
      </c>
      <c r="I372">
        <f>'Day2 Draw'!J105</f>
        <v>30</v>
      </c>
      <c r="J372" t="str">
        <f>'Day2 Draw'!K105</f>
        <v>AM</v>
      </c>
      <c r="K372" t="str">
        <f>'Day2 Draw'!L105</f>
        <v>Charters Towers Airport Reserve</v>
      </c>
      <c r="L372">
        <f>'Day2 Draw'!M105</f>
        <v>0</v>
      </c>
    </row>
    <row r="373" spans="1:12" x14ac:dyDescent="0.2">
      <c r="A373" s="14" t="s">
        <v>255</v>
      </c>
      <c r="B373">
        <f>'Day2 Draw'!F106</f>
        <v>231</v>
      </c>
      <c r="C373" t="str">
        <f>'Day2 Draw'!G106</f>
        <v>Social</v>
      </c>
      <c r="D373">
        <f>'Day2 Draw'!C106</f>
        <v>206</v>
      </c>
      <c r="E373" s="16" t="str">
        <f>'Day2 Draw'!D106</f>
        <v>Full Pelt</v>
      </c>
      <c r="F373" t="s">
        <v>253</v>
      </c>
      <c r="G373">
        <f>'Day2 Draw'!H106</f>
        <v>191</v>
      </c>
      <c r="H373" t="str">
        <f>'Day2 Draw'!I106</f>
        <v>Big Ballers</v>
      </c>
      <c r="I373">
        <f>'Day2 Draw'!J106</f>
        <v>38</v>
      </c>
      <c r="J373" t="str">
        <f>'Day2 Draw'!K106</f>
        <v>AM</v>
      </c>
      <c r="K373" t="str">
        <f>'Day2 Draw'!L106</f>
        <v>Charters Towers Airport Reserve</v>
      </c>
      <c r="L373">
        <f>'Day2 Draw'!M106</f>
        <v>0</v>
      </c>
    </row>
    <row r="374" spans="1:12" x14ac:dyDescent="0.2">
      <c r="A374" s="14" t="s">
        <v>255</v>
      </c>
      <c r="B374">
        <f>'Day2 Draw'!F107</f>
        <v>232</v>
      </c>
      <c r="C374" t="str">
        <f>'Day2 Draw'!G107</f>
        <v>Social</v>
      </c>
      <c r="D374">
        <f>'Day2 Draw'!C107</f>
        <v>199</v>
      </c>
      <c r="E374" s="16" t="str">
        <f>'Day2 Draw'!D107</f>
        <v>CT 4 x 4 Club Muddy Ducks</v>
      </c>
      <c r="F374" t="s">
        <v>253</v>
      </c>
      <c r="G374">
        <f>'Day2 Draw'!H107</f>
        <v>200</v>
      </c>
      <c r="H374" t="str">
        <f>'Day2 Draw'!I107</f>
        <v>DCL Bulls</v>
      </c>
      <c r="I374">
        <f>'Day2 Draw'!J107</f>
        <v>76</v>
      </c>
      <c r="J374" t="str">
        <f>'Day2 Draw'!K107</f>
        <v>PM</v>
      </c>
      <c r="K374" t="str">
        <f>'Day2 Draw'!L107</f>
        <v xml:space="preserve">  R.WEST</v>
      </c>
      <c r="L374" t="str">
        <f>'Day2 Draw'!M107</f>
        <v>17 Jardine Lane  of Bluff Road</v>
      </c>
    </row>
    <row r="375" spans="1:12" x14ac:dyDescent="0.2">
      <c r="A375" s="14" t="s">
        <v>255</v>
      </c>
      <c r="B375">
        <f>'Day2 Draw'!F108</f>
        <v>233</v>
      </c>
      <c r="C375" t="str">
        <f>'Day2 Draw'!G108</f>
        <v>Social</v>
      </c>
      <c r="D375">
        <f>'Day2 Draw'!C108</f>
        <v>221</v>
      </c>
      <c r="E375" s="16" t="str">
        <f>'Day2 Draw'!D108</f>
        <v>Reggies 11</v>
      </c>
      <c r="F375" t="s">
        <v>253</v>
      </c>
      <c r="G375">
        <f>'Day2 Draw'!H108</f>
        <v>228</v>
      </c>
      <c r="H375" t="str">
        <f>'Day2 Draw'!I108</f>
        <v>Smack My Pitch Up!</v>
      </c>
      <c r="I375">
        <f>'Day2 Draw'!J108</f>
        <v>69</v>
      </c>
      <c r="J375" t="str">
        <f>'Day2 Draw'!K108</f>
        <v>PM</v>
      </c>
      <c r="K375" t="str">
        <f>'Day2 Draw'!L108</f>
        <v xml:space="preserve">Alcheringa     </v>
      </c>
      <c r="L375" t="str">
        <f>'Day2 Draw'!M108</f>
        <v>4.2 km on Old Dalrymple Road.</v>
      </c>
    </row>
    <row r="376" spans="1:12" x14ac:dyDescent="0.2">
      <c r="A376" s="14" t="s">
        <v>255</v>
      </c>
      <c r="B376">
        <f>'Day2 Draw'!F109</f>
        <v>234</v>
      </c>
      <c r="C376" t="str">
        <f>'Day2 Draw'!G109</f>
        <v>Social</v>
      </c>
      <c r="D376">
        <f>'Day2 Draw'!C109</f>
        <v>237</v>
      </c>
      <c r="E376" s="16" t="str">
        <f>'Day2 Draw'!D109</f>
        <v>Tuggers 1</v>
      </c>
      <c r="F376" t="s">
        <v>253</v>
      </c>
      <c r="G376">
        <f>'Day2 Draw'!H109</f>
        <v>210</v>
      </c>
      <c r="H376" t="str">
        <f>'Day2 Draw'!I109</f>
        <v>Here for the Beer</v>
      </c>
      <c r="I376">
        <f>'Day2 Draw'!J109</f>
        <v>25</v>
      </c>
      <c r="J376" t="str">
        <f>'Day2 Draw'!K109</f>
        <v>PM</v>
      </c>
      <c r="K376" t="str">
        <f>'Day2 Draw'!L109</f>
        <v>Charters Towers Gun Club</v>
      </c>
      <c r="L376" t="str">
        <f>'Day2 Draw'!M109</f>
        <v>Right Hand Side as driving in</v>
      </c>
    </row>
    <row r="377" spans="1:12" x14ac:dyDescent="0.2">
      <c r="A377" s="14" t="s">
        <v>255</v>
      </c>
      <c r="B377">
        <f>'Day2 Draw'!F110</f>
        <v>235</v>
      </c>
      <c r="C377" t="str">
        <f>'Day2 Draw'!G110</f>
        <v>Social</v>
      </c>
      <c r="D377">
        <f>'Day2 Draw'!C110</f>
        <v>215</v>
      </c>
      <c r="E377" s="16" t="str">
        <f>'Day2 Draw'!D110</f>
        <v xml:space="preserve">Johny Mac's XI          </v>
      </c>
      <c r="F377" t="s">
        <v>253</v>
      </c>
      <c r="G377">
        <f>'Day2 Draw'!H110</f>
        <v>216</v>
      </c>
      <c r="H377" t="str">
        <f>'Day2 Draw'!I110</f>
        <v>Lamos 11</v>
      </c>
      <c r="I377">
        <f>'Day2 Draw'!J110</f>
        <v>79</v>
      </c>
      <c r="J377" t="str">
        <f>'Day2 Draw'!K110</f>
        <v>PM</v>
      </c>
      <c r="K377" t="str">
        <f>'Day2 Draw'!L110</f>
        <v>Acacia</v>
      </c>
      <c r="L377" t="str">
        <f>'Day2 Draw'!M110</f>
        <v>4 km Wheelers Road</v>
      </c>
    </row>
    <row r="378" spans="1:12" x14ac:dyDescent="0.2">
      <c r="A378" s="14" t="s">
        <v>255</v>
      </c>
      <c r="B378">
        <f>'Day2 Draw'!F111</f>
        <v>236</v>
      </c>
      <c r="C378" t="str">
        <f>'Day2 Draw'!G111</f>
        <v>Social</v>
      </c>
      <c r="D378">
        <f>'Day2 Draw'!C111</f>
        <v>236</v>
      </c>
      <c r="E378" s="16" t="str">
        <f>'Day2 Draw'!D111</f>
        <v>Tridanjy Troglodytes</v>
      </c>
      <c r="F378" t="s">
        <v>253</v>
      </c>
      <c r="G378">
        <f>'Day2 Draw'!H111</f>
        <v>235</v>
      </c>
      <c r="H378" t="str">
        <f>'Day2 Draw'!I111</f>
        <v>Too Pissed For This</v>
      </c>
      <c r="I378">
        <f>'Day2 Draw'!J111</f>
        <v>59</v>
      </c>
      <c r="J378" t="str">
        <f>'Day2 Draw'!K111</f>
        <v>PM</v>
      </c>
      <c r="K378" t="str">
        <f>'Day2 Draw'!L111</f>
        <v>Ormondes</v>
      </c>
      <c r="L378" t="str">
        <f>'Day2 Draw'!M111</f>
        <v>11km Alfords Road on Millchester Road</v>
      </c>
    </row>
    <row r="379" spans="1:12" x14ac:dyDescent="0.2">
      <c r="A379" s="14" t="s">
        <v>255</v>
      </c>
      <c r="B379">
        <f>'Day2 Draw'!F112</f>
        <v>237</v>
      </c>
      <c r="C379" t="str">
        <f>'Day2 Draw'!G112</f>
        <v>Social</v>
      </c>
      <c r="D379">
        <f>'Day2 Draw'!C112</f>
        <v>194</v>
      </c>
      <c r="E379" s="16" t="str">
        <f>'Day2 Draw'!D112</f>
        <v>Broughton River Brewers</v>
      </c>
      <c r="F379" t="s">
        <v>253</v>
      </c>
      <c r="G379">
        <f>'Day2 Draw'!H112</f>
        <v>209</v>
      </c>
      <c r="H379" t="str">
        <f>'Day2 Draw'!I112</f>
        <v>Here 4 A Beer</v>
      </c>
      <c r="I379">
        <f>'Day2 Draw'!J112</f>
        <v>57</v>
      </c>
      <c r="J379" t="str">
        <f>'Day2 Draw'!K112</f>
        <v>PM</v>
      </c>
      <c r="K379" t="str">
        <f>'Day2 Draw'!L112</f>
        <v>133 Diamond Road</v>
      </c>
      <c r="L379" t="str">
        <f>'Day2 Draw'!M112</f>
        <v>4 km Bus Road</v>
      </c>
    </row>
    <row r="380" spans="1:12" x14ac:dyDescent="0.2">
      <c r="A380" s="14" t="s">
        <v>255</v>
      </c>
      <c r="B380">
        <f>'Day2 Draw'!F113</f>
        <v>238</v>
      </c>
      <c r="C380" t="str">
        <f>'Day2 Draw'!G113</f>
        <v>Social</v>
      </c>
      <c r="D380">
        <f>'Day2 Draw'!C113</f>
        <v>214</v>
      </c>
      <c r="E380" s="16" t="str">
        <f>'Day2 Draw'!D113</f>
        <v>Joe</v>
      </c>
      <c r="F380" t="s">
        <v>253</v>
      </c>
      <c r="G380">
        <f>'Day2 Draw'!H113</f>
        <v>246</v>
      </c>
      <c r="H380" t="str">
        <f>'Day2 Draw'!I113</f>
        <v>Wulguru Steel "Weekenders"</v>
      </c>
      <c r="I380">
        <f>'Day2 Draw'!J113</f>
        <v>18</v>
      </c>
      <c r="J380" t="str">
        <f>'Day2 Draw'!K113</f>
        <v>PM</v>
      </c>
      <c r="K380" t="str">
        <f>'Day2 Draw'!L113</f>
        <v>Mafeking Road</v>
      </c>
      <c r="L380" t="str">
        <f>'Day2 Draw'!M113</f>
        <v>4 km Milchester Road</v>
      </c>
    </row>
    <row r="381" spans="1:12" x14ac:dyDescent="0.2">
      <c r="A381" s="14" t="s">
        <v>255</v>
      </c>
      <c r="B381" t="e">
        <f>'Day2 Draw'!#REF!</f>
        <v>#REF!</v>
      </c>
      <c r="C381" t="e">
        <f>'Day2 Draw'!#REF!</f>
        <v>#REF!</v>
      </c>
      <c r="D381" t="e">
        <f>'Day2 Draw'!#REF!</f>
        <v>#REF!</v>
      </c>
      <c r="E381" s="16" t="e">
        <f>'Day2 Draw'!#REF!</f>
        <v>#REF!</v>
      </c>
      <c r="F381" t="s">
        <v>253</v>
      </c>
      <c r="G381" t="e">
        <f>'Day2 Draw'!#REF!</f>
        <v>#REF!</v>
      </c>
      <c r="H381" t="e">
        <f>'Day2 Draw'!#REF!</f>
        <v>#REF!</v>
      </c>
      <c r="I381" t="e">
        <f>'Day2 Draw'!#REF!</f>
        <v>#REF!</v>
      </c>
      <c r="J381" t="e">
        <f>'Day2 Draw'!#REF!</f>
        <v>#REF!</v>
      </c>
      <c r="K381" t="e">
        <f>'Day2 Draw'!#REF!</f>
        <v>#REF!</v>
      </c>
      <c r="L381" t="e">
        <f>'Day2 Draw'!#REF!</f>
        <v>#REF!</v>
      </c>
    </row>
    <row r="382" spans="1:12" x14ac:dyDescent="0.2">
      <c r="A382" s="14" t="s">
        <v>255</v>
      </c>
      <c r="B382">
        <f>'Day2 Draw'!F114</f>
        <v>240</v>
      </c>
      <c r="C382" t="str">
        <f>'Day2 Draw'!G114</f>
        <v>Social</v>
      </c>
      <c r="D382">
        <f>'Day2 Draw'!C114</f>
        <v>211</v>
      </c>
      <c r="E382" s="16" t="str">
        <f>'Day2 Draw'!D114</f>
        <v>Hits &amp; Missus</v>
      </c>
      <c r="F382" t="s">
        <v>253</v>
      </c>
      <c r="G382">
        <f>'Day2 Draw'!H114</f>
        <v>243</v>
      </c>
      <c r="H382" t="str">
        <f>'Day2 Draw'!I114</f>
        <v>Will Run 4 Beers</v>
      </c>
      <c r="I382">
        <f>'Day2 Draw'!J114</f>
        <v>14</v>
      </c>
      <c r="J382" t="str">
        <f>'Day2 Draw'!K114</f>
        <v>PM</v>
      </c>
      <c r="K382" t="str">
        <f>'Day2 Draw'!L114</f>
        <v>Mosman Park Junior Cricket</v>
      </c>
      <c r="L382" t="str">
        <f>'Day2 Draw'!M114</f>
        <v>Keith Kratzmann  Oval.</v>
      </c>
    </row>
    <row r="383" spans="1:12" x14ac:dyDescent="0.2">
      <c r="A383" s="14" t="s">
        <v>255</v>
      </c>
      <c r="B383">
        <f>'Day2 Draw'!F115</f>
        <v>241</v>
      </c>
      <c r="C383" t="str">
        <f>'Day2 Draw'!G115</f>
        <v>Social</v>
      </c>
      <c r="D383">
        <f>'Day2 Draw'!C115</f>
        <v>223</v>
      </c>
      <c r="E383" s="16" t="str">
        <f>'Day2 Draw'!D115</f>
        <v>Riverview Ruff Nutz</v>
      </c>
      <c r="F383" t="s">
        <v>253</v>
      </c>
      <c r="G383">
        <f>'Day2 Draw'!H115</f>
        <v>224</v>
      </c>
      <c r="H383" t="str">
        <f>'Day2 Draw'!I115</f>
        <v>Rum Runners</v>
      </c>
      <c r="I383">
        <f>'Day2 Draw'!J115</f>
        <v>67</v>
      </c>
      <c r="J383" t="str">
        <f>'Day2 Draw'!K115</f>
        <v>PM</v>
      </c>
      <c r="K383" t="str">
        <f>'Day2 Draw'!L115</f>
        <v>Sellheim</v>
      </c>
      <c r="L383" t="str">
        <f>'Day2 Draw'!M115</f>
        <v xml:space="preserve">Wayne Lewis's Property          </v>
      </c>
    </row>
    <row r="384" spans="1:12" x14ac:dyDescent="0.2">
      <c r="A384" s="14" t="s">
        <v>255</v>
      </c>
      <c r="B384">
        <f>'Day2 Draw'!F116</f>
        <v>242</v>
      </c>
      <c r="C384" t="str">
        <f>'Day2 Draw'!G116</f>
        <v>Social</v>
      </c>
      <c r="D384">
        <f>'Day2 Draw'!C116</f>
        <v>189</v>
      </c>
      <c r="E384" s="16" t="str">
        <f>'Day2 Draw'!D116</f>
        <v>Almaden Armadillos</v>
      </c>
      <c r="F384" t="s">
        <v>253</v>
      </c>
      <c r="G384">
        <f>'Day2 Draw'!H116</f>
        <v>239</v>
      </c>
      <c r="H384" t="str">
        <f>'Day2 Draw'!I116</f>
        <v>Unbeerlievable</v>
      </c>
      <c r="I384">
        <f>'Day2 Draw'!J116</f>
        <v>38</v>
      </c>
      <c r="J384" t="str">
        <f>'Day2 Draw'!K116</f>
        <v>PM</v>
      </c>
      <c r="K384" t="str">
        <f>'Day2 Draw'!L116</f>
        <v>Charters Towers Airport Reserve</v>
      </c>
      <c r="L384">
        <f>'Day2 Draw'!M116</f>
        <v>0</v>
      </c>
    </row>
    <row r="385" spans="1:12" x14ac:dyDescent="0.2">
      <c r="A385" s="14" t="s">
        <v>255</v>
      </c>
      <c r="B385">
        <f>'Day2 Draw'!F117</f>
        <v>243</v>
      </c>
      <c r="C385" t="str">
        <f>'Day2 Draw'!G117</f>
        <v>Social</v>
      </c>
      <c r="D385">
        <f>'Day2 Draw'!C117</f>
        <v>245</v>
      </c>
      <c r="E385" s="16" t="str">
        <f>'Day2 Draw'!D117</f>
        <v>Wokeyed Wombats</v>
      </c>
      <c r="F385" t="s">
        <v>253</v>
      </c>
      <c r="G385">
        <f>'Day2 Draw'!H117</f>
        <v>225</v>
      </c>
      <c r="H385" t="str">
        <f>'Day2 Draw'!I117</f>
        <v>Scorgasms</v>
      </c>
      <c r="I385">
        <f>'Day2 Draw'!J117</f>
        <v>30</v>
      </c>
      <c r="J385" t="str">
        <f>'Day2 Draw'!K117</f>
        <v>PM</v>
      </c>
      <c r="K385" t="str">
        <f>'Day2 Draw'!L117</f>
        <v>Charters Towers Airport Reserve</v>
      </c>
      <c r="L385">
        <f>'Day2 Draw'!M117</f>
        <v>0</v>
      </c>
    </row>
    <row r="386" spans="1:12" x14ac:dyDescent="0.2">
      <c r="A386" s="14" t="s">
        <v>255</v>
      </c>
      <c r="B386">
        <f>'Day2 Draw'!F118</f>
        <v>244</v>
      </c>
      <c r="C386" t="str">
        <f>'Day2 Draw'!G118</f>
        <v>Social</v>
      </c>
      <c r="D386">
        <f>'Day2 Draw'!C118</f>
        <v>203</v>
      </c>
      <c r="E386" s="16" t="str">
        <f>'Day2 Draw'!D118</f>
        <v>Duck Eyed</v>
      </c>
      <c r="F386" t="s">
        <v>253</v>
      </c>
      <c r="G386">
        <f>'Day2 Draw'!H118</f>
        <v>205</v>
      </c>
      <c r="H386" t="str">
        <f>'Day2 Draw'!I118</f>
        <v>Filthy Animals</v>
      </c>
      <c r="I386">
        <f>'Day2 Draw'!J118</f>
        <v>37</v>
      </c>
      <c r="J386" t="str">
        <f>'Day2 Draw'!K118</f>
        <v>PM</v>
      </c>
      <c r="K386" t="str">
        <f>'Day2 Draw'!L118</f>
        <v>Charters Towers Airport Reserve</v>
      </c>
      <c r="L386">
        <f>'Day2 Draw'!M118</f>
        <v>0</v>
      </c>
    </row>
    <row r="387" spans="1:12" x14ac:dyDescent="0.2">
      <c r="A387" s="14" t="s">
        <v>255</v>
      </c>
      <c r="B387">
        <f>'Day2 Draw'!F119</f>
        <v>245</v>
      </c>
      <c r="C387" t="str">
        <f>'Day2 Draw'!G119</f>
        <v>Social</v>
      </c>
      <c r="D387">
        <f>'Day2 Draw'!C119</f>
        <v>219</v>
      </c>
      <c r="E387" s="16" t="str">
        <f>'Day2 Draw'!D119</f>
        <v>Mt Coolon Micky's</v>
      </c>
      <c r="F387" t="s">
        <v>253</v>
      </c>
      <c r="G387">
        <f>'Day2 Draw'!H119</f>
        <v>201</v>
      </c>
      <c r="H387" t="str">
        <f>'Day2 Draw'!I119</f>
        <v>Deadset Bull Tearers</v>
      </c>
      <c r="I387">
        <f>'Day2 Draw'!J119</f>
        <v>21</v>
      </c>
      <c r="J387" t="str">
        <f>'Day2 Draw'!K119</f>
        <v>PM</v>
      </c>
      <c r="K387" t="str">
        <f>'Day2 Draw'!L119</f>
        <v xml:space="preserve">Charters Towers Golf Club </v>
      </c>
      <c r="L387" t="str">
        <f>'Day2 Draw'!M119</f>
        <v xml:space="preserve">Closest to Clubhouse </v>
      </c>
    </row>
    <row r="388" spans="1:12" x14ac:dyDescent="0.2">
      <c r="A388" s="14" t="s">
        <v>255</v>
      </c>
      <c r="B388">
        <f>'Day2 Draw'!F120</f>
        <v>246</v>
      </c>
      <c r="C388" t="str">
        <f>'Day2 Draw'!G120</f>
        <v>Social</v>
      </c>
      <c r="D388">
        <f>'Day2 Draw'!C120</f>
        <v>198</v>
      </c>
      <c r="E388" s="16" t="str">
        <f>'Day2 Draw'!D120</f>
        <v>Cold Rums and Nice Bums</v>
      </c>
      <c r="F388" t="s">
        <v>253</v>
      </c>
      <c r="G388">
        <f>'Day2 Draw'!H120</f>
        <v>232</v>
      </c>
      <c r="H388" t="str">
        <f>'Day2 Draw'!I120</f>
        <v>The Rellies</v>
      </c>
      <c r="I388">
        <f>'Day2 Draw'!J120</f>
        <v>78</v>
      </c>
      <c r="J388" t="str">
        <f>'Day2 Draw'!K120</f>
        <v>PM</v>
      </c>
      <c r="K388" t="str">
        <f>'Day2 Draw'!L120</f>
        <v xml:space="preserve">Boombys Backyard </v>
      </c>
      <c r="L388" t="str">
        <f>'Day2 Draw'!M120</f>
        <v>4.2 km  Weir  Road</v>
      </c>
    </row>
    <row r="389" spans="1:12" x14ac:dyDescent="0.2">
      <c r="A389" s="14" t="s">
        <v>255</v>
      </c>
      <c r="B389">
        <f>'Day2 Draw'!F121</f>
        <v>247</v>
      </c>
      <c r="C389" t="str">
        <f>'Day2 Draw'!G121</f>
        <v>Ladies</v>
      </c>
      <c r="D389">
        <f>'Day2 Draw'!C121</f>
        <v>183</v>
      </c>
      <c r="E389" s="16" t="str">
        <f>'Day2 Draw'!D121</f>
        <v>Scared Hitless</v>
      </c>
      <c r="F389" t="s">
        <v>253</v>
      </c>
      <c r="G389">
        <f>'Day2 Draw'!H121</f>
        <v>174</v>
      </c>
      <c r="H389" t="str">
        <f>'Day2 Draw'!I121</f>
        <v>Custard Tarts</v>
      </c>
      <c r="I389">
        <f>'Day2 Draw'!J121</f>
        <v>31</v>
      </c>
      <c r="J389" t="str">
        <f>'Day2 Draw'!K121</f>
        <v>8.00 AM</v>
      </c>
      <c r="K389" t="str">
        <f>'Day2 Draw'!L121</f>
        <v>Charters Towers Airport Reserve</v>
      </c>
      <c r="L389">
        <f>'Day2 Draw'!M121</f>
        <v>0</v>
      </c>
    </row>
    <row r="390" spans="1:12" x14ac:dyDescent="0.2">
      <c r="A390" s="14" t="s">
        <v>255</v>
      </c>
      <c r="B390">
        <f>'Day2 Draw'!F122</f>
        <v>248</v>
      </c>
      <c r="C390" t="str">
        <f>'Day2 Draw'!G122</f>
        <v>Ladies</v>
      </c>
      <c r="D390">
        <f>'Day2 Draw'!C122</f>
        <v>171</v>
      </c>
      <c r="E390" s="16" t="str">
        <f>'Day2 Draw'!D122</f>
        <v xml:space="preserve">Black Bream  </v>
      </c>
      <c r="F390" t="s">
        <v>253</v>
      </c>
      <c r="G390">
        <f>'Day2 Draw'!H122</f>
        <v>178</v>
      </c>
      <c r="H390" t="str">
        <f>'Day2 Draw'!I122</f>
        <v>More Ass than Class</v>
      </c>
      <c r="I390">
        <f>'Day2 Draw'!J122</f>
        <v>40</v>
      </c>
      <c r="J390" t="str">
        <f>'Day2 Draw'!K122</f>
        <v>8.00 AM</v>
      </c>
      <c r="K390" t="str">
        <f>'Day2 Draw'!L122</f>
        <v>Charters Towers Airport Reserve</v>
      </c>
      <c r="L390">
        <f>'Day2 Draw'!M122</f>
        <v>0</v>
      </c>
    </row>
    <row r="391" spans="1:12" x14ac:dyDescent="0.2">
      <c r="A391" s="14" t="s">
        <v>255</v>
      </c>
      <c r="B391">
        <f>'Day2 Draw'!F123</f>
        <v>249</v>
      </c>
      <c r="C391" t="str">
        <f>'Day2 Draw'!G123</f>
        <v>Ladies</v>
      </c>
      <c r="D391">
        <f>'Day2 Draw'!C123</f>
        <v>186</v>
      </c>
      <c r="E391" s="16" t="str">
        <f>'Day2 Draw'!D123</f>
        <v>West Indigies Ladies Team</v>
      </c>
      <c r="F391" t="s">
        <v>253</v>
      </c>
      <c r="G391">
        <f>'Day2 Draw'!H123</f>
        <v>182</v>
      </c>
      <c r="H391" t="str">
        <f>'Day2 Draw'!I123</f>
        <v>Ringers From The Wrong End</v>
      </c>
      <c r="I391">
        <f>'Day2 Draw'!J123</f>
        <v>58</v>
      </c>
      <c r="J391" t="str">
        <f>'Day2 Draw'!K123</f>
        <v>8.00 AM</v>
      </c>
      <c r="K391" t="str">
        <f>'Day2 Draw'!L123</f>
        <v>Central State School</v>
      </c>
      <c r="L391" t="str">
        <f>'Day2 Draw'!M123</f>
        <v>Central State School</v>
      </c>
    </row>
    <row r="392" spans="1:12" x14ac:dyDescent="0.2">
      <c r="A392" s="14" t="s">
        <v>255</v>
      </c>
      <c r="B392">
        <f>'Day2 Draw'!F124</f>
        <v>250</v>
      </c>
      <c r="C392" t="str">
        <f>'Day2 Draw'!G124</f>
        <v>Ladies</v>
      </c>
      <c r="D392">
        <f>'Day2 Draw'!C124</f>
        <v>175</v>
      </c>
      <c r="E392" s="16" t="str">
        <f>'Day2 Draw'!D124</f>
        <v>FBI</v>
      </c>
      <c r="F392" t="s">
        <v>253</v>
      </c>
      <c r="G392">
        <f>'Day2 Draw'!H124</f>
        <v>187</v>
      </c>
      <c r="H392" t="str">
        <f>'Day2 Draw'!I124</f>
        <v>Whipper Snippers</v>
      </c>
      <c r="I392">
        <f>'Day2 Draw'!J124</f>
        <v>40</v>
      </c>
      <c r="J392" t="str">
        <f>'Day2 Draw'!K124</f>
        <v>11.30 AM</v>
      </c>
      <c r="K392" t="str">
        <f>'Day2 Draw'!L124</f>
        <v>Charters Towers Airport Reserve</v>
      </c>
      <c r="L392">
        <f>'Day2 Draw'!M124</f>
        <v>0</v>
      </c>
    </row>
    <row r="393" spans="1:12" x14ac:dyDescent="0.2">
      <c r="A393" s="14" t="s">
        <v>255</v>
      </c>
      <c r="B393">
        <f>'Day2 Draw'!F125</f>
        <v>251</v>
      </c>
      <c r="C393" t="str">
        <f>'Day2 Draw'!G125</f>
        <v>Ladies</v>
      </c>
      <c r="D393">
        <f>'Day2 Draw'!C125</f>
        <v>173</v>
      </c>
      <c r="E393" s="16" t="str">
        <f>'Day2 Draw'!D125</f>
        <v>Bro's Ho's</v>
      </c>
      <c r="F393" t="s">
        <v>253</v>
      </c>
      <c r="G393">
        <f>'Day2 Draw'!H125</f>
        <v>179</v>
      </c>
      <c r="H393" t="str">
        <f>'Day2 Draw'!I125</f>
        <v>Nailed It</v>
      </c>
      <c r="I393">
        <f>'Day2 Draw'!J125</f>
        <v>31</v>
      </c>
      <c r="J393" t="str">
        <f>'Day2 Draw'!K125</f>
        <v>11.30 AM</v>
      </c>
      <c r="K393" t="str">
        <f>'Day2 Draw'!L125</f>
        <v>Charters Towers Airport Reserve</v>
      </c>
      <c r="L393">
        <f>'Day2 Draw'!M125</f>
        <v>0</v>
      </c>
    </row>
    <row r="394" spans="1:12" x14ac:dyDescent="0.2">
      <c r="A394" s="14" t="s">
        <v>255</v>
      </c>
      <c r="B394">
        <f>'Day2 Draw'!F126</f>
        <v>252</v>
      </c>
      <c r="C394" t="str">
        <f>'Day2 Draw'!G126</f>
        <v>Ladies</v>
      </c>
      <c r="D394">
        <f>'Day2 Draw'!C126</f>
        <v>172</v>
      </c>
      <c r="E394" s="16" t="str">
        <f>'Day2 Draw'!D126</f>
        <v>Bowled and Beautiful</v>
      </c>
      <c r="F394" t="s">
        <v>253</v>
      </c>
      <c r="G394">
        <f>'Day2 Draw'!H126</f>
        <v>188</v>
      </c>
      <c r="H394" t="str">
        <f>'Day2 Draw'!I126</f>
        <v>Wild Flowers</v>
      </c>
      <c r="I394">
        <f>'Day2 Draw'!J126</f>
        <v>58</v>
      </c>
      <c r="J394" t="str">
        <f>'Day2 Draw'!K126</f>
        <v>11.30 AM</v>
      </c>
      <c r="K394" t="str">
        <f>'Day2 Draw'!L126</f>
        <v>Central State School</v>
      </c>
      <c r="L394" t="str">
        <f>'Day2 Draw'!M126</f>
        <v>Central State School</v>
      </c>
    </row>
    <row r="395" spans="1:12" x14ac:dyDescent="0.2">
      <c r="A395" s="14" t="s">
        <v>255</v>
      </c>
      <c r="B395">
        <f>'Day2 Draw'!F127</f>
        <v>253</v>
      </c>
      <c r="C395" t="str">
        <f>'Day2 Draw'!G127</f>
        <v>Ladies</v>
      </c>
      <c r="D395">
        <f>'Day2 Draw'!C127</f>
        <v>181</v>
      </c>
      <c r="E395" s="16" t="str">
        <f>'Day2 Draw'!D127</f>
        <v>Pitches Be Crazy</v>
      </c>
      <c r="F395" t="s">
        <v>253</v>
      </c>
      <c r="G395">
        <f>'Day2 Draw'!H127</f>
        <v>185</v>
      </c>
      <c r="H395" t="str">
        <f>'Day2 Draw'!I127</f>
        <v>TSV Dingoes</v>
      </c>
      <c r="I395">
        <f>'Day2 Draw'!J127</f>
        <v>60</v>
      </c>
      <c r="J395" t="str">
        <f>'Day2 Draw'!K127</f>
        <v>3.00 PM</v>
      </c>
      <c r="K395" t="str">
        <f>'Day2 Draw'!L127</f>
        <v xml:space="preserve">Laid Back XI                </v>
      </c>
      <c r="L395" t="str">
        <f>'Day2 Draw'!M127</f>
        <v>Bus Road - Ramsay's Property</v>
      </c>
    </row>
    <row r="396" spans="1:12" x14ac:dyDescent="0.2">
      <c r="A396" s="14" t="s">
        <v>255</v>
      </c>
      <c r="B396">
        <f>'Day2 Draw'!F128</f>
        <v>254</v>
      </c>
      <c r="C396" t="str">
        <f>'Day2 Draw'!G128</f>
        <v>Ladies</v>
      </c>
      <c r="D396">
        <f>'Day2 Draw'!C128</f>
        <v>177</v>
      </c>
      <c r="E396" s="16" t="str">
        <f>'Day2 Draw'!D128</f>
        <v>Hormoans</v>
      </c>
      <c r="F396" t="s">
        <v>253</v>
      </c>
      <c r="G396">
        <f>'Day2 Draw'!H128</f>
        <v>184</v>
      </c>
      <c r="H396" t="str">
        <f>'Day2 Draw'!I128</f>
        <v>Travelbugs</v>
      </c>
      <c r="I396">
        <f>'Day2 Draw'!J128</f>
        <v>47</v>
      </c>
      <c r="J396" t="str">
        <f>'Day2 Draw'!K128</f>
        <v>3.00 PM</v>
      </c>
      <c r="K396" t="str">
        <f>'Day2 Draw'!L128</f>
        <v>Goldfield Sporting Complex</v>
      </c>
      <c r="L396" t="str">
        <f>'Day2 Draw'!M128</f>
        <v>Second turf wicket</v>
      </c>
    </row>
    <row r="397" spans="1:12" x14ac:dyDescent="0.2">
      <c r="A397" s="14" t="s">
        <v>255</v>
      </c>
      <c r="B397">
        <f>'Day2 Draw'!F129</f>
        <v>255</v>
      </c>
      <c r="C397" t="str">
        <f>'Day2 Draw'!G129</f>
        <v>Ladies</v>
      </c>
      <c r="D397">
        <f>'Day2 Draw'!C129</f>
        <v>176</v>
      </c>
      <c r="E397" s="16" t="str">
        <f>'Day2 Draw'!D129</f>
        <v>Got the Runs</v>
      </c>
      <c r="F397" t="s">
        <v>253</v>
      </c>
      <c r="G397">
        <f>'Day2 Draw'!H129</f>
        <v>170</v>
      </c>
      <c r="H397" t="str">
        <f>'Day2 Draw'!I129</f>
        <v>Bad Pitches</v>
      </c>
      <c r="I397">
        <f>'Day2 Draw'!J129</f>
        <v>58</v>
      </c>
      <c r="J397" t="str">
        <f>'Day2 Draw'!K129</f>
        <v>3.00 PM</v>
      </c>
      <c r="K397" t="str">
        <f>'Day2 Draw'!L129</f>
        <v>Central State School</v>
      </c>
      <c r="L397" t="str">
        <f>'Day2 Draw'!M129</f>
        <v>Central State School</v>
      </c>
    </row>
    <row r="398" spans="1:12" x14ac:dyDescent="0.2">
      <c r="A398" s="14" t="s">
        <v>255</v>
      </c>
      <c r="B398">
        <f>'Day2 Draw'!F130</f>
        <v>256</v>
      </c>
      <c r="C398" t="e">
        <f>'Day2 Draw'!G130</f>
        <v>#N/A</v>
      </c>
      <c r="D398">
        <f>'Day2 Draw'!C130</f>
        <v>0</v>
      </c>
      <c r="E398" s="16" t="e">
        <f>'Day2 Draw'!D130</f>
        <v>#N/A</v>
      </c>
      <c r="F398" t="s">
        <v>253</v>
      </c>
      <c r="G398">
        <f>'Day2 Draw'!H130</f>
        <v>0</v>
      </c>
      <c r="H398" t="e">
        <f>'Day2 Draw'!I130</f>
        <v>#N/A</v>
      </c>
      <c r="I398">
        <f>'Day2 Draw'!J130</f>
        <v>31</v>
      </c>
      <c r="J398" t="str">
        <f>'Day2 Draw'!K130</f>
        <v>3.00 PM</v>
      </c>
      <c r="K398" t="str">
        <f>'Day2 Draw'!L130</f>
        <v>Charters Towers Airport Reserve</v>
      </c>
      <c r="L398">
        <f>'Day2 Draw'!M130</f>
        <v>0</v>
      </c>
    </row>
    <row r="399" spans="1:12" x14ac:dyDescent="0.2">
      <c r="A399" s="14" t="s">
        <v>255</v>
      </c>
      <c r="B399">
        <f>'Day2 Draw'!F131</f>
        <v>0</v>
      </c>
      <c r="C399" t="e">
        <f>'Day2 Draw'!G131</f>
        <v>#N/A</v>
      </c>
      <c r="D399">
        <f>'Day2 Draw'!C131</f>
        <v>0</v>
      </c>
      <c r="E399" s="16" t="e">
        <f>'Day2 Draw'!D131</f>
        <v>#N/A</v>
      </c>
      <c r="F399" t="s">
        <v>253</v>
      </c>
      <c r="G399">
        <f>'Day2 Draw'!H131</f>
        <v>0</v>
      </c>
      <c r="H399" t="e">
        <f>'Day2 Draw'!I131</f>
        <v>#N/A</v>
      </c>
      <c r="I399">
        <f>'Day2 Draw'!J131</f>
        <v>0</v>
      </c>
      <c r="J399">
        <f>'Day2 Draw'!K131</f>
        <v>0</v>
      </c>
      <c r="K399" t="e">
        <f>'Day2 Draw'!L131</f>
        <v>#N/A</v>
      </c>
      <c r="L399" t="e">
        <f>'Day2 Draw'!M131</f>
        <v>#N/A</v>
      </c>
    </row>
    <row r="400" spans="1:12" x14ac:dyDescent="0.2">
      <c r="A400" s="14" t="s">
        <v>255</v>
      </c>
      <c r="B400">
        <f>'Day2 Draw'!F132</f>
        <v>0</v>
      </c>
      <c r="C400" t="e">
        <f>'Day2 Draw'!G132</f>
        <v>#N/A</v>
      </c>
      <c r="D400">
        <f>'Day2 Draw'!C132</f>
        <v>0</v>
      </c>
      <c r="E400" s="16" t="e">
        <f>'Day2 Draw'!D132</f>
        <v>#N/A</v>
      </c>
      <c r="F400" t="s">
        <v>253</v>
      </c>
      <c r="G400">
        <f>'Day2 Draw'!H132</f>
        <v>0</v>
      </c>
      <c r="H400" t="e">
        <f>'Day2 Draw'!I132</f>
        <v>#N/A</v>
      </c>
      <c r="I400">
        <f>'Day2 Draw'!J132</f>
        <v>0</v>
      </c>
      <c r="J400">
        <f>'Day2 Draw'!K132</f>
        <v>0</v>
      </c>
      <c r="K400" t="e">
        <f>'Day2 Draw'!L132</f>
        <v>#N/A</v>
      </c>
      <c r="L400" t="e">
        <f>'Day2 Draw'!M132</f>
        <v>#N/A</v>
      </c>
    </row>
    <row r="401" spans="1:12" x14ac:dyDescent="0.2">
      <c r="A401" s="14" t="s">
        <v>255</v>
      </c>
      <c r="B401">
        <f>'Day2 Draw'!F133</f>
        <v>0</v>
      </c>
      <c r="C401" t="e">
        <f>'Day2 Draw'!G133</f>
        <v>#N/A</v>
      </c>
      <c r="D401">
        <f>'Day2 Draw'!C133</f>
        <v>0</v>
      </c>
      <c r="E401" s="16" t="e">
        <f>'Day2 Draw'!D133</f>
        <v>#N/A</v>
      </c>
      <c r="F401" t="s">
        <v>253</v>
      </c>
      <c r="G401">
        <f>'Day2 Draw'!H133</f>
        <v>0</v>
      </c>
      <c r="H401" t="e">
        <f>'Day2 Draw'!I133</f>
        <v>#N/A</v>
      </c>
      <c r="I401">
        <f>'Day2 Draw'!J133</f>
        <v>0</v>
      </c>
      <c r="J401">
        <f>'Day2 Draw'!K133</f>
        <v>0</v>
      </c>
      <c r="K401" t="e">
        <f>'Day2 Draw'!L133</f>
        <v>#N/A</v>
      </c>
      <c r="L401" t="e">
        <f>'Day2 Draw'!M133</f>
        <v>#N/A</v>
      </c>
    </row>
    <row r="402" spans="1:12" x14ac:dyDescent="0.2">
      <c r="A402" s="14" t="s">
        <v>255</v>
      </c>
      <c r="B402">
        <f>'Day2 Draw'!F134</f>
        <v>0</v>
      </c>
      <c r="C402" t="e">
        <f>'Day2 Draw'!G134</f>
        <v>#N/A</v>
      </c>
      <c r="D402">
        <f>'Day2 Draw'!C134</f>
        <v>0</v>
      </c>
      <c r="E402" s="16" t="e">
        <f>'Day2 Draw'!D134</f>
        <v>#N/A</v>
      </c>
      <c r="F402" t="s">
        <v>253</v>
      </c>
      <c r="G402">
        <f>'Day2 Draw'!H134</f>
        <v>0</v>
      </c>
      <c r="H402" t="e">
        <f>'Day2 Draw'!I134</f>
        <v>#N/A</v>
      </c>
      <c r="I402">
        <f>'Day2 Draw'!J134</f>
        <v>0</v>
      </c>
      <c r="J402">
        <f>'Day2 Draw'!K134</f>
        <v>0</v>
      </c>
      <c r="K402" t="e">
        <f>'Day2 Draw'!L134</f>
        <v>#N/A</v>
      </c>
      <c r="L402" t="e">
        <f>'Day2 Draw'!M134</f>
        <v>#N/A</v>
      </c>
    </row>
    <row r="403" spans="1:12" x14ac:dyDescent="0.2">
      <c r="A403" s="14" t="s">
        <v>255</v>
      </c>
      <c r="B403">
        <f>'Day2 Draw'!F135</f>
        <v>0</v>
      </c>
      <c r="C403">
        <f>'Day2 Draw'!G135</f>
        <v>0</v>
      </c>
      <c r="D403">
        <f>'Day2 Draw'!C135</f>
        <v>0</v>
      </c>
      <c r="E403" s="16">
        <f>'Day2 Draw'!D135</f>
        <v>0</v>
      </c>
      <c r="F403" t="s">
        <v>253</v>
      </c>
      <c r="G403">
        <f>'Day2 Draw'!H135</f>
        <v>0</v>
      </c>
      <c r="H403">
        <f>'Day2 Draw'!I135</f>
        <v>0</v>
      </c>
      <c r="I403">
        <f>'Day2 Draw'!J135</f>
        <v>0</v>
      </c>
      <c r="J403">
        <f>'Day2 Draw'!K135</f>
        <v>0</v>
      </c>
      <c r="K403" t="e">
        <f>'Day2 Draw'!L135</f>
        <v>#N/A</v>
      </c>
      <c r="L403" t="e">
        <f>'Day2 Draw'!M135</f>
        <v>#N/A</v>
      </c>
    </row>
    <row r="404" spans="1:12" x14ac:dyDescent="0.2">
      <c r="A404" s="68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</row>
    <row r="405" spans="1:12" x14ac:dyDescent="0.2">
      <c r="A405" t="str">
        <f>A271</f>
        <v>Sunday</v>
      </c>
      <c r="B405">
        <f>B271</f>
        <v>129</v>
      </c>
      <c r="C405" t="str">
        <f>C271</f>
        <v>A</v>
      </c>
      <c r="D405">
        <f>G271</f>
        <v>4</v>
      </c>
      <c r="E405" s="16" t="str">
        <f>H271</f>
        <v>Herbert River</v>
      </c>
      <c r="F405" t="s">
        <v>253</v>
      </c>
      <c r="G405">
        <f>D271</f>
        <v>1</v>
      </c>
      <c r="H405" t="str">
        <f>E271</f>
        <v>Burnett Bushpigs</v>
      </c>
      <c r="I405">
        <f>I271</f>
        <v>48</v>
      </c>
      <c r="J405" t="str">
        <f>J271</f>
        <v>AM</v>
      </c>
      <c r="K405" t="str">
        <f>K271</f>
        <v>Goldfield Sporting Complex</v>
      </c>
      <c r="L405" t="str">
        <f>L271</f>
        <v>Main Turf Wicket</v>
      </c>
    </row>
    <row r="406" spans="1:12" x14ac:dyDescent="0.2">
      <c r="A406" t="str">
        <f t="shared" ref="A406:C406" si="532">A272</f>
        <v>Sunday</v>
      </c>
      <c r="B406">
        <f t="shared" si="532"/>
        <v>130</v>
      </c>
      <c r="C406" t="str">
        <f t="shared" si="532"/>
        <v>A</v>
      </c>
      <c r="D406">
        <f t="shared" ref="D406:E406" si="533">G272</f>
        <v>5</v>
      </c>
      <c r="E406" s="16" t="str">
        <f t="shared" si="533"/>
        <v>Malchecks Cricket Club</v>
      </c>
      <c r="F406" t="s">
        <v>253</v>
      </c>
      <c r="G406">
        <f t="shared" ref="G406:H406" si="534">D272</f>
        <v>3</v>
      </c>
      <c r="H406" t="str">
        <f t="shared" si="534"/>
        <v>Endeavour XI</v>
      </c>
      <c r="I406">
        <f t="shared" ref="I406:L406" si="535">I272</f>
        <v>12</v>
      </c>
      <c r="J406" t="str">
        <f t="shared" si="535"/>
        <v>AM</v>
      </c>
      <c r="K406" t="str">
        <f t="shared" si="535"/>
        <v>Mosman Park Junior Cricket</v>
      </c>
      <c r="L406" t="str">
        <f t="shared" si="535"/>
        <v>George Pemble  Oval</v>
      </c>
    </row>
    <row r="407" spans="1:12" x14ac:dyDescent="0.2">
      <c r="A407" t="str">
        <f t="shared" ref="A407:C407" si="536">A273</f>
        <v>Sunday</v>
      </c>
      <c r="B407">
        <f t="shared" si="536"/>
        <v>131</v>
      </c>
      <c r="C407" t="str">
        <f t="shared" si="536"/>
        <v>A</v>
      </c>
      <c r="D407">
        <f t="shared" ref="D407:E407" si="537">G273</f>
        <v>7</v>
      </c>
      <c r="E407" s="16" t="str">
        <f t="shared" si="537"/>
        <v>The Grandstanders</v>
      </c>
      <c r="F407" t="s">
        <v>253</v>
      </c>
      <c r="G407">
        <f t="shared" ref="G407:H407" si="538">D273</f>
        <v>6</v>
      </c>
      <c r="H407" t="str">
        <f t="shared" si="538"/>
        <v>Reldas Homegrown XI</v>
      </c>
      <c r="I407">
        <f t="shared" ref="I407:L407" si="539">I273</f>
        <v>0</v>
      </c>
      <c r="J407" t="str">
        <f t="shared" si="539"/>
        <v>BYE</v>
      </c>
      <c r="K407" t="e">
        <f t="shared" si="539"/>
        <v>#N/A</v>
      </c>
      <c r="L407" t="e">
        <f t="shared" si="539"/>
        <v>#N/A</v>
      </c>
    </row>
    <row r="408" spans="1:12" x14ac:dyDescent="0.2">
      <c r="A408" t="str">
        <f t="shared" ref="A408:C408" si="540">A274</f>
        <v>Sunday</v>
      </c>
      <c r="B408">
        <f t="shared" si="540"/>
        <v>132</v>
      </c>
      <c r="C408" t="str">
        <f t="shared" si="540"/>
        <v>A</v>
      </c>
      <c r="D408">
        <f t="shared" ref="D408:E408" si="541">G274</f>
        <v>8</v>
      </c>
      <c r="E408" s="16" t="str">
        <f t="shared" si="541"/>
        <v>Wanderers</v>
      </c>
      <c r="F408" t="s">
        <v>253</v>
      </c>
      <c r="G408">
        <f t="shared" ref="G408:H408" si="542">D274</f>
        <v>0</v>
      </c>
      <c r="H408" t="e">
        <f t="shared" si="542"/>
        <v>#N/A</v>
      </c>
      <c r="I408">
        <f t="shared" ref="I408:L408" si="543">I274</f>
        <v>0</v>
      </c>
      <c r="J408" t="str">
        <f t="shared" si="543"/>
        <v>BYE</v>
      </c>
      <c r="K408" t="e">
        <f t="shared" si="543"/>
        <v>#N/A</v>
      </c>
      <c r="L408" t="e">
        <f t="shared" si="543"/>
        <v>#N/A</v>
      </c>
    </row>
    <row r="409" spans="1:12" x14ac:dyDescent="0.2">
      <c r="A409" t="str">
        <f t="shared" ref="A409:C409" si="544">A275</f>
        <v>Sunday</v>
      </c>
      <c r="B409">
        <f t="shared" si="544"/>
        <v>133</v>
      </c>
      <c r="C409" t="str">
        <f t="shared" si="544"/>
        <v>A</v>
      </c>
      <c r="D409">
        <f t="shared" ref="D409:E409" si="545">G275</f>
        <v>5</v>
      </c>
      <c r="E409" s="16" t="str">
        <f t="shared" si="545"/>
        <v>Malchecks Cricket Club</v>
      </c>
      <c r="F409" t="s">
        <v>253</v>
      </c>
      <c r="G409">
        <f t="shared" ref="G409:H409" si="546">D275</f>
        <v>1</v>
      </c>
      <c r="H409" t="str">
        <f t="shared" si="546"/>
        <v>Burnett Bushpigs</v>
      </c>
      <c r="I409">
        <f t="shared" ref="I409:L409" si="547">I275</f>
        <v>48</v>
      </c>
      <c r="J409" t="str">
        <f t="shared" si="547"/>
        <v>PM</v>
      </c>
      <c r="K409" t="str">
        <f t="shared" si="547"/>
        <v>Goldfield Sporting Complex</v>
      </c>
      <c r="L409" t="str">
        <f t="shared" si="547"/>
        <v>Main Turf Wicket</v>
      </c>
    </row>
    <row r="410" spans="1:12" x14ac:dyDescent="0.2">
      <c r="A410" t="str">
        <f t="shared" ref="A410:C410" si="548">A276</f>
        <v>Sunday</v>
      </c>
      <c r="B410">
        <f t="shared" si="548"/>
        <v>134</v>
      </c>
      <c r="C410" t="str">
        <f t="shared" si="548"/>
        <v>A</v>
      </c>
      <c r="D410">
        <f t="shared" ref="D410:E410" si="549">G276</f>
        <v>7</v>
      </c>
      <c r="E410" s="16" t="str">
        <f t="shared" si="549"/>
        <v>The Grandstanders</v>
      </c>
      <c r="F410" t="s">
        <v>253</v>
      </c>
      <c r="G410">
        <f t="shared" ref="G410:H410" si="550">D276</f>
        <v>4</v>
      </c>
      <c r="H410" t="str">
        <f t="shared" si="550"/>
        <v>Herbert River</v>
      </c>
      <c r="I410">
        <f t="shared" ref="I410:L410" si="551">I276</f>
        <v>12</v>
      </c>
      <c r="J410" t="str">
        <f t="shared" si="551"/>
        <v>PM</v>
      </c>
      <c r="K410" t="str">
        <f t="shared" si="551"/>
        <v>Mosman Park Junior Cricket</v>
      </c>
      <c r="L410" t="str">
        <f t="shared" si="551"/>
        <v>George Pemble  Oval</v>
      </c>
    </row>
    <row r="411" spans="1:12" x14ac:dyDescent="0.2">
      <c r="A411" t="str">
        <f t="shared" ref="A411:C411" si="552">A277</f>
        <v>Sunday</v>
      </c>
      <c r="B411">
        <f t="shared" si="552"/>
        <v>135</v>
      </c>
      <c r="C411" t="str">
        <f t="shared" si="552"/>
        <v>A</v>
      </c>
      <c r="D411">
        <f t="shared" ref="D411:E411" si="553">G277</f>
        <v>8</v>
      </c>
      <c r="E411" s="16" t="str">
        <f t="shared" si="553"/>
        <v>Wanderers</v>
      </c>
      <c r="F411" t="s">
        <v>253</v>
      </c>
      <c r="G411">
        <f t="shared" ref="G411:H411" si="554">D277</f>
        <v>6</v>
      </c>
      <c r="H411" t="str">
        <f t="shared" si="554"/>
        <v>Reldas Homegrown XI</v>
      </c>
      <c r="I411">
        <f t="shared" ref="I411:L411" si="555">I277</f>
        <v>13</v>
      </c>
      <c r="J411" t="str">
        <f t="shared" si="555"/>
        <v>PM</v>
      </c>
      <c r="K411" t="str">
        <f t="shared" si="555"/>
        <v>Mosman Park Junior Cricket</v>
      </c>
      <c r="L411" t="str">
        <f t="shared" si="555"/>
        <v>Keith Marxsen Oval.</v>
      </c>
    </row>
    <row r="412" spans="1:12" x14ac:dyDescent="0.2">
      <c r="A412" t="str">
        <f t="shared" ref="A412:C412" si="556">A278</f>
        <v>Sunday</v>
      </c>
      <c r="B412">
        <f t="shared" si="556"/>
        <v>136</v>
      </c>
      <c r="C412" t="e">
        <f t="shared" si="556"/>
        <v>#N/A</v>
      </c>
      <c r="D412">
        <f t="shared" ref="D412:E412" si="557">G278</f>
        <v>0</v>
      </c>
      <c r="E412" s="16" t="e">
        <f t="shared" si="557"/>
        <v>#N/A</v>
      </c>
      <c r="F412" t="s">
        <v>253</v>
      </c>
      <c r="G412">
        <f t="shared" ref="G412:H412" si="558">D278</f>
        <v>5</v>
      </c>
      <c r="H412" t="str">
        <f t="shared" si="558"/>
        <v>Malchecks Cricket Club</v>
      </c>
      <c r="I412">
        <f t="shared" ref="I412:L412" si="559">I278</f>
        <v>0</v>
      </c>
      <c r="J412" t="str">
        <f t="shared" si="559"/>
        <v>BYE</v>
      </c>
      <c r="K412" t="e">
        <f t="shared" si="559"/>
        <v>#N/A</v>
      </c>
      <c r="L412" t="e">
        <f t="shared" si="559"/>
        <v>#N/A</v>
      </c>
    </row>
    <row r="413" spans="1:12" x14ac:dyDescent="0.2">
      <c r="A413" t="str">
        <f t="shared" ref="A413:C413" si="560">A279</f>
        <v>Sunday</v>
      </c>
      <c r="B413">
        <f t="shared" si="560"/>
        <v>137</v>
      </c>
      <c r="C413" t="str">
        <f t="shared" si="560"/>
        <v>B1</v>
      </c>
      <c r="D413">
        <f t="shared" ref="D413:E413" si="561">G279</f>
        <v>17</v>
      </c>
      <c r="E413" s="16" t="str">
        <f t="shared" si="561"/>
        <v>Jim's XI</v>
      </c>
      <c r="F413" t="s">
        <v>253</v>
      </c>
      <c r="G413">
        <f t="shared" ref="G413:H413" si="562">D279</f>
        <v>30</v>
      </c>
      <c r="H413" t="str">
        <f t="shared" si="562"/>
        <v>Swingers 1</v>
      </c>
      <c r="I413">
        <f t="shared" ref="I413:L413" si="563">I279</f>
        <v>2</v>
      </c>
      <c r="J413">
        <f t="shared" si="563"/>
        <v>0</v>
      </c>
      <c r="K413" t="str">
        <f t="shared" si="563"/>
        <v>Mount Carmel Campus</v>
      </c>
      <c r="L413" t="str">
        <f t="shared" si="563"/>
        <v>Hemponstall Oval</v>
      </c>
    </row>
    <row r="414" spans="1:12" x14ac:dyDescent="0.2">
      <c r="A414" t="str">
        <f t="shared" ref="A414:C414" si="564">A280</f>
        <v>Sunday</v>
      </c>
      <c r="B414">
        <f t="shared" si="564"/>
        <v>138</v>
      </c>
      <c r="C414" t="str">
        <f t="shared" si="564"/>
        <v>B1</v>
      </c>
      <c r="D414">
        <f t="shared" ref="D414:E414" si="565">G280</f>
        <v>18</v>
      </c>
      <c r="E414" s="16" t="str">
        <f t="shared" si="565"/>
        <v>Mossman</v>
      </c>
      <c r="F414" t="s">
        <v>253</v>
      </c>
      <c r="G414">
        <f t="shared" ref="G414:H414" si="566">D280</f>
        <v>13</v>
      </c>
      <c r="H414" t="str">
        <f t="shared" si="566"/>
        <v>Corfield</v>
      </c>
      <c r="I414">
        <f t="shared" ref="I414:L414" si="567">I280</f>
        <v>6</v>
      </c>
      <c r="J414">
        <f t="shared" si="567"/>
        <v>0</v>
      </c>
      <c r="K414" t="str">
        <f t="shared" si="567"/>
        <v>All Souls &amp; St Gabriels School</v>
      </c>
      <c r="L414" t="str">
        <f t="shared" si="567"/>
        <v>O'Keefe  Oval -Grandstand</v>
      </c>
    </row>
    <row r="415" spans="1:12" x14ac:dyDescent="0.2">
      <c r="A415" t="str">
        <f t="shared" ref="A415:C415" si="568">A281</f>
        <v>Sunday</v>
      </c>
      <c r="B415">
        <f t="shared" si="568"/>
        <v>139</v>
      </c>
      <c r="C415" t="str">
        <f t="shared" si="568"/>
        <v>B1</v>
      </c>
      <c r="D415">
        <f t="shared" ref="D415:E415" si="569">G281</f>
        <v>21</v>
      </c>
      <c r="E415" s="16" t="str">
        <f t="shared" si="569"/>
        <v>Norstate Nympho's</v>
      </c>
      <c r="F415" t="s">
        <v>253</v>
      </c>
      <c r="G415">
        <f t="shared" ref="G415:H415" si="570">D281</f>
        <v>12</v>
      </c>
      <c r="H415" t="str">
        <f t="shared" si="570"/>
        <v>Coen Heroes</v>
      </c>
      <c r="I415">
        <f t="shared" ref="I415:L415" si="571">I281</f>
        <v>7</v>
      </c>
      <c r="J415">
        <f t="shared" si="571"/>
        <v>0</v>
      </c>
      <c r="K415" t="str">
        <f t="shared" si="571"/>
        <v>All Souls &amp; St Gabriels School</v>
      </c>
      <c r="L415" t="str">
        <f t="shared" si="571"/>
        <v>Mills Oval</v>
      </c>
    </row>
    <row r="416" spans="1:12" x14ac:dyDescent="0.2">
      <c r="A416" t="str">
        <f t="shared" ref="A416:C416" si="572">A282</f>
        <v>Sunday</v>
      </c>
      <c r="B416">
        <f t="shared" si="572"/>
        <v>140</v>
      </c>
      <c r="C416" t="str">
        <f t="shared" si="572"/>
        <v>B1</v>
      </c>
      <c r="D416">
        <f t="shared" ref="D416:E416" si="573">G282</f>
        <v>32</v>
      </c>
      <c r="E416" s="16" t="str">
        <f t="shared" si="573"/>
        <v>Wanderers</v>
      </c>
      <c r="F416" t="s">
        <v>253</v>
      </c>
      <c r="G416">
        <f t="shared" ref="G416:H416" si="574">D282</f>
        <v>25</v>
      </c>
      <c r="H416" t="str">
        <f t="shared" si="574"/>
        <v>Red River Rascals</v>
      </c>
      <c r="I416">
        <f t="shared" ref="I416:L416" si="575">I282</f>
        <v>33</v>
      </c>
      <c r="J416">
        <f t="shared" si="575"/>
        <v>0</v>
      </c>
      <c r="K416" t="str">
        <f t="shared" si="575"/>
        <v>Charters Towers Airport Reserve</v>
      </c>
      <c r="L416">
        <f t="shared" si="575"/>
        <v>0</v>
      </c>
    </row>
    <row r="417" spans="1:12" x14ac:dyDescent="0.2">
      <c r="A417" t="str">
        <f t="shared" ref="A417:C417" si="576">A283</f>
        <v>Sunday</v>
      </c>
      <c r="B417">
        <f t="shared" si="576"/>
        <v>141</v>
      </c>
      <c r="C417" t="str">
        <f t="shared" si="576"/>
        <v>B1</v>
      </c>
      <c r="D417">
        <f t="shared" ref="D417:E417" si="577">G283</f>
        <v>29</v>
      </c>
      <c r="E417" s="16" t="str">
        <f t="shared" si="577"/>
        <v>Sugar Daddies</v>
      </c>
      <c r="F417" t="s">
        <v>253</v>
      </c>
      <c r="G417">
        <f t="shared" ref="G417:H417" si="578">D283</f>
        <v>11</v>
      </c>
      <c r="H417" t="str">
        <f t="shared" si="578"/>
        <v>Cavaliers</v>
      </c>
      <c r="I417">
        <f t="shared" ref="I417:L417" si="579">I283</f>
        <v>27</v>
      </c>
      <c r="J417">
        <f t="shared" si="579"/>
        <v>0</v>
      </c>
      <c r="K417" t="str">
        <f t="shared" si="579"/>
        <v>Charters Towers Airport Reserve</v>
      </c>
      <c r="L417" t="str">
        <f t="shared" si="579"/>
        <v>Second on right as driving in</v>
      </c>
    </row>
    <row r="418" spans="1:12" x14ac:dyDescent="0.2">
      <c r="A418" t="str">
        <f t="shared" ref="A418:C418" si="580">A284</f>
        <v>Sunday</v>
      </c>
      <c r="B418">
        <f t="shared" si="580"/>
        <v>142</v>
      </c>
      <c r="C418" t="str">
        <f t="shared" si="580"/>
        <v>B1</v>
      </c>
      <c r="D418">
        <f t="shared" ref="D418:E418" si="581">G284</f>
        <v>16</v>
      </c>
      <c r="E418" s="16" t="str">
        <f t="shared" si="581"/>
        <v>Herbert River</v>
      </c>
      <c r="F418" t="s">
        <v>253</v>
      </c>
      <c r="G418">
        <f t="shared" ref="G418:H418" si="582">D284</f>
        <v>10</v>
      </c>
      <c r="H418" t="str">
        <f t="shared" si="582"/>
        <v>Brookshire Bandits</v>
      </c>
      <c r="I418">
        <f t="shared" ref="I418:L418" si="583">I284</f>
        <v>16</v>
      </c>
      <c r="J418">
        <f t="shared" si="583"/>
        <v>0</v>
      </c>
      <c r="K418" t="str">
        <f t="shared" si="583"/>
        <v>Mosman  Park Junior Cricket</v>
      </c>
      <c r="L418" t="str">
        <f t="shared" si="583"/>
        <v>Third turf wicket</v>
      </c>
    </row>
    <row r="419" spans="1:12" x14ac:dyDescent="0.2">
      <c r="A419" t="str">
        <f t="shared" ref="A419:C419" si="584">A285</f>
        <v>Sunday</v>
      </c>
      <c r="B419">
        <f t="shared" si="584"/>
        <v>143</v>
      </c>
      <c r="C419" t="str">
        <f t="shared" si="584"/>
        <v>B1</v>
      </c>
      <c r="D419">
        <f t="shared" ref="D419:E419" si="585">G285</f>
        <v>31</v>
      </c>
      <c r="E419" s="16" t="str">
        <f t="shared" si="585"/>
        <v>Townsville 1/2 Carton</v>
      </c>
      <c r="F419" t="s">
        <v>253</v>
      </c>
      <c r="G419">
        <f t="shared" ref="G419:H419" si="586">D285</f>
        <v>26</v>
      </c>
      <c r="H419" t="str">
        <f t="shared" si="586"/>
        <v>Scott Minto XI</v>
      </c>
      <c r="I419">
        <f t="shared" ref="I419:L419" si="587">I285</f>
        <v>26</v>
      </c>
      <c r="J419">
        <f t="shared" si="587"/>
        <v>0</v>
      </c>
      <c r="K419" t="str">
        <f t="shared" si="587"/>
        <v>Charters Towers Airport Reserve</v>
      </c>
      <c r="L419" t="str">
        <f t="shared" si="587"/>
        <v>First on RHS as driving in</v>
      </c>
    </row>
    <row r="420" spans="1:12" x14ac:dyDescent="0.2">
      <c r="A420" t="str">
        <f t="shared" ref="A420:C420" si="588">A286</f>
        <v>Sunday</v>
      </c>
      <c r="B420">
        <f t="shared" si="588"/>
        <v>144</v>
      </c>
      <c r="C420" t="str">
        <f t="shared" si="588"/>
        <v>B1</v>
      </c>
      <c r="D420">
        <f t="shared" ref="D420:E420" si="589">G286</f>
        <v>19</v>
      </c>
      <c r="E420" s="16" t="str">
        <f t="shared" si="589"/>
        <v>Mountain Men Gold</v>
      </c>
      <c r="F420" t="s">
        <v>253</v>
      </c>
      <c r="G420">
        <f t="shared" ref="G420:H420" si="590">D286</f>
        <v>24</v>
      </c>
      <c r="H420" t="str">
        <f t="shared" si="590"/>
        <v>Parks Hockey</v>
      </c>
      <c r="I420">
        <f t="shared" ref="I420:L420" si="591">I286</f>
        <v>55</v>
      </c>
      <c r="J420">
        <f t="shared" si="591"/>
        <v>0</v>
      </c>
      <c r="K420" t="str">
        <f t="shared" si="591"/>
        <v>Millchester State School</v>
      </c>
      <c r="L420" t="str">
        <f t="shared" si="591"/>
        <v>Millchester State School</v>
      </c>
    </row>
    <row r="421" spans="1:12" x14ac:dyDescent="0.2">
      <c r="A421" t="str">
        <f t="shared" ref="A421:C421" si="592">A287</f>
        <v>Sunday</v>
      </c>
      <c r="B421">
        <f t="shared" si="592"/>
        <v>145</v>
      </c>
      <c r="C421" t="str">
        <f t="shared" si="592"/>
        <v>B1</v>
      </c>
      <c r="D421">
        <f t="shared" ref="D421:E421" si="593">G287</f>
        <v>20</v>
      </c>
      <c r="E421" s="16" t="str">
        <f t="shared" si="593"/>
        <v>Mountain Men Green</v>
      </c>
      <c r="F421" t="s">
        <v>253</v>
      </c>
      <c r="G421">
        <f t="shared" ref="G421:H421" si="594">D287</f>
        <v>22</v>
      </c>
      <c r="H421" t="str">
        <f t="shared" si="594"/>
        <v>Norths Father and Sons</v>
      </c>
      <c r="I421">
        <f t="shared" ref="I421:L421" si="595">I287</f>
        <v>5</v>
      </c>
      <c r="J421">
        <f t="shared" si="595"/>
        <v>0</v>
      </c>
      <c r="K421" t="str">
        <f t="shared" si="595"/>
        <v>Mount Carmel Campus</v>
      </c>
      <c r="L421" t="str">
        <f t="shared" si="595"/>
        <v>Archer  Oval</v>
      </c>
    </row>
    <row r="422" spans="1:12" x14ac:dyDescent="0.2">
      <c r="A422" t="str">
        <f t="shared" ref="A422:C422" si="596">A288</f>
        <v>Sunday</v>
      </c>
      <c r="B422">
        <f t="shared" si="596"/>
        <v>146</v>
      </c>
      <c r="C422" t="str">
        <f t="shared" si="596"/>
        <v>B1</v>
      </c>
      <c r="D422">
        <f t="shared" ref="D422:E422" si="597">G288</f>
        <v>15</v>
      </c>
      <c r="E422" s="16" t="str">
        <f t="shared" si="597"/>
        <v>Gumflat</v>
      </c>
      <c r="F422" t="s">
        <v>253</v>
      </c>
      <c r="G422">
        <f t="shared" ref="G422:H422" si="598">D288</f>
        <v>28</v>
      </c>
      <c r="H422" t="str">
        <f t="shared" si="598"/>
        <v>Simpson Desert Alpine Ski Team</v>
      </c>
      <c r="I422">
        <f t="shared" ref="I422:L422" si="599">I288</f>
        <v>36</v>
      </c>
      <c r="J422">
        <f t="shared" si="599"/>
        <v>0</v>
      </c>
      <c r="K422" t="str">
        <f t="shared" si="599"/>
        <v>Charters Towers Airport Reserve</v>
      </c>
      <c r="L422">
        <f t="shared" si="599"/>
        <v>0</v>
      </c>
    </row>
    <row r="423" spans="1:12" x14ac:dyDescent="0.2">
      <c r="A423" t="str">
        <f t="shared" ref="A423:C423" si="600">A289</f>
        <v>Sunday</v>
      </c>
      <c r="B423">
        <f t="shared" si="600"/>
        <v>147</v>
      </c>
      <c r="C423" t="str">
        <f t="shared" si="600"/>
        <v>B1</v>
      </c>
      <c r="D423">
        <f t="shared" ref="D423:E423" si="601">G289</f>
        <v>14</v>
      </c>
      <c r="E423" s="16" t="str">
        <f t="shared" si="601"/>
        <v>Ewan</v>
      </c>
      <c r="F423" t="s">
        <v>253</v>
      </c>
      <c r="G423">
        <f t="shared" ref="G423:H423" si="602">D289</f>
        <v>9</v>
      </c>
      <c r="H423" t="str">
        <f t="shared" si="602"/>
        <v>Backers XI</v>
      </c>
      <c r="I423">
        <f t="shared" ref="I423:L423" si="603">I289</f>
        <v>17</v>
      </c>
      <c r="J423">
        <f t="shared" si="603"/>
        <v>0</v>
      </c>
      <c r="K423" t="str">
        <f t="shared" si="603"/>
        <v>Mosman Park Junior Cricket</v>
      </c>
      <c r="L423" t="str">
        <f t="shared" si="603"/>
        <v>Far Turf Wicket</v>
      </c>
    </row>
    <row r="424" spans="1:12" x14ac:dyDescent="0.2">
      <c r="A424" t="str">
        <f t="shared" ref="A424:C424" si="604">A290</f>
        <v>Sunday</v>
      </c>
      <c r="B424">
        <f t="shared" si="604"/>
        <v>148</v>
      </c>
      <c r="C424" t="str">
        <f t="shared" si="604"/>
        <v>B1</v>
      </c>
      <c r="D424">
        <f t="shared" ref="D424:E424" si="605">G290</f>
        <v>23</v>
      </c>
      <c r="E424" s="16" t="str">
        <f t="shared" si="605"/>
        <v>Pacey's Wests</v>
      </c>
      <c r="F424" t="s">
        <v>253</v>
      </c>
      <c r="G424">
        <f t="shared" ref="G424:H424" si="606">D290</f>
        <v>27</v>
      </c>
      <c r="H424" t="str">
        <f t="shared" si="606"/>
        <v>Seriously Pist</v>
      </c>
      <c r="I424">
        <f t="shared" ref="I424:L424" si="607">I290</f>
        <v>39</v>
      </c>
      <c r="J424">
        <f t="shared" si="607"/>
        <v>0</v>
      </c>
      <c r="K424" t="str">
        <f t="shared" si="607"/>
        <v>Charters Towers Airport Reserve</v>
      </c>
      <c r="L424">
        <f t="shared" si="607"/>
        <v>0</v>
      </c>
    </row>
    <row r="425" spans="1:12" x14ac:dyDescent="0.2">
      <c r="A425" t="str">
        <f t="shared" ref="A425:C425" si="608">A291</f>
        <v>Sunday</v>
      </c>
      <c r="B425">
        <f t="shared" si="608"/>
        <v>149</v>
      </c>
      <c r="C425" t="str">
        <f t="shared" si="608"/>
        <v>B2</v>
      </c>
      <c r="D425">
        <f t="shared" ref="D425:E425" si="609">G291</f>
        <v>55</v>
      </c>
      <c r="E425" s="16" t="str">
        <f t="shared" si="609"/>
        <v>Brothers</v>
      </c>
      <c r="F425" t="s">
        <v>253</v>
      </c>
      <c r="G425">
        <f t="shared" ref="G425:H425" si="610">D291</f>
        <v>65</v>
      </c>
      <c r="H425" t="str">
        <f t="shared" si="610"/>
        <v>Chuckers &amp; Sloggers</v>
      </c>
      <c r="I425">
        <f t="shared" ref="I425:L425" si="611">I291</f>
        <v>20</v>
      </c>
      <c r="J425" t="str">
        <f t="shared" si="611"/>
        <v>AM</v>
      </c>
      <c r="K425" t="str">
        <f t="shared" si="611"/>
        <v>Richmond Hill State School</v>
      </c>
      <c r="L425" t="str">
        <f t="shared" si="611"/>
        <v>Richmond Hill School</v>
      </c>
    </row>
    <row r="426" spans="1:12" x14ac:dyDescent="0.2">
      <c r="A426" t="str">
        <f t="shared" ref="A426:C426" si="612">A292</f>
        <v>Sunday</v>
      </c>
      <c r="B426">
        <f t="shared" si="612"/>
        <v>150</v>
      </c>
      <c r="C426" t="str">
        <f t="shared" si="612"/>
        <v>B2</v>
      </c>
      <c r="D426">
        <f t="shared" ref="D426:E426" si="613">G292</f>
        <v>76</v>
      </c>
      <c r="E426" s="16" t="str">
        <f t="shared" si="613"/>
        <v>England</v>
      </c>
      <c r="F426" t="s">
        <v>253</v>
      </c>
      <c r="G426">
        <f t="shared" ref="G426:H426" si="614">D292</f>
        <v>41</v>
      </c>
      <c r="H426" t="str">
        <f t="shared" si="614"/>
        <v>Barry's XI</v>
      </c>
      <c r="I426">
        <f t="shared" ref="I426:L426" si="615">I292</f>
        <v>71</v>
      </c>
      <c r="J426" t="str">
        <f t="shared" si="615"/>
        <v>AM</v>
      </c>
      <c r="K426" t="str">
        <f t="shared" si="615"/>
        <v>Lords</v>
      </c>
      <c r="L426" t="str">
        <f t="shared" si="615"/>
        <v>Off Phillipson Road near Distance Edd</v>
      </c>
    </row>
    <row r="427" spans="1:12" x14ac:dyDescent="0.2">
      <c r="A427" t="str">
        <f t="shared" ref="A427:C427" si="616">A293</f>
        <v>Sunday</v>
      </c>
      <c r="B427">
        <f t="shared" si="616"/>
        <v>151</v>
      </c>
      <c r="C427" t="str">
        <f t="shared" si="616"/>
        <v>B2</v>
      </c>
      <c r="D427">
        <f t="shared" ref="D427:E427" si="617">G293</f>
        <v>45</v>
      </c>
      <c r="E427" s="16" t="str">
        <f t="shared" si="617"/>
        <v>Big Micks Finns XI</v>
      </c>
      <c r="F427" t="s">
        <v>253</v>
      </c>
      <c r="G427">
        <f t="shared" ref="G427:H427" si="618">D293</f>
        <v>56</v>
      </c>
      <c r="H427" t="str">
        <f t="shared" si="618"/>
        <v>Broughton River Brewers II</v>
      </c>
      <c r="I427">
        <f t="shared" ref="I427:L427" si="619">I293</f>
        <v>57</v>
      </c>
      <c r="J427" t="str">
        <f t="shared" si="619"/>
        <v>AM</v>
      </c>
      <c r="K427" t="str">
        <f t="shared" si="619"/>
        <v>133 Diamond Road</v>
      </c>
      <c r="L427" t="str">
        <f t="shared" si="619"/>
        <v>4 km Bus Road</v>
      </c>
    </row>
    <row r="428" spans="1:12" x14ac:dyDescent="0.2">
      <c r="A428" t="str">
        <f t="shared" ref="A428:C428" si="620">A294</f>
        <v>Sunday</v>
      </c>
      <c r="B428">
        <f t="shared" si="620"/>
        <v>152</v>
      </c>
      <c r="C428" t="str">
        <f t="shared" si="620"/>
        <v>B2</v>
      </c>
      <c r="D428">
        <f t="shared" ref="D428:E428" si="621">G294</f>
        <v>34</v>
      </c>
      <c r="E428" s="16" t="str">
        <f t="shared" si="621"/>
        <v>All Blacks</v>
      </c>
      <c r="F428" t="s">
        <v>253</v>
      </c>
      <c r="G428">
        <f t="shared" ref="G428:H428" si="622">D294</f>
        <v>88</v>
      </c>
      <c r="H428" t="str">
        <f t="shared" si="622"/>
        <v>Grandstanders</v>
      </c>
      <c r="I428">
        <f t="shared" ref="I428:L428" si="623">I294</f>
        <v>8</v>
      </c>
      <c r="J428" t="str">
        <f t="shared" si="623"/>
        <v>AM</v>
      </c>
      <c r="K428" t="str">
        <f t="shared" si="623"/>
        <v>All Souls &amp; St Gabriels School</v>
      </c>
      <c r="L428" t="str">
        <f t="shared" si="623"/>
        <v>Burry  Oval</v>
      </c>
    </row>
    <row r="429" spans="1:12" x14ac:dyDescent="0.2">
      <c r="A429" t="str">
        <f t="shared" ref="A429:C429" si="624">A295</f>
        <v>Sunday</v>
      </c>
      <c r="B429">
        <f t="shared" si="624"/>
        <v>153</v>
      </c>
      <c r="C429" t="str">
        <f t="shared" si="624"/>
        <v>B2</v>
      </c>
      <c r="D429">
        <f t="shared" ref="D429:E429" si="625">G295</f>
        <v>166</v>
      </c>
      <c r="E429" s="16" t="str">
        <f t="shared" si="625"/>
        <v>XXXX Floor Beers</v>
      </c>
      <c r="F429" t="s">
        <v>253</v>
      </c>
      <c r="G429">
        <f t="shared" ref="G429:H429" si="626">D295</f>
        <v>120</v>
      </c>
      <c r="H429" t="str">
        <f t="shared" si="626"/>
        <v>Piston Broke</v>
      </c>
      <c r="I429">
        <f t="shared" ref="I429:L429" si="627">I295</f>
        <v>9</v>
      </c>
      <c r="J429" t="str">
        <f t="shared" si="627"/>
        <v>AM</v>
      </c>
      <c r="K429" t="str">
        <f t="shared" si="627"/>
        <v>The B.C.G. 1 GAME ONLY</v>
      </c>
      <c r="L429" t="str">
        <f t="shared" si="627"/>
        <v>349 Old Dalrymple Road</v>
      </c>
    </row>
    <row r="430" spans="1:12" x14ac:dyDescent="0.2">
      <c r="A430" t="str">
        <f t="shared" ref="A430:C430" si="628">A296</f>
        <v>Sunday</v>
      </c>
      <c r="B430">
        <f t="shared" si="628"/>
        <v>154</v>
      </c>
      <c r="C430" t="str">
        <f t="shared" si="628"/>
        <v>B2</v>
      </c>
      <c r="D430">
        <f t="shared" ref="D430:E430" si="629">G296</f>
        <v>69</v>
      </c>
      <c r="E430" s="16" t="str">
        <f t="shared" si="629"/>
        <v>Custards</v>
      </c>
      <c r="F430" t="s">
        <v>253</v>
      </c>
      <c r="G430">
        <f t="shared" ref="G430:H430" si="630">D296</f>
        <v>52</v>
      </c>
      <c r="H430" t="str">
        <f t="shared" si="630"/>
        <v>Boombys Boozers</v>
      </c>
      <c r="I430">
        <f t="shared" ref="I430:L430" si="631">I296</f>
        <v>78</v>
      </c>
      <c r="J430" t="str">
        <f t="shared" si="631"/>
        <v>AM</v>
      </c>
      <c r="K430" t="str">
        <f t="shared" si="631"/>
        <v xml:space="preserve">Boombys Backyard </v>
      </c>
      <c r="L430" t="str">
        <f t="shared" si="631"/>
        <v>4.2 km  Weir  Road</v>
      </c>
    </row>
    <row r="431" spans="1:12" x14ac:dyDescent="0.2">
      <c r="A431" t="str">
        <f t="shared" ref="A431:C431" si="632">A297</f>
        <v>Sunday</v>
      </c>
      <c r="B431">
        <f t="shared" si="632"/>
        <v>155</v>
      </c>
      <c r="C431" t="str">
        <f t="shared" si="632"/>
        <v>B2</v>
      </c>
      <c r="D431">
        <f t="shared" ref="D431:E431" si="633">G297</f>
        <v>159</v>
      </c>
      <c r="E431" s="16" t="str">
        <f t="shared" si="633"/>
        <v>Wattle Boys</v>
      </c>
      <c r="F431" t="s">
        <v>253</v>
      </c>
      <c r="G431">
        <f t="shared" ref="G431:H431" si="634">D297</f>
        <v>110</v>
      </c>
      <c r="H431" t="str">
        <f t="shared" si="634"/>
        <v>Mosman Mangoes</v>
      </c>
      <c r="I431">
        <f t="shared" ref="I431:L431" si="635">I297</f>
        <v>15</v>
      </c>
      <c r="J431" t="str">
        <f t="shared" si="635"/>
        <v>AM</v>
      </c>
      <c r="K431" t="str">
        <f t="shared" si="635"/>
        <v>Mosman Park Junior Cricket</v>
      </c>
      <c r="L431" t="str">
        <f t="shared" si="635"/>
        <v>Top field towards Mt Leyshon Road</v>
      </c>
    </row>
    <row r="432" spans="1:12" x14ac:dyDescent="0.2">
      <c r="A432" t="str">
        <f t="shared" ref="A432:C432" si="636">A298</f>
        <v>Sunday</v>
      </c>
      <c r="B432">
        <f t="shared" si="636"/>
        <v>156</v>
      </c>
      <c r="C432" t="str">
        <f t="shared" si="636"/>
        <v>B2</v>
      </c>
      <c r="D432">
        <f t="shared" ref="D432:E432" si="637">G298</f>
        <v>131</v>
      </c>
      <c r="E432" s="16" t="str">
        <f t="shared" si="637"/>
        <v>Sharks</v>
      </c>
      <c r="F432" t="s">
        <v>253</v>
      </c>
      <c r="G432">
        <f t="shared" ref="G432:H432" si="638">D298</f>
        <v>116</v>
      </c>
      <c r="H432" t="str">
        <f t="shared" si="638"/>
        <v>Nudeballers</v>
      </c>
      <c r="I432">
        <f t="shared" ref="I432:L432" si="639">I298</f>
        <v>56</v>
      </c>
      <c r="J432" t="str">
        <f t="shared" si="639"/>
        <v>AM</v>
      </c>
      <c r="K432" t="str">
        <f t="shared" si="639"/>
        <v>Eventide</v>
      </c>
      <c r="L432" t="str">
        <f t="shared" si="639"/>
        <v>Eventide</v>
      </c>
    </row>
    <row r="433" spans="1:12" x14ac:dyDescent="0.2">
      <c r="A433" t="str">
        <f t="shared" ref="A433:C433" si="640">A299</f>
        <v>Sunday</v>
      </c>
      <c r="B433">
        <f t="shared" si="640"/>
        <v>157</v>
      </c>
      <c r="C433" t="str">
        <f t="shared" si="640"/>
        <v>B2</v>
      </c>
      <c r="D433">
        <f t="shared" ref="D433:E433" si="641">G299</f>
        <v>42</v>
      </c>
      <c r="E433" s="16" t="str">
        <f t="shared" si="641"/>
        <v>Beerabong XI</v>
      </c>
      <c r="F433" t="s">
        <v>253</v>
      </c>
      <c r="G433">
        <f t="shared" ref="G433:H433" si="642">D299</f>
        <v>100</v>
      </c>
      <c r="H433" t="str">
        <f t="shared" si="642"/>
        <v>Jungle Patrol One</v>
      </c>
      <c r="I433">
        <f t="shared" ref="I433:L433" si="643">I299</f>
        <v>72</v>
      </c>
      <c r="J433" t="str">
        <f t="shared" si="643"/>
        <v>AM</v>
      </c>
      <c r="K433" t="str">
        <f t="shared" si="643"/>
        <v>V.B. PARK      1 GAME ONLY</v>
      </c>
      <c r="L433" t="str">
        <f t="shared" si="643"/>
        <v>Acaciavale Road</v>
      </c>
    </row>
    <row r="434" spans="1:12" x14ac:dyDescent="0.2">
      <c r="A434" t="str">
        <f t="shared" ref="A434:C434" si="644">A300</f>
        <v>Sunday</v>
      </c>
      <c r="B434">
        <f t="shared" si="644"/>
        <v>158</v>
      </c>
      <c r="C434" t="str">
        <f t="shared" si="644"/>
        <v>B2</v>
      </c>
      <c r="D434">
        <f t="shared" ref="D434:E434" si="645">G300</f>
        <v>89</v>
      </c>
      <c r="E434" s="16" t="str">
        <f t="shared" si="645"/>
        <v>Grandstanders II</v>
      </c>
      <c r="F434" t="s">
        <v>253</v>
      </c>
      <c r="G434">
        <f t="shared" ref="G434:H434" si="646">D300</f>
        <v>70</v>
      </c>
      <c r="H434" t="str">
        <f t="shared" si="646"/>
        <v>Dads and Lads</v>
      </c>
      <c r="I434">
        <f t="shared" ref="I434:L434" si="647">I300</f>
        <v>50</v>
      </c>
      <c r="J434" t="str">
        <f t="shared" si="647"/>
        <v>AM</v>
      </c>
      <c r="K434" t="str">
        <f t="shared" si="647"/>
        <v>Goldfield Sporting Complex</v>
      </c>
      <c r="L434" t="str">
        <f t="shared" si="647"/>
        <v>2nd away from Athletic Club</v>
      </c>
    </row>
    <row r="435" spans="1:12" x14ac:dyDescent="0.2">
      <c r="A435" t="str">
        <f t="shared" ref="A435:C435" si="648">A301</f>
        <v>Sunday</v>
      </c>
      <c r="B435">
        <f t="shared" si="648"/>
        <v>159</v>
      </c>
      <c r="C435" t="str">
        <f t="shared" si="648"/>
        <v>B2</v>
      </c>
      <c r="D435">
        <f t="shared" ref="D435:E435" si="649">G301</f>
        <v>72</v>
      </c>
      <c r="E435" s="16" t="str">
        <f t="shared" si="649"/>
        <v>Dirty Dogs</v>
      </c>
      <c r="F435" t="s">
        <v>253</v>
      </c>
      <c r="G435">
        <f t="shared" ref="G435:H435" si="650">D301</f>
        <v>130</v>
      </c>
      <c r="H435" t="str">
        <f t="shared" si="650"/>
        <v>Shaggers XI</v>
      </c>
      <c r="I435">
        <f t="shared" ref="I435:L435" si="651">I301</f>
        <v>29</v>
      </c>
      <c r="J435" t="str">
        <f t="shared" si="651"/>
        <v>AM</v>
      </c>
      <c r="K435" t="str">
        <f t="shared" si="651"/>
        <v>Charters Towers Airport Reserve</v>
      </c>
      <c r="L435" t="str">
        <f t="shared" si="651"/>
        <v>Opposite Depot</v>
      </c>
    </row>
    <row r="436" spans="1:12" x14ac:dyDescent="0.2">
      <c r="A436" t="str">
        <f t="shared" ref="A436:C436" si="652">A302</f>
        <v>Sunday</v>
      </c>
      <c r="B436">
        <f t="shared" si="652"/>
        <v>160</v>
      </c>
      <c r="C436" t="str">
        <f t="shared" si="652"/>
        <v>B2</v>
      </c>
      <c r="D436">
        <f t="shared" ref="D436:E436" si="653">G302</f>
        <v>153</v>
      </c>
      <c r="E436" s="16" t="str">
        <f t="shared" si="653"/>
        <v>Urkel's XI</v>
      </c>
      <c r="F436" t="s">
        <v>253</v>
      </c>
      <c r="G436">
        <f t="shared" ref="G436:H436" si="654">D302</f>
        <v>112</v>
      </c>
      <c r="H436" t="str">
        <f t="shared" si="654"/>
        <v>Nanna Meryl's XI</v>
      </c>
      <c r="I436">
        <f t="shared" ref="I436:L436" si="655">I302</f>
        <v>74</v>
      </c>
      <c r="J436" t="str">
        <f t="shared" si="655"/>
        <v>AM</v>
      </c>
      <c r="K436" t="str">
        <f t="shared" si="655"/>
        <v>Urdera  Road</v>
      </c>
      <c r="L436" t="str">
        <f t="shared" si="655"/>
        <v>3.2 km Urdera  Road on Lynd H/Way 5km</v>
      </c>
    </row>
    <row r="437" spans="1:12" x14ac:dyDescent="0.2">
      <c r="A437" t="str">
        <f t="shared" ref="A437:C437" si="656">A303</f>
        <v>Sunday</v>
      </c>
      <c r="B437">
        <f t="shared" si="656"/>
        <v>161</v>
      </c>
      <c r="C437" t="str">
        <f t="shared" si="656"/>
        <v>B2</v>
      </c>
      <c r="D437">
        <f t="shared" ref="D437:E437" si="657">G303</f>
        <v>141</v>
      </c>
      <c r="E437" s="16" t="str">
        <f t="shared" si="657"/>
        <v>The Silver Chickens</v>
      </c>
      <c r="F437" t="s">
        <v>253</v>
      </c>
      <c r="G437">
        <f t="shared" ref="G437:H437" si="658">D303</f>
        <v>111</v>
      </c>
      <c r="H437" t="str">
        <f t="shared" si="658"/>
        <v>Mt Coolon</v>
      </c>
      <c r="I437">
        <f t="shared" ref="I437:L437" si="659">I303</f>
        <v>62</v>
      </c>
      <c r="J437" t="str">
        <f t="shared" si="659"/>
        <v>AM</v>
      </c>
      <c r="K437" t="str">
        <f t="shared" si="659"/>
        <v>The FCG                   1GAME</v>
      </c>
      <c r="L437" t="str">
        <f t="shared" si="659"/>
        <v>Bus Road - Fordyce's Property</v>
      </c>
    </row>
    <row r="438" spans="1:12" x14ac:dyDescent="0.2">
      <c r="A438" t="str">
        <f t="shared" ref="A438:C438" si="660">A304</f>
        <v>Sunday</v>
      </c>
      <c r="B438">
        <f t="shared" si="660"/>
        <v>162</v>
      </c>
      <c r="C438" t="str">
        <f t="shared" si="660"/>
        <v>B2</v>
      </c>
      <c r="D438">
        <f t="shared" ref="D438:E438" si="661">G304</f>
        <v>146</v>
      </c>
      <c r="E438" s="16" t="str">
        <f t="shared" si="661"/>
        <v>Thuringowa Bulldogs</v>
      </c>
      <c r="F438" t="s">
        <v>253</v>
      </c>
      <c r="G438">
        <f t="shared" ref="G438:H438" si="662">D304</f>
        <v>163</v>
      </c>
      <c r="H438" t="str">
        <f t="shared" si="662"/>
        <v>Western Star Pickets 1</v>
      </c>
      <c r="I438">
        <f t="shared" ref="I438:L438" si="663">I304</f>
        <v>19</v>
      </c>
      <c r="J438" t="str">
        <f t="shared" si="663"/>
        <v>AM</v>
      </c>
      <c r="K438" t="str">
        <f t="shared" si="663"/>
        <v>Blackheath &amp; Thornburgh College</v>
      </c>
      <c r="L438" t="str">
        <f t="shared" si="663"/>
        <v>Waverley Field</v>
      </c>
    </row>
    <row r="439" spans="1:12" x14ac:dyDescent="0.2">
      <c r="A439" t="str">
        <f t="shared" ref="A439:C439" si="664">A305</f>
        <v>Sunday</v>
      </c>
      <c r="B439">
        <f t="shared" si="664"/>
        <v>163</v>
      </c>
      <c r="C439" t="str">
        <f t="shared" si="664"/>
        <v>B2</v>
      </c>
      <c r="D439">
        <f t="shared" ref="D439:E439" si="665">G305</f>
        <v>117</v>
      </c>
      <c r="E439" s="16" t="str">
        <f t="shared" si="665"/>
        <v>Parmy Army</v>
      </c>
      <c r="F439" t="s">
        <v>253</v>
      </c>
      <c r="G439">
        <f t="shared" ref="G439:H439" si="666">D305</f>
        <v>158</v>
      </c>
      <c r="H439" t="str">
        <f t="shared" si="666"/>
        <v>Wannabie's</v>
      </c>
      <c r="I439">
        <f t="shared" ref="I439:L439" si="667">I305</f>
        <v>75</v>
      </c>
      <c r="J439" t="str">
        <f t="shared" si="667"/>
        <v>AM</v>
      </c>
      <c r="K439" t="str">
        <f t="shared" si="667"/>
        <v xml:space="preserve">Brokevale       </v>
      </c>
      <c r="L439" t="str">
        <f t="shared" si="667"/>
        <v>3.8 km Milchester Road Queenslander Road</v>
      </c>
    </row>
    <row r="440" spans="1:12" x14ac:dyDescent="0.2">
      <c r="A440" t="str">
        <f t="shared" ref="A440:C440" si="668">A306</f>
        <v>Sunday</v>
      </c>
      <c r="B440">
        <f t="shared" si="668"/>
        <v>164</v>
      </c>
      <c r="C440" t="str">
        <f t="shared" si="668"/>
        <v>B2</v>
      </c>
      <c r="D440">
        <f t="shared" ref="D440:E440" si="669">G306</f>
        <v>43</v>
      </c>
      <c r="E440" s="16" t="str">
        <f t="shared" si="669"/>
        <v>Beerhounds</v>
      </c>
      <c r="F440" t="s">
        <v>253</v>
      </c>
      <c r="G440">
        <f t="shared" ref="G440:H440" si="670">D306</f>
        <v>156</v>
      </c>
      <c r="H440" t="str">
        <f t="shared" si="670"/>
        <v>Wallabies</v>
      </c>
      <c r="I440">
        <f t="shared" ref="I440:L440" si="671">I306</f>
        <v>64</v>
      </c>
      <c r="J440" t="str">
        <f t="shared" si="671"/>
        <v>AM</v>
      </c>
      <c r="K440" t="str">
        <f t="shared" si="671"/>
        <v>School of Distance Education</v>
      </c>
      <c r="L440" t="str">
        <f t="shared" si="671"/>
        <v>School of Distance Education</v>
      </c>
    </row>
    <row r="441" spans="1:12" x14ac:dyDescent="0.2">
      <c r="A441" t="str">
        <f t="shared" ref="A441:C441" si="672">A307</f>
        <v>Sunday</v>
      </c>
      <c r="B441">
        <f t="shared" si="672"/>
        <v>165</v>
      </c>
      <c r="C441" t="str">
        <f t="shared" si="672"/>
        <v>B2</v>
      </c>
      <c r="D441">
        <f t="shared" ref="D441:E441" si="673">G307</f>
        <v>154</v>
      </c>
      <c r="E441" s="16" t="str">
        <f t="shared" si="673"/>
        <v>Victoria Mill</v>
      </c>
      <c r="F441" t="s">
        <v>253</v>
      </c>
      <c r="G441">
        <f t="shared" ref="G441:H441" si="674">D307</f>
        <v>97</v>
      </c>
      <c r="H441" t="str">
        <f t="shared" si="674"/>
        <v>Hughenden Grog Monsters</v>
      </c>
      <c r="I441">
        <f t="shared" ref="I441:L441" si="675">I307</f>
        <v>11</v>
      </c>
      <c r="J441" t="str">
        <f t="shared" si="675"/>
        <v>AM</v>
      </c>
      <c r="K441" t="str">
        <f t="shared" si="675"/>
        <v>Mossman Park Junior Cricket</v>
      </c>
      <c r="L441" t="str">
        <f t="shared" si="675"/>
        <v>Field between Nets and Natal Downs Rd</v>
      </c>
    </row>
    <row r="442" spans="1:12" x14ac:dyDescent="0.2">
      <c r="A442" t="str">
        <f t="shared" ref="A442:C442" si="676">A308</f>
        <v>Sunday</v>
      </c>
      <c r="B442">
        <f t="shared" si="676"/>
        <v>166</v>
      </c>
      <c r="C442" t="str">
        <f t="shared" si="676"/>
        <v>B2</v>
      </c>
      <c r="D442">
        <f t="shared" ref="D442:E442" si="677">G308</f>
        <v>152</v>
      </c>
      <c r="E442" s="16" t="str">
        <f t="shared" si="677"/>
        <v>U12's PCYC</v>
      </c>
      <c r="F442" t="s">
        <v>253</v>
      </c>
      <c r="G442">
        <f t="shared" ref="G442:H442" si="678">D308</f>
        <v>87</v>
      </c>
      <c r="H442" t="str">
        <f t="shared" si="678"/>
        <v>Gone Fishin</v>
      </c>
      <c r="I442">
        <f t="shared" ref="I442:L442" si="679">I308</f>
        <v>18</v>
      </c>
      <c r="J442" t="str">
        <f t="shared" si="679"/>
        <v>AM</v>
      </c>
      <c r="K442" t="str">
        <f t="shared" si="679"/>
        <v>Mafeking Road</v>
      </c>
      <c r="L442" t="str">
        <f t="shared" si="679"/>
        <v>4 km Milchester Road</v>
      </c>
    </row>
    <row r="443" spans="1:12" x14ac:dyDescent="0.2">
      <c r="A443" t="str">
        <f t="shared" ref="A443:C443" si="680">A309</f>
        <v>Sunday</v>
      </c>
      <c r="B443">
        <f t="shared" si="680"/>
        <v>167</v>
      </c>
      <c r="C443" t="str">
        <f t="shared" si="680"/>
        <v>B2</v>
      </c>
      <c r="D443">
        <f t="shared" ref="D443:E443" si="681">G309</f>
        <v>83</v>
      </c>
      <c r="E443" s="16" t="str">
        <f t="shared" si="681"/>
        <v>Garbutt Magpies</v>
      </c>
      <c r="F443" t="s">
        <v>253</v>
      </c>
      <c r="G443">
        <f t="shared" ref="G443:H443" si="682">D309</f>
        <v>126</v>
      </c>
      <c r="H443" t="str">
        <f t="shared" si="682"/>
        <v>Retirees</v>
      </c>
      <c r="I443">
        <f t="shared" ref="I443:L443" si="683">I309</f>
        <v>61</v>
      </c>
      <c r="J443" t="str">
        <f t="shared" si="683"/>
        <v>AM</v>
      </c>
      <c r="K443" t="str">
        <f t="shared" si="683"/>
        <v>Towers Taipans Soccer Field</v>
      </c>
      <c r="L443" t="str">
        <f t="shared" si="683"/>
        <v>Kerswell Oval</v>
      </c>
    </row>
    <row r="444" spans="1:12" x14ac:dyDescent="0.2">
      <c r="A444" t="str">
        <f t="shared" ref="A444:C444" si="684">A310</f>
        <v>Sunday</v>
      </c>
      <c r="B444">
        <f t="shared" si="684"/>
        <v>168</v>
      </c>
      <c r="C444" t="str">
        <f t="shared" si="684"/>
        <v>B2</v>
      </c>
      <c r="D444">
        <f t="shared" ref="D444:E444" si="685">G310</f>
        <v>33</v>
      </c>
      <c r="E444" s="16" t="str">
        <f t="shared" si="685"/>
        <v>Alegnim Lads</v>
      </c>
      <c r="F444" t="s">
        <v>253</v>
      </c>
      <c r="G444">
        <f t="shared" ref="G444:H444" si="686">D310</f>
        <v>123</v>
      </c>
      <c r="H444" t="str">
        <f t="shared" si="686"/>
        <v>Popatop Mixups</v>
      </c>
      <c r="I444">
        <f t="shared" ref="I444:L444" si="687">I310</f>
        <v>70</v>
      </c>
      <c r="J444" t="str">
        <f t="shared" si="687"/>
        <v>AM</v>
      </c>
      <c r="K444" t="str">
        <f t="shared" si="687"/>
        <v>Popatop Plains</v>
      </c>
      <c r="L444" t="str">
        <f t="shared" si="687"/>
        <v xml:space="preserve"> 3 km  on Woodchopper Road</v>
      </c>
    </row>
    <row r="445" spans="1:12" x14ac:dyDescent="0.2">
      <c r="A445" t="str">
        <f t="shared" ref="A445:C445" si="688">A311</f>
        <v>Sunday</v>
      </c>
      <c r="B445">
        <f t="shared" si="688"/>
        <v>169</v>
      </c>
      <c r="C445" t="str">
        <f t="shared" si="688"/>
        <v>B2</v>
      </c>
      <c r="D445">
        <f t="shared" ref="D445:E445" si="689">G311</f>
        <v>155</v>
      </c>
      <c r="E445" s="16" t="str">
        <f t="shared" si="689"/>
        <v>Walker's Wides</v>
      </c>
      <c r="F445" t="s">
        <v>253</v>
      </c>
      <c r="G445">
        <f t="shared" ref="G445:H445" si="690">D311</f>
        <v>102</v>
      </c>
      <c r="H445" t="str">
        <f t="shared" si="690"/>
        <v>Laidback 11</v>
      </c>
      <c r="I445">
        <f t="shared" ref="I445:L445" si="691">I311</f>
        <v>60</v>
      </c>
      <c r="J445" t="str">
        <f t="shared" si="691"/>
        <v>AM</v>
      </c>
      <c r="K445" t="str">
        <f t="shared" si="691"/>
        <v xml:space="preserve">Laid Back XI                </v>
      </c>
      <c r="L445" t="str">
        <f t="shared" si="691"/>
        <v>Bus Road - Ramsay's Property</v>
      </c>
    </row>
    <row r="446" spans="1:12" x14ac:dyDescent="0.2">
      <c r="A446" t="str">
        <f t="shared" ref="A446:C446" si="692">A312</f>
        <v>Sunday</v>
      </c>
      <c r="B446">
        <f t="shared" si="692"/>
        <v>170</v>
      </c>
      <c r="C446" t="str">
        <f t="shared" si="692"/>
        <v>B2</v>
      </c>
      <c r="D446">
        <f t="shared" ref="D446:E446" si="693">G312</f>
        <v>39</v>
      </c>
      <c r="E446" s="16" t="str">
        <f t="shared" si="693"/>
        <v>Bang Bang Boys</v>
      </c>
      <c r="F446" t="s">
        <v>253</v>
      </c>
      <c r="G446">
        <f t="shared" ref="G446:H446" si="694">D312</f>
        <v>128</v>
      </c>
      <c r="H446" t="str">
        <f t="shared" si="694"/>
        <v>Salisbury Boys XI Team 2</v>
      </c>
      <c r="I446">
        <f t="shared" ref="I446:L446" si="695">I312</f>
        <v>68</v>
      </c>
      <c r="J446" t="str">
        <f t="shared" si="695"/>
        <v>AM</v>
      </c>
      <c r="K446" t="str">
        <f t="shared" si="695"/>
        <v>Sellheim</v>
      </c>
      <c r="L446" t="str">
        <f t="shared" si="695"/>
        <v xml:space="preserve">Ben Carrs  Field                      </v>
      </c>
    </row>
    <row r="447" spans="1:12" x14ac:dyDescent="0.2">
      <c r="A447" t="str">
        <f t="shared" ref="A447:C447" si="696">A313</f>
        <v>Sunday</v>
      </c>
      <c r="B447">
        <f t="shared" si="696"/>
        <v>171</v>
      </c>
      <c r="C447" t="str">
        <f t="shared" si="696"/>
        <v>B2</v>
      </c>
      <c r="D447">
        <f t="shared" ref="D447:E447" si="697">G313</f>
        <v>168</v>
      </c>
      <c r="E447" s="16" t="str">
        <f t="shared" si="697"/>
        <v>Yogi's Eleven</v>
      </c>
      <c r="F447" t="s">
        <v>253</v>
      </c>
      <c r="G447">
        <f t="shared" ref="G447:H447" si="698">D313</f>
        <v>44</v>
      </c>
      <c r="H447" t="str">
        <f t="shared" si="698"/>
        <v>Beermacht XI</v>
      </c>
      <c r="I447">
        <f t="shared" ref="I447:L447" si="699">I313</f>
        <v>34</v>
      </c>
      <c r="J447" t="str">
        <f t="shared" si="699"/>
        <v>AM</v>
      </c>
      <c r="K447" t="str">
        <f t="shared" si="699"/>
        <v>Charters Towers Airport Reserve</v>
      </c>
      <c r="L447">
        <f t="shared" si="699"/>
        <v>0</v>
      </c>
    </row>
    <row r="448" spans="1:12" x14ac:dyDescent="0.2">
      <c r="A448" t="str">
        <f t="shared" ref="A448:C448" si="700">A314</f>
        <v>Sunday</v>
      </c>
      <c r="B448">
        <f t="shared" si="700"/>
        <v>172</v>
      </c>
      <c r="C448" t="str">
        <f t="shared" si="700"/>
        <v>B2</v>
      </c>
      <c r="D448">
        <f t="shared" ref="D448:E448" si="701">G314</f>
        <v>54</v>
      </c>
      <c r="E448" s="16" t="str">
        <f t="shared" si="701"/>
        <v>Brokebat Mountain</v>
      </c>
      <c r="F448" t="s">
        <v>253</v>
      </c>
      <c r="G448">
        <f t="shared" ref="G448:H448" si="702">D314</f>
        <v>71</v>
      </c>
      <c r="H448" t="str">
        <f t="shared" si="702"/>
        <v>Dimbulah Rugby Club</v>
      </c>
      <c r="I448">
        <f t="shared" ref="I448:L448" si="703">I314</f>
        <v>43</v>
      </c>
      <c r="J448" t="str">
        <f t="shared" si="703"/>
        <v>AM</v>
      </c>
      <c r="K448" t="str">
        <f t="shared" si="703"/>
        <v>Charters Towers Airport Reserve</v>
      </c>
      <c r="L448">
        <f t="shared" si="703"/>
        <v>0</v>
      </c>
    </row>
    <row r="449" spans="1:12" x14ac:dyDescent="0.2">
      <c r="A449" t="str">
        <f t="shared" ref="A449:C449" si="704">A315</f>
        <v>Sunday</v>
      </c>
      <c r="B449">
        <f t="shared" si="704"/>
        <v>173</v>
      </c>
      <c r="C449" t="str">
        <f t="shared" si="704"/>
        <v>B2</v>
      </c>
      <c r="D449">
        <f t="shared" ref="D449:E449" si="705">G315</f>
        <v>35</v>
      </c>
      <c r="E449" s="16" t="str">
        <f t="shared" si="705"/>
        <v>Allan's XI</v>
      </c>
      <c r="F449" t="s">
        <v>253</v>
      </c>
      <c r="G449">
        <f t="shared" ref="G449:H449" si="706">D315</f>
        <v>49</v>
      </c>
      <c r="H449" t="str">
        <f t="shared" si="706"/>
        <v>Blind Mullets</v>
      </c>
      <c r="I449">
        <f t="shared" ref="I449:L449" si="707">I315</f>
        <v>42</v>
      </c>
      <c r="J449" t="str">
        <f t="shared" si="707"/>
        <v>AM</v>
      </c>
      <c r="K449" t="str">
        <f t="shared" si="707"/>
        <v>Charters Towers Airport Reserve</v>
      </c>
      <c r="L449">
        <f t="shared" si="707"/>
        <v>0</v>
      </c>
    </row>
    <row r="450" spans="1:12" x14ac:dyDescent="0.2">
      <c r="A450" t="str">
        <f t="shared" ref="A450:C450" si="708">A316</f>
        <v>Sunday</v>
      </c>
      <c r="B450">
        <f t="shared" si="708"/>
        <v>174</v>
      </c>
      <c r="C450" t="str">
        <f t="shared" si="708"/>
        <v>B2</v>
      </c>
      <c r="D450">
        <f t="shared" ref="D450:E450" si="709">G316</f>
        <v>47</v>
      </c>
      <c r="E450" s="16" t="str">
        <f t="shared" si="709"/>
        <v>Bintang Boys</v>
      </c>
      <c r="F450" t="s">
        <v>253</v>
      </c>
      <c r="G450">
        <f t="shared" ref="G450:H450" si="710">D316</f>
        <v>80</v>
      </c>
      <c r="H450" t="str">
        <f t="shared" si="710"/>
        <v>Far-Kenworth-It</v>
      </c>
      <c r="I450">
        <f t="shared" ref="I450:L450" si="711">I316</f>
        <v>41</v>
      </c>
      <c r="J450" t="str">
        <f t="shared" si="711"/>
        <v>AM</v>
      </c>
      <c r="K450" t="str">
        <f t="shared" si="711"/>
        <v>Charters Towers Airport Reserve</v>
      </c>
      <c r="L450">
        <f t="shared" si="711"/>
        <v>0</v>
      </c>
    </row>
    <row r="451" spans="1:12" x14ac:dyDescent="0.2">
      <c r="A451" t="str">
        <f t="shared" ref="A451:C451" si="712">A317</f>
        <v>Sunday</v>
      </c>
      <c r="B451">
        <f t="shared" si="712"/>
        <v>175</v>
      </c>
      <c r="C451" t="str">
        <f t="shared" si="712"/>
        <v>B2</v>
      </c>
      <c r="D451">
        <f t="shared" ref="D451:E451" si="713">G317</f>
        <v>66</v>
      </c>
      <c r="E451" s="16" t="str">
        <f t="shared" si="713"/>
        <v>Coen Heroes</v>
      </c>
      <c r="F451" t="s">
        <v>253</v>
      </c>
      <c r="G451">
        <f t="shared" ref="G451:H451" si="714">D317</f>
        <v>107</v>
      </c>
      <c r="H451" t="str">
        <f t="shared" si="714"/>
        <v>Mick Downey's XI</v>
      </c>
      <c r="I451">
        <f t="shared" ref="I451:L451" si="715">I317</f>
        <v>10</v>
      </c>
      <c r="J451" t="str">
        <f t="shared" si="715"/>
        <v>AM</v>
      </c>
      <c r="K451" t="str">
        <f t="shared" si="715"/>
        <v>All Souls &amp; St Gabriels School</v>
      </c>
      <c r="L451" t="str">
        <f t="shared" si="715"/>
        <v>Burns Oval   across- road</v>
      </c>
    </row>
    <row r="452" spans="1:12" x14ac:dyDescent="0.2">
      <c r="A452" t="str">
        <f t="shared" ref="A452:C452" si="716">A318</f>
        <v>Sunday</v>
      </c>
      <c r="B452">
        <f t="shared" si="716"/>
        <v>176</v>
      </c>
      <c r="C452" t="str">
        <f t="shared" si="716"/>
        <v>B2</v>
      </c>
      <c r="D452">
        <f t="shared" ref="D452:E452" si="717">G318</f>
        <v>77</v>
      </c>
      <c r="E452" s="16" t="str">
        <f t="shared" si="717"/>
        <v>Erratic 11</v>
      </c>
      <c r="F452" t="s">
        <v>253</v>
      </c>
      <c r="G452">
        <f t="shared" ref="G452:H452" si="718">D318</f>
        <v>169</v>
      </c>
      <c r="H452" t="str">
        <f t="shared" si="718"/>
        <v>Zarsoff</v>
      </c>
      <c r="I452">
        <f t="shared" ref="I452:L452" si="719">I318</f>
        <v>32</v>
      </c>
      <c r="J452" t="str">
        <f t="shared" si="719"/>
        <v>AM</v>
      </c>
      <c r="K452" t="str">
        <f t="shared" si="719"/>
        <v>Charters Towers Airport Reserve</v>
      </c>
      <c r="L452">
        <f t="shared" si="719"/>
        <v>0</v>
      </c>
    </row>
    <row r="453" spans="1:12" x14ac:dyDescent="0.2">
      <c r="A453" t="str">
        <f t="shared" ref="A453:C453" si="720">A319</f>
        <v>Sunday</v>
      </c>
      <c r="B453">
        <f t="shared" si="720"/>
        <v>177</v>
      </c>
      <c r="C453" t="str">
        <f t="shared" si="720"/>
        <v>B2</v>
      </c>
      <c r="D453">
        <f t="shared" ref="D453:E453" si="721">G319</f>
        <v>53</v>
      </c>
      <c r="E453" s="16" t="str">
        <f t="shared" si="721"/>
        <v>Boonies Disciples</v>
      </c>
      <c r="F453" t="s">
        <v>253</v>
      </c>
      <c r="G453">
        <f t="shared" ref="G453:H453" si="722">D319</f>
        <v>57</v>
      </c>
      <c r="H453" t="str">
        <f t="shared" si="722"/>
        <v>Buffalo XI</v>
      </c>
      <c r="I453">
        <f t="shared" ref="I453:L453" si="723">I319</f>
        <v>45</v>
      </c>
      <c r="J453" t="str">
        <f t="shared" si="723"/>
        <v>AM</v>
      </c>
      <c r="K453" t="str">
        <f t="shared" si="723"/>
        <v>Charters Towers Airport Reserve</v>
      </c>
      <c r="L453" t="str">
        <f t="shared" si="723"/>
        <v>Closest field to Trade Centre</v>
      </c>
    </row>
    <row r="454" spans="1:12" x14ac:dyDescent="0.2">
      <c r="A454" t="str">
        <f t="shared" ref="A454:C454" si="724">A320</f>
        <v>Sunday</v>
      </c>
      <c r="B454">
        <f t="shared" si="724"/>
        <v>178</v>
      </c>
      <c r="C454" t="str">
        <f t="shared" si="724"/>
        <v>B2</v>
      </c>
      <c r="D454">
        <f t="shared" ref="D454:E454" si="725">G320</f>
        <v>99</v>
      </c>
      <c r="E454" s="16" t="str">
        <f t="shared" si="725"/>
        <v>Jungle Patrol 2</v>
      </c>
      <c r="F454" t="s">
        <v>253</v>
      </c>
      <c r="G454">
        <f t="shared" ref="G454:H454" si="726">D320</f>
        <v>121</v>
      </c>
      <c r="H454" t="str">
        <f t="shared" si="726"/>
        <v>Poked United</v>
      </c>
      <c r="I454">
        <f t="shared" ref="I454:L454" si="727">I320</f>
        <v>28</v>
      </c>
      <c r="J454" t="str">
        <f t="shared" si="727"/>
        <v>AM</v>
      </c>
      <c r="K454" t="str">
        <f t="shared" si="727"/>
        <v>Charters Towers Airport Reserve</v>
      </c>
      <c r="L454" t="str">
        <f t="shared" si="727"/>
        <v>Lou Laneyrie Oval</v>
      </c>
    </row>
    <row r="455" spans="1:12" x14ac:dyDescent="0.2">
      <c r="A455" t="str">
        <f t="shared" ref="A455:C455" si="728">A321</f>
        <v>Sunday</v>
      </c>
      <c r="B455">
        <f t="shared" si="728"/>
        <v>179</v>
      </c>
      <c r="C455" t="str">
        <f t="shared" si="728"/>
        <v>B2</v>
      </c>
      <c r="D455">
        <f t="shared" ref="D455:E455" si="729">G321</f>
        <v>96</v>
      </c>
      <c r="E455" s="16" t="str">
        <f t="shared" si="729"/>
        <v>Hit 'N' Split</v>
      </c>
      <c r="F455" t="s">
        <v>253</v>
      </c>
      <c r="G455">
        <f t="shared" ref="G455:H455" si="730">D321</f>
        <v>109</v>
      </c>
      <c r="H455" t="str">
        <f t="shared" si="730"/>
        <v>Mongrels Mob</v>
      </c>
      <c r="I455">
        <f t="shared" ref="I455:L455" si="731">I321</f>
        <v>73</v>
      </c>
      <c r="J455" t="str">
        <f t="shared" si="731"/>
        <v>PM</v>
      </c>
      <c r="K455" t="str">
        <f t="shared" si="731"/>
        <v>51 Corral Road</v>
      </c>
      <c r="L455" t="str">
        <f t="shared" si="731"/>
        <v>3.1 km Jesmond Road on Mt Isa  H/Way  10 km</v>
      </c>
    </row>
    <row r="456" spans="1:12" x14ac:dyDescent="0.2">
      <c r="A456" t="str">
        <f t="shared" ref="A456:C456" si="732">A322</f>
        <v>Sunday</v>
      </c>
      <c r="B456">
        <f t="shared" si="732"/>
        <v>180</v>
      </c>
      <c r="C456" t="str">
        <f t="shared" si="732"/>
        <v>B2</v>
      </c>
      <c r="D456">
        <f t="shared" ref="D456:E456" si="733">G322</f>
        <v>138</v>
      </c>
      <c r="E456" s="16" t="str">
        <f t="shared" si="733"/>
        <v>The Dirty Rats</v>
      </c>
      <c r="F456" t="s">
        <v>253</v>
      </c>
      <c r="G456">
        <f t="shared" ref="G456:H456" si="734">D322</f>
        <v>162</v>
      </c>
      <c r="H456" t="str">
        <f t="shared" si="734"/>
        <v>West Indigies</v>
      </c>
      <c r="I456">
        <f t="shared" ref="I456:L456" si="735">I322</f>
        <v>44</v>
      </c>
      <c r="J456" t="str">
        <f t="shared" si="735"/>
        <v>AM</v>
      </c>
      <c r="K456" t="str">
        <f t="shared" si="735"/>
        <v>Charters Towers Airport Reserve</v>
      </c>
      <c r="L456">
        <f t="shared" si="735"/>
        <v>0</v>
      </c>
    </row>
    <row r="457" spans="1:12" x14ac:dyDescent="0.2">
      <c r="A457" t="str">
        <f t="shared" ref="A457:C457" si="736">A323</f>
        <v>Sunday</v>
      </c>
      <c r="B457">
        <f t="shared" si="736"/>
        <v>181</v>
      </c>
      <c r="C457" t="str">
        <f t="shared" si="736"/>
        <v>B2</v>
      </c>
      <c r="D457">
        <f t="shared" ref="D457:E457" si="737">G323</f>
        <v>113</v>
      </c>
      <c r="E457" s="16" t="str">
        <f t="shared" si="737"/>
        <v>Neville's Nomads</v>
      </c>
      <c r="F457" t="s">
        <v>253</v>
      </c>
      <c r="G457">
        <f t="shared" ref="G457:H457" si="738">D323</f>
        <v>135</v>
      </c>
      <c r="H457" t="str">
        <f t="shared" si="738"/>
        <v>Sugar Daddies</v>
      </c>
      <c r="I457">
        <f t="shared" ref="I457:L457" si="739">I323</f>
        <v>54</v>
      </c>
      <c r="J457" t="str">
        <f t="shared" si="739"/>
        <v>AM</v>
      </c>
      <c r="K457" t="str">
        <f t="shared" si="739"/>
        <v>Drink-A-Stubbie Downs</v>
      </c>
      <c r="L457" t="str">
        <f t="shared" si="739"/>
        <v>7.5km on Weir Road</v>
      </c>
    </row>
    <row r="458" spans="1:12" x14ac:dyDescent="0.2">
      <c r="A458" t="str">
        <f t="shared" ref="A458:C458" si="740">A324</f>
        <v>Sunday</v>
      </c>
      <c r="B458">
        <f t="shared" si="740"/>
        <v>182</v>
      </c>
      <c r="C458" t="str">
        <f t="shared" si="740"/>
        <v>B2</v>
      </c>
      <c r="D458">
        <f t="shared" ref="D458:E458" si="741">G324</f>
        <v>75</v>
      </c>
      <c r="E458" s="16" t="str">
        <f t="shared" si="741"/>
        <v>Dufflebags</v>
      </c>
      <c r="F458" t="s">
        <v>253</v>
      </c>
      <c r="G458">
        <f t="shared" ref="G458:H458" si="742">D324</f>
        <v>74</v>
      </c>
      <c r="H458" t="str">
        <f t="shared" si="742"/>
        <v>Ducken Useless</v>
      </c>
      <c r="I458">
        <f t="shared" ref="I458:L458" si="743">I324</f>
        <v>35</v>
      </c>
      <c r="J458" t="str">
        <f t="shared" si="743"/>
        <v>AM</v>
      </c>
      <c r="K458" t="str">
        <f t="shared" si="743"/>
        <v>Charters Towers Airport Reserve</v>
      </c>
      <c r="L458">
        <f t="shared" si="743"/>
        <v>0</v>
      </c>
    </row>
    <row r="459" spans="1:12" x14ac:dyDescent="0.2">
      <c r="A459" t="str">
        <f t="shared" ref="A459:C459" si="744">A325</f>
        <v>Sunday</v>
      </c>
      <c r="B459">
        <f t="shared" si="744"/>
        <v>183</v>
      </c>
      <c r="C459" t="str">
        <f t="shared" si="744"/>
        <v>B2</v>
      </c>
      <c r="D459">
        <f t="shared" ref="D459:E459" si="745">G325</f>
        <v>85</v>
      </c>
      <c r="E459" s="16" t="str">
        <f t="shared" si="745"/>
        <v>Georgetown Joe's</v>
      </c>
      <c r="F459" t="s">
        <v>253</v>
      </c>
      <c r="G459">
        <f t="shared" ref="G459:H459" si="746">D325</f>
        <v>157</v>
      </c>
      <c r="H459" t="str">
        <f t="shared" si="746"/>
        <v>Wanderers</v>
      </c>
      <c r="I459">
        <f t="shared" ref="I459:L459" si="747">I325</f>
        <v>22</v>
      </c>
      <c r="J459" t="str">
        <f t="shared" si="747"/>
        <v>AM</v>
      </c>
      <c r="K459" t="str">
        <f t="shared" si="747"/>
        <v>Charters Towers Golf Club</v>
      </c>
      <c r="L459" t="str">
        <f t="shared" si="747"/>
        <v xml:space="preserve">2nd from Clubhouse                      </v>
      </c>
    </row>
    <row r="460" spans="1:12" x14ac:dyDescent="0.2">
      <c r="A460" t="str">
        <f t="shared" ref="A460:C460" si="748">A326</f>
        <v>Sunday</v>
      </c>
      <c r="B460">
        <f t="shared" si="748"/>
        <v>184</v>
      </c>
      <c r="C460" t="str">
        <f t="shared" si="748"/>
        <v>B2</v>
      </c>
      <c r="D460">
        <f t="shared" ref="D460:E460" si="749">G326</f>
        <v>147</v>
      </c>
      <c r="E460" s="16" t="str">
        <f t="shared" si="749"/>
        <v>Tinned Up</v>
      </c>
      <c r="F460" t="s">
        <v>253</v>
      </c>
      <c r="G460">
        <f t="shared" ref="G460:H460" si="750">D326</f>
        <v>93</v>
      </c>
      <c r="H460" t="str">
        <f t="shared" si="750"/>
        <v>HazBeanz</v>
      </c>
      <c r="I460">
        <f t="shared" ref="I460:L460" si="751">I326</f>
        <v>69</v>
      </c>
      <c r="J460" t="str">
        <f t="shared" si="751"/>
        <v>AM</v>
      </c>
      <c r="K460" t="str">
        <f t="shared" si="751"/>
        <v xml:space="preserve">Alcheringa     </v>
      </c>
      <c r="L460" t="str">
        <f t="shared" si="751"/>
        <v>4.2 km on Old Dalrymple Road.</v>
      </c>
    </row>
    <row r="461" spans="1:12" x14ac:dyDescent="0.2">
      <c r="A461" t="str">
        <f t="shared" ref="A461:C461" si="752">A327</f>
        <v>Sunday</v>
      </c>
      <c r="B461">
        <f t="shared" si="752"/>
        <v>185</v>
      </c>
      <c r="C461" t="str">
        <f t="shared" si="752"/>
        <v>B2</v>
      </c>
      <c r="D461">
        <f t="shared" ref="D461:E461" si="753">G327</f>
        <v>82</v>
      </c>
      <c r="E461" s="16" t="str">
        <f t="shared" si="753"/>
        <v>Fruit Pies</v>
      </c>
      <c r="F461" t="s">
        <v>253</v>
      </c>
      <c r="G461">
        <f t="shared" ref="G461:H461" si="754">D327</f>
        <v>46</v>
      </c>
      <c r="H461" t="str">
        <f t="shared" si="754"/>
        <v>Billbies 11</v>
      </c>
      <c r="I461">
        <f t="shared" ref="I461:L461" si="755">I327</f>
        <v>24</v>
      </c>
      <c r="J461" t="str">
        <f t="shared" si="755"/>
        <v>PM</v>
      </c>
      <c r="K461" t="str">
        <f t="shared" si="755"/>
        <v>Charters Towers Gun Club</v>
      </c>
      <c r="L461" t="str">
        <f t="shared" si="755"/>
        <v>Closest to Clubhouse</v>
      </c>
    </row>
    <row r="462" spans="1:12" x14ac:dyDescent="0.2">
      <c r="A462" t="str">
        <f t="shared" ref="A462:C462" si="756">A328</f>
        <v>Sunday</v>
      </c>
      <c r="B462">
        <f t="shared" si="756"/>
        <v>186</v>
      </c>
      <c r="C462" t="str">
        <f t="shared" si="756"/>
        <v>B2</v>
      </c>
      <c r="D462">
        <f t="shared" ref="D462:E462" si="757">G328</f>
        <v>150</v>
      </c>
      <c r="E462" s="16" t="str">
        <f t="shared" si="757"/>
        <v>Trev's XI</v>
      </c>
      <c r="F462" t="s">
        <v>253</v>
      </c>
      <c r="G462">
        <f t="shared" ref="G462:H462" si="758">D328</f>
        <v>108</v>
      </c>
      <c r="H462" t="str">
        <f t="shared" si="758"/>
        <v>Mingela</v>
      </c>
      <c r="I462">
        <f t="shared" ref="I462:L462" si="759">I328</f>
        <v>20</v>
      </c>
      <c r="J462" t="str">
        <f t="shared" si="759"/>
        <v>PM</v>
      </c>
      <c r="K462" t="str">
        <f t="shared" si="759"/>
        <v>Richmond Hill State School</v>
      </c>
      <c r="L462" t="str">
        <f t="shared" si="759"/>
        <v>Richmond Hill School</v>
      </c>
    </row>
    <row r="463" spans="1:12" x14ac:dyDescent="0.2">
      <c r="A463" t="str">
        <f t="shared" ref="A463:C463" si="760">A329</f>
        <v>Sunday</v>
      </c>
      <c r="B463">
        <f t="shared" si="760"/>
        <v>187</v>
      </c>
      <c r="C463" t="str">
        <f t="shared" si="760"/>
        <v>B2</v>
      </c>
      <c r="D463">
        <f t="shared" ref="D463:E463" si="761">G329</f>
        <v>95</v>
      </c>
      <c r="E463" s="16" t="str">
        <f t="shared" si="761"/>
        <v>Here for the Beer</v>
      </c>
      <c r="F463" t="s">
        <v>253</v>
      </c>
      <c r="G463">
        <f t="shared" ref="G463:H463" si="762">D329</f>
        <v>67</v>
      </c>
      <c r="H463" t="str">
        <f t="shared" si="762"/>
        <v>Crakacan</v>
      </c>
      <c r="I463">
        <f t="shared" ref="I463:L463" si="763">I329</f>
        <v>11</v>
      </c>
      <c r="J463" t="str">
        <f t="shared" si="763"/>
        <v>PM</v>
      </c>
      <c r="K463" t="str">
        <f t="shared" si="763"/>
        <v>Mossman Park Junior Cricket</v>
      </c>
      <c r="L463" t="str">
        <f t="shared" si="763"/>
        <v>Field between Nets and Natal Downs Rd</v>
      </c>
    </row>
    <row r="464" spans="1:12" x14ac:dyDescent="0.2">
      <c r="A464" t="str">
        <f t="shared" ref="A464:C464" si="764">A330</f>
        <v>Sunday</v>
      </c>
      <c r="B464">
        <f t="shared" si="764"/>
        <v>188</v>
      </c>
      <c r="C464" t="str">
        <f t="shared" si="764"/>
        <v>B2</v>
      </c>
      <c r="D464">
        <f t="shared" ref="D464:E464" si="765">G330</f>
        <v>149</v>
      </c>
      <c r="E464" s="16" t="str">
        <f t="shared" si="765"/>
        <v>Treasury Cricket Club</v>
      </c>
      <c r="F464" t="s">
        <v>253</v>
      </c>
      <c r="G464">
        <f t="shared" ref="G464:H464" si="766">D330</f>
        <v>142</v>
      </c>
      <c r="H464" t="str">
        <f t="shared" si="766"/>
        <v>The Smashed Crabs</v>
      </c>
      <c r="I464">
        <f t="shared" ref="I464:L464" si="767">I330</f>
        <v>73</v>
      </c>
      <c r="J464" t="str">
        <f t="shared" si="767"/>
        <v>AM</v>
      </c>
      <c r="K464" t="str">
        <f t="shared" si="767"/>
        <v>51 Corral Road</v>
      </c>
      <c r="L464" t="str">
        <f t="shared" si="767"/>
        <v>3.1 km Jesmond Road on Mt Isa  H/Way  10 km</v>
      </c>
    </row>
    <row r="465" spans="1:12" x14ac:dyDescent="0.2">
      <c r="A465" t="str">
        <f t="shared" ref="A465:C465" si="768">A331</f>
        <v>Sunday</v>
      </c>
      <c r="B465">
        <f t="shared" si="768"/>
        <v>189</v>
      </c>
      <c r="C465" t="str">
        <f t="shared" si="768"/>
        <v>B2</v>
      </c>
      <c r="D465">
        <f t="shared" ref="D465:E465" si="769">G331</f>
        <v>36</v>
      </c>
      <c r="E465" s="16" t="str">
        <f t="shared" si="769"/>
        <v>Balfes Creek Boozers</v>
      </c>
      <c r="F465" t="s">
        <v>253</v>
      </c>
      <c r="G465">
        <f t="shared" ref="G465:H465" si="770">D331</f>
        <v>38</v>
      </c>
      <c r="H465" t="str">
        <f t="shared" si="770"/>
        <v>Ballz Hangin</v>
      </c>
      <c r="I465">
        <f t="shared" ref="I465:L465" si="771">I331</f>
        <v>77</v>
      </c>
      <c r="J465" t="str">
        <f t="shared" si="771"/>
        <v>PM</v>
      </c>
      <c r="K465" t="str">
        <f t="shared" si="771"/>
        <v>A Leonardi    1 GAME ONLY</v>
      </c>
      <c r="L465" t="str">
        <f t="shared" si="771"/>
        <v>30 Torsview Road of Woodchopper Road</v>
      </c>
    </row>
    <row r="466" spans="1:12" x14ac:dyDescent="0.2">
      <c r="A466" t="str">
        <f t="shared" ref="A466:C466" si="772">A332</f>
        <v>Sunday</v>
      </c>
      <c r="B466">
        <f t="shared" si="772"/>
        <v>190</v>
      </c>
      <c r="C466" t="str">
        <f t="shared" si="772"/>
        <v>B2</v>
      </c>
      <c r="D466">
        <f t="shared" ref="D466:E466" si="773">G332</f>
        <v>118</v>
      </c>
      <c r="E466" s="16" t="str">
        <f t="shared" si="773"/>
        <v>Pentland</v>
      </c>
      <c r="F466" t="s">
        <v>253</v>
      </c>
      <c r="G466">
        <f t="shared" ref="G466:H466" si="774">D332</f>
        <v>68</v>
      </c>
      <c r="H466" t="str">
        <f t="shared" si="774"/>
        <v>Cunning Stumpz</v>
      </c>
      <c r="I466">
        <f t="shared" ref="I466:L466" si="775">I332</f>
        <v>50</v>
      </c>
      <c r="J466" t="str">
        <f t="shared" si="775"/>
        <v>PM</v>
      </c>
      <c r="K466" t="str">
        <f t="shared" si="775"/>
        <v>Goldfield Sporting Complex</v>
      </c>
      <c r="L466" t="str">
        <f t="shared" si="775"/>
        <v>2nd away from Athletic Club</v>
      </c>
    </row>
    <row r="467" spans="1:12" x14ac:dyDescent="0.2">
      <c r="A467" t="str">
        <f t="shared" ref="A467:C467" si="776">A333</f>
        <v>Sunday</v>
      </c>
      <c r="B467">
        <f t="shared" si="776"/>
        <v>191</v>
      </c>
      <c r="C467" t="str">
        <f t="shared" si="776"/>
        <v>B2</v>
      </c>
      <c r="D467">
        <f t="shared" ref="D467:E467" si="777">G333</f>
        <v>145</v>
      </c>
      <c r="E467" s="16" t="str">
        <f t="shared" si="777"/>
        <v>Thorleys Troopers</v>
      </c>
      <c r="F467" t="s">
        <v>253</v>
      </c>
      <c r="G467">
        <f t="shared" ref="G467:H467" si="778">D333</f>
        <v>127</v>
      </c>
      <c r="H467" t="str">
        <f t="shared" si="778"/>
        <v>Salisbury Boys XI Team 1</v>
      </c>
      <c r="I467">
        <f t="shared" ref="I467:L467" si="779">I333</f>
        <v>68</v>
      </c>
      <c r="J467" t="str">
        <f t="shared" si="779"/>
        <v>PM</v>
      </c>
      <c r="K467" t="str">
        <f t="shared" si="779"/>
        <v>Sellheim</v>
      </c>
      <c r="L467" t="str">
        <f t="shared" si="779"/>
        <v xml:space="preserve">Ben Carrs  Field                      </v>
      </c>
    </row>
    <row r="468" spans="1:12" x14ac:dyDescent="0.2">
      <c r="A468" t="str">
        <f t="shared" ref="A468:C468" si="780">A334</f>
        <v>Sunday</v>
      </c>
      <c r="B468">
        <f t="shared" si="780"/>
        <v>192</v>
      </c>
      <c r="C468" t="str">
        <f t="shared" si="780"/>
        <v>B2</v>
      </c>
      <c r="D468">
        <f t="shared" ref="D468:E468" si="781">G334</f>
        <v>37</v>
      </c>
      <c r="E468" s="16" t="str">
        <f t="shared" si="781"/>
        <v>Balls, Beers and Bowl 5417</v>
      </c>
      <c r="F468" t="s">
        <v>253</v>
      </c>
      <c r="G468">
        <f t="shared" ref="G468:H468" si="782">D334</f>
        <v>94</v>
      </c>
      <c r="H468" t="str">
        <f t="shared" si="782"/>
        <v>Health Hazards</v>
      </c>
      <c r="I468">
        <f t="shared" ref="I468:L468" si="783">I334</f>
        <v>56</v>
      </c>
      <c r="J468" t="str">
        <f t="shared" si="783"/>
        <v>PM</v>
      </c>
      <c r="K468" t="str">
        <f t="shared" si="783"/>
        <v>Eventide</v>
      </c>
      <c r="L468" t="str">
        <f t="shared" si="783"/>
        <v>Eventide</v>
      </c>
    </row>
    <row r="469" spans="1:12" x14ac:dyDescent="0.2">
      <c r="A469" t="str">
        <f t="shared" ref="A469:C469" si="784">A335</f>
        <v>Sunday</v>
      </c>
      <c r="B469">
        <f t="shared" si="784"/>
        <v>193</v>
      </c>
      <c r="C469" t="str">
        <f t="shared" si="784"/>
        <v>B2</v>
      </c>
      <c r="D469">
        <f t="shared" ref="D469:E469" si="785">G335</f>
        <v>119</v>
      </c>
      <c r="E469" s="16" t="str">
        <f t="shared" si="785"/>
        <v>Pilz &amp; Bills</v>
      </c>
      <c r="F469" t="s">
        <v>253</v>
      </c>
      <c r="G469">
        <f t="shared" ref="G469:H469" si="786">D335</f>
        <v>165</v>
      </c>
      <c r="H469" t="str">
        <f t="shared" si="786"/>
        <v>Wreck Em XI</v>
      </c>
      <c r="I469">
        <f t="shared" ref="I469:L469" si="787">I335</f>
        <v>63</v>
      </c>
      <c r="J469" t="str">
        <f t="shared" si="787"/>
        <v>PM</v>
      </c>
      <c r="K469" t="str">
        <f t="shared" si="787"/>
        <v>Wreck Em XI Home Field 1 GAME</v>
      </c>
      <c r="L469" t="str">
        <f t="shared" si="787"/>
        <v>Coffison's Block</v>
      </c>
    </row>
    <row r="470" spans="1:12" x14ac:dyDescent="0.2">
      <c r="A470" t="str">
        <f t="shared" ref="A470:C470" si="788">A336</f>
        <v>Sunday</v>
      </c>
      <c r="B470">
        <f t="shared" si="788"/>
        <v>194</v>
      </c>
      <c r="C470" t="str">
        <f t="shared" si="788"/>
        <v>B2</v>
      </c>
      <c r="D470">
        <f t="shared" ref="D470:E470" si="789">G336</f>
        <v>91</v>
      </c>
      <c r="E470" s="16" t="str">
        <f t="shared" si="789"/>
        <v>Grog Boggers</v>
      </c>
      <c r="F470" t="s">
        <v>253</v>
      </c>
      <c r="G470">
        <f t="shared" ref="G470:H470" si="790">D336</f>
        <v>90</v>
      </c>
      <c r="H470" t="str">
        <f t="shared" si="790"/>
        <v>Grazed Anatomy</v>
      </c>
      <c r="I470">
        <f t="shared" ref="I470:L470" si="791">I336</f>
        <v>15</v>
      </c>
      <c r="J470" t="str">
        <f t="shared" si="791"/>
        <v>PM</v>
      </c>
      <c r="K470" t="str">
        <f t="shared" si="791"/>
        <v>Mosman Park Junior Cricket</v>
      </c>
      <c r="L470" t="str">
        <f t="shared" si="791"/>
        <v>Top field towards Mt Leyshon Road</v>
      </c>
    </row>
    <row r="471" spans="1:12" x14ac:dyDescent="0.2">
      <c r="A471" t="str">
        <f t="shared" ref="A471:C471" si="792">A337</f>
        <v>Sunday</v>
      </c>
      <c r="B471">
        <f t="shared" si="792"/>
        <v>195</v>
      </c>
      <c r="C471" t="str">
        <f t="shared" si="792"/>
        <v>B2</v>
      </c>
      <c r="D471">
        <f t="shared" ref="D471:E471" si="793">G337</f>
        <v>125</v>
      </c>
      <c r="E471" s="16" t="str">
        <f t="shared" si="793"/>
        <v>Ravenswood Gold Nuggets</v>
      </c>
      <c r="F471" t="s">
        <v>253</v>
      </c>
      <c r="G471">
        <f t="shared" ref="G471:H471" si="794">D337</f>
        <v>103</v>
      </c>
      <c r="H471" t="str">
        <f t="shared" si="794"/>
        <v>Logistic All Sorts</v>
      </c>
      <c r="I471">
        <f t="shared" ref="I471:L471" si="795">I337</f>
        <v>35</v>
      </c>
      <c r="J471" t="str">
        <f t="shared" si="795"/>
        <v>PM</v>
      </c>
      <c r="K471" t="str">
        <f t="shared" si="795"/>
        <v>Charters Towers Airport Reserve</v>
      </c>
      <c r="L471">
        <f t="shared" si="795"/>
        <v>0</v>
      </c>
    </row>
    <row r="472" spans="1:12" x14ac:dyDescent="0.2">
      <c r="A472" t="str">
        <f t="shared" ref="A472:C472" si="796">A338</f>
        <v>Sunday</v>
      </c>
      <c r="B472">
        <f t="shared" si="796"/>
        <v>196</v>
      </c>
      <c r="C472" t="str">
        <f t="shared" si="796"/>
        <v>B2</v>
      </c>
      <c r="D472">
        <f t="shared" ref="D472:E472" si="797">G338</f>
        <v>161</v>
      </c>
      <c r="E472" s="16" t="str">
        <f t="shared" si="797"/>
        <v>Weipa Croc's</v>
      </c>
      <c r="F472" t="s">
        <v>253</v>
      </c>
      <c r="G472">
        <f t="shared" ref="G472:H472" si="798">D338</f>
        <v>62</v>
      </c>
      <c r="H472" t="str">
        <f t="shared" si="798"/>
        <v>Casualties</v>
      </c>
      <c r="I472">
        <f t="shared" ref="I472:L472" si="799">I338</f>
        <v>74</v>
      </c>
      <c r="J472" t="str">
        <f t="shared" si="799"/>
        <v>PM</v>
      </c>
      <c r="K472" t="str">
        <f t="shared" si="799"/>
        <v>Urdera  Road</v>
      </c>
      <c r="L472" t="str">
        <f t="shared" si="799"/>
        <v>3.2 km Urdera  Road on Lynd H/Way 5km</v>
      </c>
    </row>
    <row r="473" spans="1:12" x14ac:dyDescent="0.2">
      <c r="A473" t="str">
        <f t="shared" ref="A473:C473" si="800">A339</f>
        <v>Sunday</v>
      </c>
      <c r="B473">
        <f t="shared" si="800"/>
        <v>197</v>
      </c>
      <c r="C473" t="str">
        <f t="shared" si="800"/>
        <v>B2</v>
      </c>
      <c r="D473">
        <f t="shared" ref="D473:E473" si="801">G339</f>
        <v>98</v>
      </c>
      <c r="E473" s="16" t="str">
        <f t="shared" si="801"/>
        <v>Inghamvale Housos</v>
      </c>
      <c r="F473" t="s">
        <v>253</v>
      </c>
      <c r="G473">
        <f t="shared" ref="G473:H473" si="802">D339</f>
        <v>164</v>
      </c>
      <c r="H473" t="str">
        <f t="shared" si="802"/>
        <v>Western Star Pickets 2</v>
      </c>
      <c r="I473">
        <f t="shared" ref="I473:L473" si="803">I339</f>
        <v>19</v>
      </c>
      <c r="J473" t="str">
        <f t="shared" si="803"/>
        <v>PM</v>
      </c>
      <c r="K473" t="str">
        <f t="shared" si="803"/>
        <v>Blackheath &amp; Thornburgh College</v>
      </c>
      <c r="L473" t="str">
        <f t="shared" si="803"/>
        <v>Waverley Field</v>
      </c>
    </row>
    <row r="474" spans="1:12" x14ac:dyDescent="0.2">
      <c r="A474" t="str">
        <f t="shared" ref="A474:C474" si="804">A340</f>
        <v>Sunday</v>
      </c>
      <c r="B474">
        <f t="shared" si="804"/>
        <v>198</v>
      </c>
      <c r="C474" t="str">
        <f t="shared" si="804"/>
        <v>B2</v>
      </c>
      <c r="D474">
        <f t="shared" ref="D474:E474" si="805">G340</f>
        <v>79</v>
      </c>
      <c r="E474" s="16" t="str">
        <f t="shared" si="805"/>
        <v>Far Canals</v>
      </c>
      <c r="F474" t="s">
        <v>253</v>
      </c>
      <c r="G474">
        <f t="shared" ref="G474:H474" si="806">D340</f>
        <v>105</v>
      </c>
      <c r="H474" t="str">
        <f t="shared" si="806"/>
        <v>Master Batters</v>
      </c>
      <c r="I474">
        <f t="shared" ref="I474:L474" si="807">I340</f>
        <v>23</v>
      </c>
      <c r="J474" t="str">
        <f t="shared" si="807"/>
        <v>PM</v>
      </c>
      <c r="K474" t="str">
        <f t="shared" si="807"/>
        <v>Charters Towers Gun Club</v>
      </c>
      <c r="L474" t="str">
        <f t="shared" si="807"/>
        <v>Left Hand side/2nd away from clubhouse</v>
      </c>
    </row>
    <row r="475" spans="1:12" x14ac:dyDescent="0.2">
      <c r="A475" t="str">
        <f t="shared" ref="A475:C475" si="808">A341</f>
        <v>Sunday</v>
      </c>
      <c r="B475">
        <f t="shared" si="808"/>
        <v>199</v>
      </c>
      <c r="C475" t="str">
        <f t="shared" si="808"/>
        <v>B2</v>
      </c>
      <c r="D475">
        <f t="shared" ref="D475:E475" si="809">G341</f>
        <v>140</v>
      </c>
      <c r="E475" s="16" t="str">
        <f t="shared" si="809"/>
        <v>The North Cleveland Steamers XI</v>
      </c>
      <c r="F475" t="s">
        <v>253</v>
      </c>
      <c r="G475">
        <f t="shared" ref="G475:H475" si="810">D341</f>
        <v>64</v>
      </c>
      <c r="H475" t="str">
        <f t="shared" si="810"/>
        <v>Chasing Tail</v>
      </c>
      <c r="I475">
        <f t="shared" ref="I475:L475" si="811">I341</f>
        <v>8</v>
      </c>
      <c r="J475" t="str">
        <f t="shared" si="811"/>
        <v>PM</v>
      </c>
      <c r="K475" t="str">
        <f t="shared" si="811"/>
        <v>All Souls &amp; St Gabriels School</v>
      </c>
      <c r="L475" t="str">
        <f t="shared" si="811"/>
        <v>Burry  Oval</v>
      </c>
    </row>
    <row r="476" spans="1:12" x14ac:dyDescent="0.2">
      <c r="A476" t="str">
        <f t="shared" ref="A476:C476" si="812">A342</f>
        <v>Sunday</v>
      </c>
      <c r="B476">
        <f t="shared" si="812"/>
        <v>200</v>
      </c>
      <c r="C476" t="str">
        <f t="shared" si="812"/>
        <v>B2</v>
      </c>
      <c r="D476">
        <f t="shared" ref="D476:E476" si="813">G342</f>
        <v>148</v>
      </c>
      <c r="E476" s="16" t="str">
        <f t="shared" si="813"/>
        <v>Total NHS</v>
      </c>
      <c r="F476" t="s">
        <v>253</v>
      </c>
      <c r="G476">
        <f t="shared" ref="G476:H476" si="814">D342</f>
        <v>51</v>
      </c>
      <c r="H476" t="str">
        <f t="shared" si="814"/>
        <v>Bloody Huge XI</v>
      </c>
      <c r="I476">
        <f t="shared" ref="I476:L476" si="815">I342</f>
        <v>64</v>
      </c>
      <c r="J476" t="str">
        <f t="shared" si="815"/>
        <v>PM</v>
      </c>
      <c r="K476" t="str">
        <f t="shared" si="815"/>
        <v>School of Distance Education</v>
      </c>
      <c r="L476" t="str">
        <f t="shared" si="815"/>
        <v>School of Distance Education</v>
      </c>
    </row>
    <row r="477" spans="1:12" x14ac:dyDescent="0.2">
      <c r="A477" t="str">
        <f t="shared" ref="A477:C477" si="816">A343</f>
        <v>Sunday</v>
      </c>
      <c r="B477">
        <f t="shared" si="816"/>
        <v>201</v>
      </c>
      <c r="C477" t="str">
        <f t="shared" si="816"/>
        <v>B2</v>
      </c>
      <c r="D477">
        <f t="shared" ref="D477:E477" si="817">G343</f>
        <v>104</v>
      </c>
      <c r="E477" s="16" t="str">
        <f t="shared" si="817"/>
        <v>Mareeba</v>
      </c>
      <c r="F477" t="s">
        <v>253</v>
      </c>
      <c r="G477">
        <f t="shared" ref="G477:H477" si="818">D343</f>
        <v>63</v>
      </c>
      <c r="H477" t="str">
        <f t="shared" si="818"/>
        <v>Chads Champs</v>
      </c>
      <c r="I477">
        <f t="shared" ref="I477:L477" si="819">I343</f>
        <v>54</v>
      </c>
      <c r="J477" t="str">
        <f t="shared" si="819"/>
        <v>PM</v>
      </c>
      <c r="K477" t="str">
        <f t="shared" si="819"/>
        <v>Drink-A-Stubbie Downs</v>
      </c>
      <c r="L477" t="str">
        <f t="shared" si="819"/>
        <v>7.5km on Weir Road</v>
      </c>
    </row>
    <row r="478" spans="1:12" x14ac:dyDescent="0.2">
      <c r="A478" t="str">
        <f t="shared" ref="A478:C478" si="820">A344</f>
        <v>Sunday</v>
      </c>
      <c r="B478">
        <f t="shared" si="820"/>
        <v>202</v>
      </c>
      <c r="C478" t="str">
        <f t="shared" si="820"/>
        <v>B2</v>
      </c>
      <c r="D478">
        <f t="shared" ref="D478:E478" si="821">G344</f>
        <v>61</v>
      </c>
      <c r="E478" s="16" t="str">
        <f t="shared" si="821"/>
        <v>Canefield Slashers</v>
      </c>
      <c r="F478" t="s">
        <v>253</v>
      </c>
      <c r="G478">
        <f t="shared" ref="G478:H478" si="822">D344</f>
        <v>124</v>
      </c>
      <c r="H478" t="str">
        <f t="shared" si="822"/>
        <v>Popatop XI</v>
      </c>
      <c r="I478">
        <f t="shared" ref="I478:L478" si="823">I344</f>
        <v>70</v>
      </c>
      <c r="J478" t="str">
        <f t="shared" si="823"/>
        <v>PM</v>
      </c>
      <c r="K478" t="str">
        <f t="shared" si="823"/>
        <v>Popatop Plains</v>
      </c>
      <c r="L478" t="str">
        <f t="shared" si="823"/>
        <v xml:space="preserve"> 3 km  on Woodchopper Road</v>
      </c>
    </row>
    <row r="479" spans="1:12" x14ac:dyDescent="0.2">
      <c r="A479" t="str">
        <f t="shared" ref="A479:C479" si="824">A345</f>
        <v>Sunday</v>
      </c>
      <c r="B479">
        <f t="shared" si="824"/>
        <v>203</v>
      </c>
      <c r="C479" t="str">
        <f t="shared" si="824"/>
        <v>B2</v>
      </c>
      <c r="D479">
        <f t="shared" ref="D479:E479" si="825">G345</f>
        <v>134</v>
      </c>
      <c r="E479" s="16" t="str">
        <f t="shared" si="825"/>
        <v>Stiff Members</v>
      </c>
      <c r="F479" t="s">
        <v>253</v>
      </c>
      <c r="G479">
        <f t="shared" ref="G479:H479" si="826">D345</f>
        <v>84</v>
      </c>
      <c r="H479" t="str">
        <f t="shared" si="826"/>
        <v>Garry's Mob</v>
      </c>
      <c r="I479">
        <f t="shared" ref="I479:L479" si="827">I345</f>
        <v>10</v>
      </c>
      <c r="J479" t="str">
        <f t="shared" si="827"/>
        <v>PM</v>
      </c>
      <c r="K479" t="str">
        <f t="shared" si="827"/>
        <v>All Souls &amp; St Gabriels School</v>
      </c>
      <c r="L479" t="str">
        <f t="shared" si="827"/>
        <v>Burns Oval   across- road</v>
      </c>
    </row>
    <row r="480" spans="1:12" x14ac:dyDescent="0.2">
      <c r="A480" t="str">
        <f t="shared" ref="A480:C480" si="828">A346</f>
        <v>Sunday</v>
      </c>
      <c r="B480">
        <f t="shared" si="828"/>
        <v>204</v>
      </c>
      <c r="C480" t="str">
        <f t="shared" si="828"/>
        <v>B2</v>
      </c>
      <c r="D480">
        <f t="shared" ref="D480:E480" si="829">G346</f>
        <v>139</v>
      </c>
      <c r="E480" s="16" t="str">
        <f t="shared" si="829"/>
        <v>The Herd XI</v>
      </c>
      <c r="F480" t="s">
        <v>253</v>
      </c>
      <c r="G480">
        <f t="shared" ref="G480:H480" si="830">D346</f>
        <v>167</v>
      </c>
      <c r="H480" t="str">
        <f t="shared" si="830"/>
        <v>Yabulu</v>
      </c>
      <c r="I480">
        <f t="shared" ref="I480:L480" si="831">I346</f>
        <v>22</v>
      </c>
      <c r="J480" t="str">
        <f t="shared" si="831"/>
        <v>PM</v>
      </c>
      <c r="K480" t="str">
        <f t="shared" si="831"/>
        <v>Charters Towers Golf Club</v>
      </c>
      <c r="L480" t="str">
        <f t="shared" si="831"/>
        <v xml:space="preserve">2nd from Clubhouse                      </v>
      </c>
    </row>
    <row r="481" spans="1:12" x14ac:dyDescent="0.2">
      <c r="A481" t="str">
        <f t="shared" ref="A481:C481" si="832">A347</f>
        <v>Sunday</v>
      </c>
      <c r="B481">
        <f t="shared" si="832"/>
        <v>205</v>
      </c>
      <c r="C481" t="str">
        <f t="shared" si="832"/>
        <v>B2</v>
      </c>
      <c r="D481">
        <f t="shared" ref="D481:E481" si="833">G347</f>
        <v>50</v>
      </c>
      <c r="E481" s="16" t="str">
        <f t="shared" si="833"/>
        <v>Blood, Sweat 'N' Beers</v>
      </c>
      <c r="F481" t="s">
        <v>253</v>
      </c>
      <c r="G481">
        <f t="shared" ref="G481:H481" si="834">D347</f>
        <v>92</v>
      </c>
      <c r="H481" t="str">
        <f t="shared" si="834"/>
        <v>Grog Monsters</v>
      </c>
      <c r="I481">
        <f t="shared" ref="I481:L481" si="835">I347</f>
        <v>61</v>
      </c>
      <c r="J481" t="str">
        <f t="shared" si="835"/>
        <v>PM</v>
      </c>
      <c r="K481" t="str">
        <f t="shared" si="835"/>
        <v>Towers Taipans Soccer Field</v>
      </c>
      <c r="L481" t="str">
        <f t="shared" si="835"/>
        <v>Kerswell Oval</v>
      </c>
    </row>
    <row r="482" spans="1:12" x14ac:dyDescent="0.2">
      <c r="A482" t="str">
        <f t="shared" ref="A482:C482" si="836">A348</f>
        <v>Sunday</v>
      </c>
      <c r="B482">
        <f t="shared" si="836"/>
        <v>206</v>
      </c>
      <c r="C482" t="str">
        <f t="shared" si="836"/>
        <v>B2</v>
      </c>
      <c r="D482">
        <f t="shared" ref="D482:E482" si="837">G348</f>
        <v>101</v>
      </c>
      <c r="E482" s="16" t="str">
        <f t="shared" si="837"/>
        <v>Lager Louts</v>
      </c>
      <c r="F482" t="s">
        <v>253</v>
      </c>
      <c r="G482">
        <f t="shared" ref="G482:H482" si="838">D348</f>
        <v>137</v>
      </c>
      <c r="H482" t="str">
        <f t="shared" si="838"/>
        <v>Team Ramrod</v>
      </c>
      <c r="I482">
        <f t="shared" ref="I482:L482" si="839">I348</f>
        <v>71</v>
      </c>
      <c r="J482" t="str">
        <f t="shared" si="839"/>
        <v>PM</v>
      </c>
      <c r="K482" t="str">
        <f t="shared" si="839"/>
        <v>Lords</v>
      </c>
      <c r="L482" t="str">
        <f t="shared" si="839"/>
        <v>Off Phillipson Road near Distance Edd</v>
      </c>
    </row>
    <row r="483" spans="1:12" x14ac:dyDescent="0.2">
      <c r="A483" t="str">
        <f t="shared" ref="A483:C483" si="840">A349</f>
        <v>Sunday</v>
      </c>
      <c r="B483">
        <f t="shared" si="840"/>
        <v>207</v>
      </c>
      <c r="C483" t="str">
        <f t="shared" si="840"/>
        <v>B2</v>
      </c>
      <c r="D483">
        <f t="shared" ref="D483:E483" si="841">G349</f>
        <v>151</v>
      </c>
      <c r="E483" s="16" t="str">
        <f t="shared" si="841"/>
        <v>Tropix</v>
      </c>
      <c r="F483" t="s">
        <v>253</v>
      </c>
      <c r="G483">
        <f t="shared" ref="G483:H483" si="842">D349</f>
        <v>132</v>
      </c>
      <c r="H483" t="str">
        <f t="shared" si="842"/>
        <v>Smackedaround</v>
      </c>
      <c r="I483">
        <f t="shared" ref="I483:L483" si="843">I349</f>
        <v>43</v>
      </c>
      <c r="J483" t="str">
        <f t="shared" si="843"/>
        <v>PM</v>
      </c>
      <c r="K483" t="str">
        <f t="shared" si="843"/>
        <v>Charters Towers Airport Reserve</v>
      </c>
      <c r="L483">
        <f t="shared" si="843"/>
        <v>0</v>
      </c>
    </row>
    <row r="484" spans="1:12" x14ac:dyDescent="0.2">
      <c r="A484" t="str">
        <f t="shared" ref="A484:C484" si="844">A350</f>
        <v>Sunday</v>
      </c>
      <c r="B484">
        <f t="shared" si="844"/>
        <v>208</v>
      </c>
      <c r="C484" t="str">
        <f t="shared" si="844"/>
        <v>B2</v>
      </c>
      <c r="D484">
        <f t="shared" ref="D484:E484" si="845">G350</f>
        <v>40</v>
      </c>
      <c r="E484" s="16" t="str">
        <f t="shared" si="845"/>
        <v>Barbwire</v>
      </c>
      <c r="F484" t="s">
        <v>253</v>
      </c>
      <c r="G484">
        <f t="shared" ref="G484:H484" si="846">D350</f>
        <v>136</v>
      </c>
      <c r="H484" t="str">
        <f t="shared" si="846"/>
        <v>Swinging Outside Ya Crease</v>
      </c>
      <c r="I484">
        <f t="shared" ref="I484:L484" si="847">I350</f>
        <v>75</v>
      </c>
      <c r="J484" t="str">
        <f t="shared" si="847"/>
        <v>PM</v>
      </c>
      <c r="K484" t="str">
        <f t="shared" si="847"/>
        <v xml:space="preserve">Brokevale       </v>
      </c>
      <c r="L484" t="str">
        <f t="shared" si="847"/>
        <v>3.8 km Milchester Road Queenslander Road</v>
      </c>
    </row>
    <row r="485" spans="1:12" x14ac:dyDescent="0.2">
      <c r="A485" t="str">
        <f t="shared" ref="A485:C485" si="848">A351</f>
        <v>Sunday</v>
      </c>
      <c r="B485">
        <f t="shared" si="848"/>
        <v>209</v>
      </c>
      <c r="C485" t="str">
        <f t="shared" si="848"/>
        <v>B2</v>
      </c>
      <c r="D485">
        <f t="shared" ref="D485:E485" si="849">G351</f>
        <v>144</v>
      </c>
      <c r="E485" s="16" t="str">
        <f t="shared" si="849"/>
        <v>Thirsty Rhinos</v>
      </c>
      <c r="F485" t="s">
        <v>253</v>
      </c>
      <c r="G485">
        <f t="shared" ref="G485:H485" si="850">D351</f>
        <v>48</v>
      </c>
      <c r="H485" t="str">
        <f t="shared" si="850"/>
        <v xml:space="preserve">Black Bream  </v>
      </c>
      <c r="I485">
        <f t="shared" ref="I485:L485" si="851">I351</f>
        <v>34</v>
      </c>
      <c r="J485" t="str">
        <f t="shared" si="851"/>
        <v>PM</v>
      </c>
      <c r="K485" t="str">
        <f t="shared" si="851"/>
        <v>Charters Towers Airport Reserve</v>
      </c>
      <c r="L485">
        <f t="shared" si="851"/>
        <v>0</v>
      </c>
    </row>
    <row r="486" spans="1:12" x14ac:dyDescent="0.2">
      <c r="A486" t="str">
        <f t="shared" ref="A486:C486" si="852">A352</f>
        <v>Sunday</v>
      </c>
      <c r="B486">
        <f t="shared" si="852"/>
        <v>210</v>
      </c>
      <c r="C486" t="str">
        <f t="shared" si="852"/>
        <v>B2</v>
      </c>
      <c r="D486">
        <f t="shared" ref="D486:E486" si="853">G352</f>
        <v>60</v>
      </c>
      <c r="E486" s="16" t="str">
        <f t="shared" si="853"/>
        <v>Bunch of Carn'ts</v>
      </c>
      <c r="F486" t="s">
        <v>253</v>
      </c>
      <c r="G486">
        <f t="shared" ref="G486:H486" si="854">D352</f>
        <v>122</v>
      </c>
      <c r="H486" t="str">
        <f t="shared" si="854"/>
        <v>Politically Incorrect</v>
      </c>
      <c r="I486">
        <f t="shared" ref="I486:L486" si="855">I352</f>
        <v>42</v>
      </c>
      <c r="J486" t="str">
        <f t="shared" si="855"/>
        <v>PM</v>
      </c>
      <c r="K486" t="str">
        <f t="shared" si="855"/>
        <v>Charters Towers Airport Reserve</v>
      </c>
      <c r="L486">
        <f t="shared" si="855"/>
        <v>0</v>
      </c>
    </row>
    <row r="487" spans="1:12" x14ac:dyDescent="0.2">
      <c r="A487" t="str">
        <f t="shared" ref="A487:C487" si="856">A353</f>
        <v>Sunday</v>
      </c>
      <c r="B487">
        <f t="shared" si="856"/>
        <v>211</v>
      </c>
      <c r="C487" t="str">
        <f t="shared" si="856"/>
        <v>B2</v>
      </c>
      <c r="D487">
        <f t="shared" ref="D487:E487" si="857">G353</f>
        <v>143</v>
      </c>
      <c r="E487" s="16" t="str">
        <f t="shared" si="857"/>
        <v>The Wilderbeasts</v>
      </c>
      <c r="F487" t="s">
        <v>253</v>
      </c>
      <c r="G487">
        <f t="shared" ref="G487:H487" si="858">D353</f>
        <v>78</v>
      </c>
      <c r="H487" t="str">
        <f t="shared" si="858"/>
        <v>Expendaballs</v>
      </c>
      <c r="I487">
        <f t="shared" ref="I487:L487" si="859">I353</f>
        <v>28</v>
      </c>
      <c r="J487" t="str">
        <f t="shared" si="859"/>
        <v>PM</v>
      </c>
      <c r="K487" t="str">
        <f t="shared" si="859"/>
        <v>Charters Towers Airport Reserve</v>
      </c>
      <c r="L487" t="str">
        <f t="shared" si="859"/>
        <v>Lou Laneyrie Oval</v>
      </c>
    </row>
    <row r="488" spans="1:12" x14ac:dyDescent="0.2">
      <c r="A488" t="str">
        <f t="shared" ref="A488:C488" si="860">A354</f>
        <v>Sunday</v>
      </c>
      <c r="B488">
        <f t="shared" si="860"/>
        <v>212</v>
      </c>
      <c r="C488" t="str">
        <f t="shared" si="860"/>
        <v>B2</v>
      </c>
      <c r="D488">
        <f t="shared" ref="D488:E488" si="861">G354</f>
        <v>58</v>
      </c>
      <c r="E488" s="16" t="str">
        <f t="shared" si="861"/>
        <v>Bum Grubs</v>
      </c>
      <c r="F488" t="s">
        <v>253</v>
      </c>
      <c r="G488">
        <f t="shared" ref="G488:H488" si="862">D354</f>
        <v>115</v>
      </c>
      <c r="H488" t="str">
        <f t="shared" si="862"/>
        <v>Normanton Rogues</v>
      </c>
      <c r="I488">
        <f t="shared" ref="I488:L488" si="863">I354</f>
        <v>29</v>
      </c>
      <c r="J488" t="str">
        <f t="shared" si="863"/>
        <v>PM</v>
      </c>
      <c r="K488" t="str">
        <f t="shared" si="863"/>
        <v>Charters Towers Airport Reserve</v>
      </c>
      <c r="L488" t="str">
        <f t="shared" si="863"/>
        <v>Opposite Depot</v>
      </c>
    </row>
    <row r="489" spans="1:12" x14ac:dyDescent="0.2">
      <c r="A489" t="str">
        <f t="shared" ref="A489:C489" si="864">A355</f>
        <v>Sunday</v>
      </c>
      <c r="B489">
        <f t="shared" si="864"/>
        <v>213</v>
      </c>
      <c r="C489" t="str">
        <f t="shared" si="864"/>
        <v>B2</v>
      </c>
      <c r="D489">
        <f t="shared" ref="D489:E489" si="865">G355</f>
        <v>114</v>
      </c>
      <c r="E489" s="16" t="str">
        <f t="shared" si="865"/>
        <v>Nick 'N' Balls</v>
      </c>
      <c r="F489" t="s">
        <v>253</v>
      </c>
      <c r="G489">
        <f t="shared" ref="G489:H489" si="866">D355</f>
        <v>106</v>
      </c>
      <c r="H489" t="str">
        <f t="shared" si="866"/>
        <v>Mendi's Mob</v>
      </c>
      <c r="I489">
        <f t="shared" ref="I489:L489" si="867">I355</f>
        <v>32</v>
      </c>
      <c r="J489" t="str">
        <f t="shared" si="867"/>
        <v>PM</v>
      </c>
      <c r="K489" t="str">
        <f t="shared" si="867"/>
        <v>Charters Towers Airport Reserve</v>
      </c>
      <c r="L489">
        <f t="shared" si="867"/>
        <v>0</v>
      </c>
    </row>
    <row r="490" spans="1:12" x14ac:dyDescent="0.2">
      <c r="A490" t="str">
        <f t="shared" ref="A490:C490" si="868">A356</f>
        <v>Sunday</v>
      </c>
      <c r="B490">
        <f t="shared" si="868"/>
        <v>214</v>
      </c>
      <c r="C490" t="str">
        <f t="shared" si="868"/>
        <v>B2</v>
      </c>
      <c r="D490">
        <f t="shared" ref="D490:E490" si="869">G356</f>
        <v>73</v>
      </c>
      <c r="E490" s="16" t="str">
        <f t="shared" si="869"/>
        <v>Dreaded Creeping  Bumrashes</v>
      </c>
      <c r="F490" t="s">
        <v>253</v>
      </c>
      <c r="G490">
        <f t="shared" ref="G490:H490" si="870">D356</f>
        <v>160</v>
      </c>
      <c r="H490" t="str">
        <f t="shared" si="870"/>
        <v>Weekend Wariyas</v>
      </c>
      <c r="I490">
        <f t="shared" ref="I490:L490" si="871">I356</f>
        <v>44</v>
      </c>
      <c r="J490" t="str">
        <f t="shared" si="871"/>
        <v>PM</v>
      </c>
      <c r="K490" t="str">
        <f t="shared" si="871"/>
        <v>Charters Towers Airport Reserve</v>
      </c>
      <c r="L490">
        <f t="shared" si="871"/>
        <v>0</v>
      </c>
    </row>
    <row r="491" spans="1:12" x14ac:dyDescent="0.2">
      <c r="A491" t="str">
        <f t="shared" ref="A491:C491" si="872">A357</f>
        <v>Sunday</v>
      </c>
      <c r="B491">
        <f t="shared" si="872"/>
        <v>215</v>
      </c>
      <c r="C491" t="str">
        <f t="shared" si="872"/>
        <v>B2</v>
      </c>
      <c r="D491">
        <f t="shared" ref="D491:E491" si="873">G357</f>
        <v>59</v>
      </c>
      <c r="E491" s="16" t="str">
        <f t="shared" si="873"/>
        <v>Bumbo's XI</v>
      </c>
      <c r="F491" t="s">
        <v>253</v>
      </c>
      <c r="G491">
        <f t="shared" ref="G491:H491" si="874">D357</f>
        <v>86</v>
      </c>
      <c r="H491" t="str">
        <f t="shared" si="874"/>
        <v>Gibby's Greenants</v>
      </c>
      <c r="I491">
        <f t="shared" ref="I491:L491" si="875">I357</f>
        <v>41</v>
      </c>
      <c r="J491" t="str">
        <f t="shared" si="875"/>
        <v>PM</v>
      </c>
      <c r="K491" t="str">
        <f t="shared" si="875"/>
        <v>Charters Towers Airport Reserve</v>
      </c>
      <c r="L491">
        <f t="shared" si="875"/>
        <v>0</v>
      </c>
    </row>
    <row r="492" spans="1:12" x14ac:dyDescent="0.2">
      <c r="A492" t="str">
        <f t="shared" ref="A492:C492" si="876">A358</f>
        <v>Sunday</v>
      </c>
      <c r="B492">
        <f t="shared" si="876"/>
        <v>216</v>
      </c>
      <c r="C492" t="str">
        <f t="shared" si="876"/>
        <v>B2</v>
      </c>
      <c r="D492">
        <f t="shared" ref="D492:E492" si="877">G358</f>
        <v>247</v>
      </c>
      <c r="E492" s="16" t="str">
        <f t="shared" si="877"/>
        <v>The Sandpaper Bandits</v>
      </c>
      <c r="F492" t="s">
        <v>253</v>
      </c>
      <c r="G492">
        <f t="shared" ref="G492:H492" si="878">D358</f>
        <v>133</v>
      </c>
      <c r="H492" t="str">
        <f t="shared" si="878"/>
        <v>Smelly Boxes</v>
      </c>
      <c r="I492">
        <f t="shared" ref="I492:L492" si="879">I358</f>
        <v>45</v>
      </c>
      <c r="J492" t="str">
        <f t="shared" si="879"/>
        <v>PM</v>
      </c>
      <c r="K492" t="str">
        <f t="shared" si="879"/>
        <v>Charters Towers Airport Reserve</v>
      </c>
      <c r="L492" t="str">
        <f t="shared" si="879"/>
        <v>Closest field to Trade Centre</v>
      </c>
    </row>
    <row r="493" spans="1:12" x14ac:dyDescent="0.2">
      <c r="A493" t="str">
        <f t="shared" ref="A493:C493" si="880">A359</f>
        <v>Sunday</v>
      </c>
      <c r="B493">
        <f t="shared" si="880"/>
        <v>217</v>
      </c>
      <c r="C493" t="str">
        <f t="shared" si="880"/>
        <v>B2</v>
      </c>
      <c r="D493">
        <f t="shared" ref="D493:E493" si="881">G359</f>
        <v>81</v>
      </c>
      <c r="E493" s="16" t="str">
        <f t="shared" si="881"/>
        <v>Farmer's XI</v>
      </c>
      <c r="F493" t="s">
        <v>253</v>
      </c>
      <c r="G493">
        <f t="shared" ref="G493:H493" si="882">D359</f>
        <v>129</v>
      </c>
      <c r="H493" t="str">
        <f t="shared" si="882"/>
        <v>Scuds 11</v>
      </c>
      <c r="I493">
        <f t="shared" ref="I493:L493" si="883">I359</f>
        <v>66</v>
      </c>
      <c r="J493" t="str">
        <f t="shared" si="883"/>
        <v>PM</v>
      </c>
      <c r="K493" t="str">
        <f t="shared" si="883"/>
        <v>Six Pack Downs</v>
      </c>
      <c r="L493" t="str">
        <f t="shared" si="883"/>
        <v>3.6 km on Lynd Highway</v>
      </c>
    </row>
    <row r="494" spans="1:12" x14ac:dyDescent="0.2">
      <c r="A494" t="str">
        <f t="shared" ref="A494:C494" si="884">A360</f>
        <v>Sunday</v>
      </c>
      <c r="B494">
        <f t="shared" si="884"/>
        <v>218</v>
      </c>
      <c r="C494" t="str">
        <f t="shared" si="884"/>
        <v>Social</v>
      </c>
      <c r="D494">
        <f t="shared" ref="D494:E494" si="885">G360</f>
        <v>234</v>
      </c>
      <c r="E494" s="16" t="str">
        <f t="shared" si="885"/>
        <v>Tinnies And Beer</v>
      </c>
      <c r="F494" t="s">
        <v>253</v>
      </c>
      <c r="G494">
        <f t="shared" ref="G494:H494" si="886">D360</f>
        <v>222</v>
      </c>
      <c r="H494" t="str">
        <f t="shared" si="886"/>
        <v>Riverside Boys</v>
      </c>
      <c r="I494">
        <f t="shared" ref="I494:L494" si="887">I360</f>
        <v>67</v>
      </c>
      <c r="J494" t="str">
        <f t="shared" si="887"/>
        <v>AM</v>
      </c>
      <c r="K494" t="str">
        <f t="shared" si="887"/>
        <v>Sellheim</v>
      </c>
      <c r="L494" t="str">
        <f t="shared" si="887"/>
        <v xml:space="preserve">Wayne Lewis's Property          </v>
      </c>
    </row>
    <row r="495" spans="1:12" x14ac:dyDescent="0.2">
      <c r="A495" t="str">
        <f t="shared" ref="A495:C495" si="888">A361</f>
        <v>Sunday</v>
      </c>
      <c r="B495">
        <f t="shared" si="888"/>
        <v>219</v>
      </c>
      <c r="C495" t="str">
        <f t="shared" si="888"/>
        <v>Social</v>
      </c>
      <c r="D495">
        <f t="shared" ref="D495:E495" si="889">G361</f>
        <v>226</v>
      </c>
      <c r="E495" s="16" t="str">
        <f t="shared" si="889"/>
        <v>Shamrock Schooner Scullers</v>
      </c>
      <c r="F495" t="s">
        <v>253</v>
      </c>
      <c r="G495">
        <f t="shared" ref="G495:H495" si="890">D361</f>
        <v>244</v>
      </c>
      <c r="H495" t="str">
        <f t="shared" si="890"/>
        <v>Winey Pitches</v>
      </c>
      <c r="I495">
        <f t="shared" ref="I495:L495" si="891">I361</f>
        <v>66</v>
      </c>
      <c r="J495" t="str">
        <f t="shared" si="891"/>
        <v>AM</v>
      </c>
      <c r="K495" t="str">
        <f t="shared" si="891"/>
        <v>Six Pack Downs</v>
      </c>
      <c r="L495" t="str">
        <f t="shared" si="891"/>
        <v>3.6 km on Lynd Highway</v>
      </c>
    </row>
    <row r="496" spans="1:12" x14ac:dyDescent="0.2">
      <c r="A496" t="str">
        <f t="shared" ref="A496:C496" si="892">A362</f>
        <v>Sunday</v>
      </c>
      <c r="B496">
        <f t="shared" si="892"/>
        <v>220</v>
      </c>
      <c r="C496" t="str">
        <f t="shared" si="892"/>
        <v>Social</v>
      </c>
      <c r="D496">
        <f t="shared" ref="D496:E496" si="893">G362</f>
        <v>227</v>
      </c>
      <c r="E496" s="16" t="str">
        <f t="shared" si="893"/>
        <v>Showuzya</v>
      </c>
      <c r="F496" t="s">
        <v>253</v>
      </c>
      <c r="G496">
        <f t="shared" ref="G496:H496" si="894">D362</f>
        <v>192</v>
      </c>
      <c r="H496" t="str">
        <f t="shared" si="894"/>
        <v>Bivowackers</v>
      </c>
      <c r="I496">
        <f t="shared" ref="I496:L496" si="895">I362</f>
        <v>3</v>
      </c>
      <c r="J496" t="str">
        <f t="shared" si="895"/>
        <v>AM</v>
      </c>
      <c r="K496" t="str">
        <f t="shared" si="895"/>
        <v>Bivouac  Junction</v>
      </c>
      <c r="L496" t="str">
        <f t="shared" si="895"/>
        <v>Townsville Highway</v>
      </c>
    </row>
    <row r="497" spans="1:12" x14ac:dyDescent="0.2">
      <c r="A497" t="str">
        <f t="shared" ref="A497:C497" si="896">A363</f>
        <v>Sunday</v>
      </c>
      <c r="B497">
        <f t="shared" si="896"/>
        <v>221</v>
      </c>
      <c r="C497" t="str">
        <f t="shared" si="896"/>
        <v>Social</v>
      </c>
      <c r="D497">
        <f t="shared" ref="D497:E497" si="897">G363</f>
        <v>207</v>
      </c>
      <c r="E497" s="16" t="str">
        <f t="shared" si="897"/>
        <v>Full Tossers</v>
      </c>
      <c r="F497" t="s">
        <v>253</v>
      </c>
      <c r="G497">
        <f t="shared" ref="G497:H497" si="898">D363</f>
        <v>202</v>
      </c>
      <c r="H497" t="str">
        <f t="shared" si="898"/>
        <v>Dot's Lot</v>
      </c>
      <c r="I497">
        <f t="shared" ref="I497:L497" si="899">I363</f>
        <v>76</v>
      </c>
      <c r="J497" t="str">
        <f t="shared" si="899"/>
        <v>AM</v>
      </c>
      <c r="K497" t="str">
        <f t="shared" si="899"/>
        <v xml:space="preserve">  R.WEST</v>
      </c>
      <c r="L497" t="str">
        <f t="shared" si="899"/>
        <v>17 Jardine Lane  of Bluff Road</v>
      </c>
    </row>
    <row r="498" spans="1:12" x14ac:dyDescent="0.2">
      <c r="A498" t="str">
        <f t="shared" ref="A498:C498" si="900">A364</f>
        <v>Sunday</v>
      </c>
      <c r="B498">
        <f t="shared" si="900"/>
        <v>222</v>
      </c>
      <c r="C498" t="str">
        <f t="shared" si="900"/>
        <v>Social</v>
      </c>
      <c r="D498">
        <f t="shared" ref="D498:E498" si="901">G364</f>
        <v>204</v>
      </c>
      <c r="E498" s="16" t="str">
        <f t="shared" si="901"/>
        <v>FatBats</v>
      </c>
      <c r="F498" t="s">
        <v>253</v>
      </c>
      <c r="G498">
        <f t="shared" ref="G498:H498" si="902">D364</f>
        <v>238</v>
      </c>
      <c r="H498" t="str">
        <f t="shared" si="902"/>
        <v>Tuggers 2</v>
      </c>
      <c r="I498">
        <f t="shared" ref="I498:L498" si="903">I364</f>
        <v>25</v>
      </c>
      <c r="J498" t="str">
        <f t="shared" si="903"/>
        <v>AM</v>
      </c>
      <c r="K498" t="str">
        <f t="shared" si="903"/>
        <v>Charters Towers Gun Club</v>
      </c>
      <c r="L498" t="str">
        <f t="shared" si="903"/>
        <v>Right Hand Side as driving in</v>
      </c>
    </row>
    <row r="499" spans="1:12" x14ac:dyDescent="0.2">
      <c r="A499" t="str">
        <f t="shared" ref="A499:C499" si="904">A365</f>
        <v>Sunday</v>
      </c>
      <c r="B499">
        <f t="shared" si="904"/>
        <v>223</v>
      </c>
      <c r="C499" t="str">
        <f t="shared" si="904"/>
        <v>Social</v>
      </c>
      <c r="D499">
        <f t="shared" ref="D499:E499" si="905">G365</f>
        <v>208</v>
      </c>
      <c r="E499" s="16" t="str">
        <f t="shared" si="905"/>
        <v>Got the Runs (2)</v>
      </c>
      <c r="F499" t="s">
        <v>253</v>
      </c>
      <c r="G499">
        <f t="shared" ref="G499:H499" si="906">D365</f>
        <v>218</v>
      </c>
      <c r="H499" t="str">
        <f t="shared" si="906"/>
        <v>McGovern XI</v>
      </c>
      <c r="I499">
        <f t="shared" ref="I499:L499" si="907">I365</f>
        <v>24</v>
      </c>
      <c r="J499" t="str">
        <f t="shared" si="907"/>
        <v>AM</v>
      </c>
      <c r="K499" t="str">
        <f t="shared" si="907"/>
        <v>Charters Towers Gun Club</v>
      </c>
      <c r="L499" t="str">
        <f t="shared" si="907"/>
        <v>Closest to Clubhouse</v>
      </c>
    </row>
    <row r="500" spans="1:12" x14ac:dyDescent="0.2">
      <c r="A500" t="str">
        <f t="shared" ref="A500:C500" si="908">A366</f>
        <v>Sunday</v>
      </c>
      <c r="B500">
        <f t="shared" si="908"/>
        <v>224</v>
      </c>
      <c r="C500" t="str">
        <f t="shared" si="908"/>
        <v>Social</v>
      </c>
      <c r="D500">
        <f t="shared" ref="D500:E500" si="909">G366</f>
        <v>242</v>
      </c>
      <c r="E500" s="16" t="str">
        <f t="shared" si="909"/>
        <v>Whack em &amp; Crack em</v>
      </c>
      <c r="F500" t="s">
        <v>253</v>
      </c>
      <c r="G500">
        <f t="shared" ref="G500:H500" si="910">D366</f>
        <v>229</v>
      </c>
      <c r="H500" t="str">
        <f t="shared" si="910"/>
        <v>Sons of Pitches</v>
      </c>
      <c r="I500">
        <f t="shared" ref="I500:L500" si="911">I366</f>
        <v>21</v>
      </c>
      <c r="J500" t="str">
        <f t="shared" si="911"/>
        <v>AM</v>
      </c>
      <c r="K500" t="str">
        <f t="shared" si="911"/>
        <v xml:space="preserve">Charters Towers Golf Club </v>
      </c>
      <c r="L500" t="str">
        <f t="shared" si="911"/>
        <v xml:space="preserve">Closest to Clubhouse </v>
      </c>
    </row>
    <row r="501" spans="1:12" x14ac:dyDescent="0.2">
      <c r="A501" t="str">
        <f t="shared" ref="A501:C501" si="912">A367</f>
        <v>Sunday</v>
      </c>
      <c r="B501">
        <f t="shared" si="912"/>
        <v>225</v>
      </c>
      <c r="C501" t="str">
        <f t="shared" si="912"/>
        <v>Social</v>
      </c>
      <c r="D501">
        <f t="shared" ref="D501:E501" si="913">G367</f>
        <v>230</v>
      </c>
      <c r="E501" s="16" t="str">
        <f t="shared" si="913"/>
        <v>The  Bush Bashers</v>
      </c>
      <c r="F501" t="s">
        <v>253</v>
      </c>
      <c r="G501">
        <f t="shared" ref="G501:H501" si="914">D367</f>
        <v>197</v>
      </c>
      <c r="H501" t="str">
        <f t="shared" si="914"/>
        <v>Charters Towers Country Club</v>
      </c>
      <c r="I501">
        <f t="shared" ref="I501:L501" si="915">I367</f>
        <v>14</v>
      </c>
      <c r="J501" t="str">
        <f t="shared" si="915"/>
        <v>AM</v>
      </c>
      <c r="K501" t="str">
        <f t="shared" si="915"/>
        <v>Mosman Park Junior Cricket</v>
      </c>
      <c r="L501" t="str">
        <f t="shared" si="915"/>
        <v>Keith Kratzmann  Oval.</v>
      </c>
    </row>
    <row r="502" spans="1:12" x14ac:dyDescent="0.2">
      <c r="A502" t="str">
        <f t="shared" ref="A502:C502" si="916">A368</f>
        <v>Sunday</v>
      </c>
      <c r="B502">
        <f t="shared" si="916"/>
        <v>226</v>
      </c>
      <c r="C502" t="str">
        <f t="shared" si="916"/>
        <v>Social</v>
      </c>
      <c r="D502">
        <f t="shared" ref="D502:E502" si="917">G368</f>
        <v>196</v>
      </c>
      <c r="E502" s="16" t="str">
        <f t="shared" si="917"/>
        <v>Carl's XI</v>
      </c>
      <c r="F502" t="s">
        <v>253</v>
      </c>
      <c r="G502">
        <f t="shared" ref="G502:H502" si="918">D368</f>
        <v>220</v>
      </c>
      <c r="H502" t="str">
        <f t="shared" si="918"/>
        <v>Pub Grub Hooligans</v>
      </c>
      <c r="I502">
        <f t="shared" ref="I502:L502" si="919">I368</f>
        <v>59</v>
      </c>
      <c r="J502" t="str">
        <f t="shared" si="919"/>
        <v>AM</v>
      </c>
      <c r="K502" t="str">
        <f t="shared" si="919"/>
        <v>Ormondes</v>
      </c>
      <c r="L502" t="str">
        <f t="shared" si="919"/>
        <v>11km Alfords Road on Millchester Road</v>
      </c>
    </row>
    <row r="503" spans="1:12" x14ac:dyDescent="0.2">
      <c r="A503" t="str">
        <f t="shared" ref="A503:C503" si="920">A369</f>
        <v>Sunday</v>
      </c>
      <c r="B503">
        <f t="shared" si="920"/>
        <v>227</v>
      </c>
      <c r="C503" t="str">
        <f t="shared" si="920"/>
        <v>Social</v>
      </c>
      <c r="D503">
        <f t="shared" ref="D503:E503" si="921">G369</f>
        <v>195</v>
      </c>
      <c r="E503" s="16" t="str">
        <f t="shared" si="921"/>
        <v>Burlo's XI</v>
      </c>
      <c r="F503" t="s">
        <v>253</v>
      </c>
      <c r="G503">
        <f t="shared" ref="G503:H503" si="922">D369</f>
        <v>213</v>
      </c>
      <c r="H503" t="str">
        <f t="shared" si="922"/>
        <v>It'll Do</v>
      </c>
      <c r="I503">
        <f t="shared" ref="I503:L503" si="923">I369</f>
        <v>79</v>
      </c>
      <c r="J503" t="str">
        <f t="shared" si="923"/>
        <v>AM</v>
      </c>
      <c r="K503" t="str">
        <f t="shared" si="923"/>
        <v>Acacia</v>
      </c>
      <c r="L503" t="str">
        <f t="shared" si="923"/>
        <v>4 km Wheelers Road</v>
      </c>
    </row>
    <row r="504" spans="1:12" x14ac:dyDescent="0.2">
      <c r="A504" t="str">
        <f t="shared" ref="A504:C504" si="924">A370</f>
        <v>Sunday</v>
      </c>
      <c r="B504">
        <f t="shared" si="924"/>
        <v>228</v>
      </c>
      <c r="C504" t="str">
        <f t="shared" si="924"/>
        <v>Social</v>
      </c>
      <c r="D504">
        <f t="shared" ref="D504:E504" si="925">G370</f>
        <v>233</v>
      </c>
      <c r="E504" s="16" t="str">
        <f t="shared" si="925"/>
        <v>Throbbing Gristles</v>
      </c>
      <c r="F504" t="s">
        <v>253</v>
      </c>
      <c r="G504">
        <f t="shared" ref="G504:H504" si="926">D370</f>
        <v>241</v>
      </c>
      <c r="H504" t="str">
        <f t="shared" si="926"/>
        <v>Wattle Wackers</v>
      </c>
      <c r="I504">
        <f t="shared" ref="I504:L504" si="927">I370</f>
        <v>37</v>
      </c>
      <c r="J504" t="str">
        <f t="shared" si="927"/>
        <v>AM</v>
      </c>
      <c r="K504" t="str">
        <f t="shared" si="927"/>
        <v>Charters Towers Airport Reserve</v>
      </c>
      <c r="L504">
        <f t="shared" si="927"/>
        <v>0</v>
      </c>
    </row>
    <row r="505" spans="1:12" x14ac:dyDescent="0.2">
      <c r="A505" t="str">
        <f t="shared" ref="A505:C505" si="928">A371</f>
        <v>Sunday</v>
      </c>
      <c r="B505">
        <f t="shared" si="928"/>
        <v>229</v>
      </c>
      <c r="C505" t="str">
        <f t="shared" si="928"/>
        <v>Social</v>
      </c>
      <c r="D505">
        <f t="shared" ref="D505:E505" si="929">G371</f>
        <v>212</v>
      </c>
      <c r="E505" s="16" t="str">
        <f t="shared" si="929"/>
        <v>Hitt and Miss</v>
      </c>
      <c r="F505" t="s">
        <v>253</v>
      </c>
      <c r="G505">
        <f t="shared" ref="G505:H505" si="930">D371</f>
        <v>240</v>
      </c>
      <c r="H505" t="str">
        <f t="shared" si="930"/>
        <v>Uno (You Know)</v>
      </c>
      <c r="I505">
        <f t="shared" ref="I505:L505" si="931">I371</f>
        <v>47</v>
      </c>
      <c r="J505" t="str">
        <f t="shared" si="931"/>
        <v>AM</v>
      </c>
      <c r="K505" t="str">
        <f t="shared" si="931"/>
        <v>Goldfield Sporting Complex</v>
      </c>
      <c r="L505" t="str">
        <f t="shared" si="931"/>
        <v>Second turf wicket</v>
      </c>
    </row>
    <row r="506" spans="1:12" x14ac:dyDescent="0.2">
      <c r="A506" t="str">
        <f t="shared" ref="A506:C506" si="932">A372</f>
        <v>Sunday</v>
      </c>
      <c r="B506">
        <f t="shared" si="932"/>
        <v>230</v>
      </c>
      <c r="C506" t="str">
        <f t="shared" si="932"/>
        <v>Social</v>
      </c>
      <c r="D506">
        <f t="shared" ref="D506:E506" si="933">G372</f>
        <v>231</v>
      </c>
      <c r="E506" s="16" t="str">
        <f t="shared" si="933"/>
        <v>The Plumb Dingers</v>
      </c>
      <c r="F506" t="s">
        <v>253</v>
      </c>
      <c r="G506">
        <f t="shared" ref="G506:H506" si="934">D372</f>
        <v>217</v>
      </c>
      <c r="H506" t="str">
        <f t="shared" si="934"/>
        <v>Mad Hatta's</v>
      </c>
      <c r="I506">
        <f t="shared" ref="I506:L506" si="935">I372</f>
        <v>30</v>
      </c>
      <c r="J506" t="str">
        <f t="shared" si="935"/>
        <v>AM</v>
      </c>
      <c r="K506" t="str">
        <f t="shared" si="935"/>
        <v>Charters Towers Airport Reserve</v>
      </c>
      <c r="L506">
        <f t="shared" si="935"/>
        <v>0</v>
      </c>
    </row>
    <row r="507" spans="1:12" x14ac:dyDescent="0.2">
      <c r="A507" t="str">
        <f t="shared" ref="A507:C507" si="936">A373</f>
        <v>Sunday</v>
      </c>
      <c r="B507">
        <f t="shared" si="936"/>
        <v>231</v>
      </c>
      <c r="C507" t="str">
        <f t="shared" si="936"/>
        <v>Social</v>
      </c>
      <c r="D507">
        <f t="shared" ref="D507:E507" si="937">G373</f>
        <v>191</v>
      </c>
      <c r="E507" s="16" t="str">
        <f t="shared" si="937"/>
        <v>Big Ballers</v>
      </c>
      <c r="F507" t="s">
        <v>253</v>
      </c>
      <c r="G507">
        <f t="shared" ref="G507:H507" si="938">D373</f>
        <v>206</v>
      </c>
      <c r="H507" t="str">
        <f t="shared" si="938"/>
        <v>Full Pelt</v>
      </c>
      <c r="I507">
        <f t="shared" ref="I507:L507" si="939">I373</f>
        <v>38</v>
      </c>
      <c r="J507" t="str">
        <f t="shared" si="939"/>
        <v>AM</v>
      </c>
      <c r="K507" t="str">
        <f t="shared" si="939"/>
        <v>Charters Towers Airport Reserve</v>
      </c>
      <c r="L507">
        <f t="shared" si="939"/>
        <v>0</v>
      </c>
    </row>
    <row r="508" spans="1:12" x14ac:dyDescent="0.2">
      <c r="A508" t="str">
        <f t="shared" ref="A508:C508" si="940">A374</f>
        <v>Sunday</v>
      </c>
      <c r="B508">
        <f t="shared" si="940"/>
        <v>232</v>
      </c>
      <c r="C508" t="str">
        <f t="shared" si="940"/>
        <v>Social</v>
      </c>
      <c r="D508">
        <f t="shared" ref="D508:E508" si="941">G374</f>
        <v>200</v>
      </c>
      <c r="E508" s="16" t="str">
        <f t="shared" si="941"/>
        <v>DCL Bulls</v>
      </c>
      <c r="F508" t="s">
        <v>253</v>
      </c>
      <c r="G508">
        <f t="shared" ref="G508:H508" si="942">D374</f>
        <v>199</v>
      </c>
      <c r="H508" t="str">
        <f t="shared" si="942"/>
        <v>CT 4 x 4 Club Muddy Ducks</v>
      </c>
      <c r="I508">
        <f t="shared" ref="I508:L508" si="943">I374</f>
        <v>76</v>
      </c>
      <c r="J508" t="str">
        <f t="shared" si="943"/>
        <v>PM</v>
      </c>
      <c r="K508" t="str">
        <f t="shared" si="943"/>
        <v xml:space="preserve">  R.WEST</v>
      </c>
      <c r="L508" t="str">
        <f t="shared" si="943"/>
        <v>17 Jardine Lane  of Bluff Road</v>
      </c>
    </row>
    <row r="509" spans="1:12" x14ac:dyDescent="0.2">
      <c r="A509" t="str">
        <f t="shared" ref="A509:C509" si="944">A375</f>
        <v>Sunday</v>
      </c>
      <c r="B509">
        <f t="shared" si="944"/>
        <v>233</v>
      </c>
      <c r="C509" t="str">
        <f t="shared" si="944"/>
        <v>Social</v>
      </c>
      <c r="D509">
        <f t="shared" ref="D509:E509" si="945">G375</f>
        <v>228</v>
      </c>
      <c r="E509" s="16" t="str">
        <f t="shared" si="945"/>
        <v>Smack My Pitch Up!</v>
      </c>
      <c r="F509" t="s">
        <v>253</v>
      </c>
      <c r="G509">
        <f t="shared" ref="G509:H509" si="946">D375</f>
        <v>221</v>
      </c>
      <c r="H509" t="str">
        <f t="shared" si="946"/>
        <v>Reggies 11</v>
      </c>
      <c r="I509">
        <f t="shared" ref="I509:L509" si="947">I375</f>
        <v>69</v>
      </c>
      <c r="J509" t="str">
        <f t="shared" si="947"/>
        <v>PM</v>
      </c>
      <c r="K509" t="str">
        <f t="shared" si="947"/>
        <v xml:space="preserve">Alcheringa     </v>
      </c>
      <c r="L509" t="str">
        <f t="shared" si="947"/>
        <v>4.2 km on Old Dalrymple Road.</v>
      </c>
    </row>
    <row r="510" spans="1:12" x14ac:dyDescent="0.2">
      <c r="A510" t="str">
        <f t="shared" ref="A510:C510" si="948">A376</f>
        <v>Sunday</v>
      </c>
      <c r="B510">
        <f t="shared" si="948"/>
        <v>234</v>
      </c>
      <c r="C510" t="str">
        <f t="shared" si="948"/>
        <v>Social</v>
      </c>
      <c r="D510">
        <f t="shared" ref="D510:E510" si="949">G376</f>
        <v>210</v>
      </c>
      <c r="E510" s="16" t="str">
        <f t="shared" si="949"/>
        <v>Here for the Beer</v>
      </c>
      <c r="F510" t="s">
        <v>253</v>
      </c>
      <c r="G510">
        <f t="shared" ref="G510:H510" si="950">D376</f>
        <v>237</v>
      </c>
      <c r="H510" t="str">
        <f t="shared" si="950"/>
        <v>Tuggers 1</v>
      </c>
      <c r="I510">
        <f t="shared" ref="I510:L510" si="951">I376</f>
        <v>25</v>
      </c>
      <c r="J510" t="str">
        <f t="shared" si="951"/>
        <v>PM</v>
      </c>
      <c r="K510" t="str">
        <f t="shared" si="951"/>
        <v>Charters Towers Gun Club</v>
      </c>
      <c r="L510" t="str">
        <f t="shared" si="951"/>
        <v>Right Hand Side as driving in</v>
      </c>
    </row>
    <row r="511" spans="1:12" x14ac:dyDescent="0.2">
      <c r="A511" t="str">
        <f t="shared" ref="A511:C511" si="952">A377</f>
        <v>Sunday</v>
      </c>
      <c r="B511">
        <f t="shared" si="952"/>
        <v>235</v>
      </c>
      <c r="C511" t="str">
        <f t="shared" si="952"/>
        <v>Social</v>
      </c>
      <c r="D511">
        <f t="shared" ref="D511:E511" si="953">G377</f>
        <v>216</v>
      </c>
      <c r="E511" s="16" t="str">
        <f t="shared" si="953"/>
        <v>Lamos 11</v>
      </c>
      <c r="F511" t="s">
        <v>253</v>
      </c>
      <c r="G511">
        <f t="shared" ref="G511:H511" si="954">D377</f>
        <v>215</v>
      </c>
      <c r="H511" t="str">
        <f t="shared" si="954"/>
        <v xml:space="preserve">Johny Mac's XI          </v>
      </c>
      <c r="I511">
        <f t="shared" ref="I511:L511" si="955">I377</f>
        <v>79</v>
      </c>
      <c r="J511" t="str">
        <f t="shared" si="955"/>
        <v>PM</v>
      </c>
      <c r="K511" t="str">
        <f t="shared" si="955"/>
        <v>Acacia</v>
      </c>
      <c r="L511" t="str">
        <f t="shared" si="955"/>
        <v>4 km Wheelers Road</v>
      </c>
    </row>
    <row r="512" spans="1:12" x14ac:dyDescent="0.2">
      <c r="A512" t="str">
        <f t="shared" ref="A512:C512" si="956">A378</f>
        <v>Sunday</v>
      </c>
      <c r="B512">
        <f t="shared" si="956"/>
        <v>236</v>
      </c>
      <c r="C512" t="str">
        <f t="shared" si="956"/>
        <v>Social</v>
      </c>
      <c r="D512">
        <f t="shared" ref="D512:E512" si="957">G378</f>
        <v>235</v>
      </c>
      <c r="E512" s="16" t="str">
        <f t="shared" si="957"/>
        <v>Too Pissed For This</v>
      </c>
      <c r="F512" t="s">
        <v>253</v>
      </c>
      <c r="G512">
        <f t="shared" ref="G512:H512" si="958">D378</f>
        <v>236</v>
      </c>
      <c r="H512" t="str">
        <f t="shared" si="958"/>
        <v>Tridanjy Troglodytes</v>
      </c>
      <c r="I512">
        <f t="shared" ref="I512:L512" si="959">I378</f>
        <v>59</v>
      </c>
      <c r="J512" t="str">
        <f t="shared" si="959"/>
        <v>PM</v>
      </c>
      <c r="K512" t="str">
        <f t="shared" si="959"/>
        <v>Ormondes</v>
      </c>
      <c r="L512" t="str">
        <f t="shared" si="959"/>
        <v>11km Alfords Road on Millchester Road</v>
      </c>
    </row>
    <row r="513" spans="1:12" x14ac:dyDescent="0.2">
      <c r="A513" t="str">
        <f t="shared" ref="A513:C513" si="960">A379</f>
        <v>Sunday</v>
      </c>
      <c r="B513">
        <f t="shared" si="960"/>
        <v>237</v>
      </c>
      <c r="C513" t="str">
        <f t="shared" si="960"/>
        <v>Social</v>
      </c>
      <c r="D513">
        <f t="shared" ref="D513:E513" si="961">G379</f>
        <v>209</v>
      </c>
      <c r="E513" s="16" t="str">
        <f t="shared" si="961"/>
        <v>Here 4 A Beer</v>
      </c>
      <c r="F513" t="s">
        <v>253</v>
      </c>
      <c r="G513">
        <f t="shared" ref="G513:H513" si="962">D379</f>
        <v>194</v>
      </c>
      <c r="H513" t="str">
        <f t="shared" si="962"/>
        <v>Broughton River Brewers</v>
      </c>
      <c r="I513">
        <f t="shared" ref="I513:L513" si="963">I379</f>
        <v>57</v>
      </c>
      <c r="J513" t="str">
        <f t="shared" si="963"/>
        <v>PM</v>
      </c>
      <c r="K513" t="str">
        <f t="shared" si="963"/>
        <v>133 Diamond Road</v>
      </c>
      <c r="L513" t="str">
        <f t="shared" si="963"/>
        <v>4 km Bus Road</v>
      </c>
    </row>
    <row r="514" spans="1:12" x14ac:dyDescent="0.2">
      <c r="A514" t="str">
        <f t="shared" ref="A514:C514" si="964">A380</f>
        <v>Sunday</v>
      </c>
      <c r="B514">
        <f t="shared" si="964"/>
        <v>238</v>
      </c>
      <c r="C514" t="str">
        <f t="shared" si="964"/>
        <v>Social</v>
      </c>
      <c r="D514">
        <f t="shared" ref="D514:E514" si="965">G380</f>
        <v>246</v>
      </c>
      <c r="E514" s="16" t="str">
        <f t="shared" si="965"/>
        <v>Wulguru Steel "Weekenders"</v>
      </c>
      <c r="F514" t="s">
        <v>253</v>
      </c>
      <c r="G514">
        <f t="shared" ref="G514:H514" si="966">D380</f>
        <v>214</v>
      </c>
      <c r="H514" t="str">
        <f t="shared" si="966"/>
        <v>Joe</v>
      </c>
      <c r="I514">
        <f t="shared" ref="I514:L514" si="967">I380</f>
        <v>18</v>
      </c>
      <c r="J514" t="str">
        <f t="shared" si="967"/>
        <v>PM</v>
      </c>
      <c r="K514" t="str">
        <f t="shared" si="967"/>
        <v>Mafeking Road</v>
      </c>
      <c r="L514" t="str">
        <f t="shared" si="967"/>
        <v>4 km Milchester Road</v>
      </c>
    </row>
    <row r="515" spans="1:12" x14ac:dyDescent="0.2">
      <c r="A515" t="str">
        <f t="shared" ref="A515:C515" si="968">A381</f>
        <v>Sunday</v>
      </c>
      <c r="B515" t="e">
        <f t="shared" si="968"/>
        <v>#REF!</v>
      </c>
      <c r="C515" t="e">
        <f t="shared" si="968"/>
        <v>#REF!</v>
      </c>
      <c r="D515" t="e">
        <f t="shared" ref="D515:E515" si="969">G381</f>
        <v>#REF!</v>
      </c>
      <c r="E515" s="16" t="e">
        <f t="shared" si="969"/>
        <v>#REF!</v>
      </c>
      <c r="F515" t="s">
        <v>253</v>
      </c>
      <c r="G515" t="e">
        <f t="shared" ref="G515:H515" si="970">D381</f>
        <v>#REF!</v>
      </c>
      <c r="H515" t="e">
        <f t="shared" si="970"/>
        <v>#REF!</v>
      </c>
      <c r="I515" t="e">
        <f t="shared" ref="I515:L515" si="971">I381</f>
        <v>#REF!</v>
      </c>
      <c r="J515" t="e">
        <f t="shared" si="971"/>
        <v>#REF!</v>
      </c>
      <c r="K515" t="e">
        <f t="shared" si="971"/>
        <v>#REF!</v>
      </c>
      <c r="L515" t="e">
        <f t="shared" si="971"/>
        <v>#REF!</v>
      </c>
    </row>
    <row r="516" spans="1:12" x14ac:dyDescent="0.2">
      <c r="A516" t="str">
        <f t="shared" ref="A516:C516" si="972">A382</f>
        <v>Sunday</v>
      </c>
      <c r="B516">
        <f t="shared" si="972"/>
        <v>240</v>
      </c>
      <c r="C516" t="str">
        <f t="shared" si="972"/>
        <v>Social</v>
      </c>
      <c r="D516">
        <f t="shared" ref="D516:E516" si="973">G382</f>
        <v>243</v>
      </c>
      <c r="E516" s="16" t="str">
        <f t="shared" si="973"/>
        <v>Will Run 4 Beers</v>
      </c>
      <c r="F516" t="s">
        <v>253</v>
      </c>
      <c r="G516">
        <f t="shared" ref="G516:H516" si="974">D382</f>
        <v>211</v>
      </c>
      <c r="H516" t="str">
        <f t="shared" si="974"/>
        <v>Hits &amp; Missus</v>
      </c>
      <c r="I516">
        <f t="shared" ref="I516:L516" si="975">I382</f>
        <v>14</v>
      </c>
      <c r="J516" t="str">
        <f t="shared" si="975"/>
        <v>PM</v>
      </c>
      <c r="K516" t="str">
        <f t="shared" si="975"/>
        <v>Mosman Park Junior Cricket</v>
      </c>
      <c r="L516" t="str">
        <f t="shared" si="975"/>
        <v>Keith Kratzmann  Oval.</v>
      </c>
    </row>
    <row r="517" spans="1:12" x14ac:dyDescent="0.2">
      <c r="A517" t="str">
        <f t="shared" ref="A517:C517" si="976">A383</f>
        <v>Sunday</v>
      </c>
      <c r="B517">
        <f t="shared" si="976"/>
        <v>241</v>
      </c>
      <c r="C517" t="str">
        <f t="shared" si="976"/>
        <v>Social</v>
      </c>
      <c r="D517">
        <f t="shared" ref="D517:E517" si="977">G383</f>
        <v>224</v>
      </c>
      <c r="E517" s="16" t="str">
        <f t="shared" si="977"/>
        <v>Rum Runners</v>
      </c>
      <c r="F517" t="s">
        <v>253</v>
      </c>
      <c r="G517">
        <f t="shared" ref="G517:H517" si="978">D383</f>
        <v>223</v>
      </c>
      <c r="H517" t="str">
        <f t="shared" si="978"/>
        <v>Riverview Ruff Nutz</v>
      </c>
      <c r="I517">
        <f t="shared" ref="I517:L517" si="979">I383</f>
        <v>67</v>
      </c>
      <c r="J517" t="str">
        <f t="shared" si="979"/>
        <v>PM</v>
      </c>
      <c r="K517" t="str">
        <f t="shared" si="979"/>
        <v>Sellheim</v>
      </c>
      <c r="L517" t="str">
        <f t="shared" si="979"/>
        <v xml:space="preserve">Wayne Lewis's Property          </v>
      </c>
    </row>
    <row r="518" spans="1:12" x14ac:dyDescent="0.2">
      <c r="A518" t="str">
        <f t="shared" ref="A518:C518" si="980">A384</f>
        <v>Sunday</v>
      </c>
      <c r="B518">
        <f t="shared" si="980"/>
        <v>242</v>
      </c>
      <c r="C518" t="str">
        <f t="shared" si="980"/>
        <v>Social</v>
      </c>
      <c r="D518">
        <f t="shared" ref="D518:E518" si="981">G384</f>
        <v>239</v>
      </c>
      <c r="E518" s="16" t="str">
        <f t="shared" si="981"/>
        <v>Unbeerlievable</v>
      </c>
      <c r="F518" t="s">
        <v>253</v>
      </c>
      <c r="G518">
        <f t="shared" ref="G518:H518" si="982">D384</f>
        <v>189</v>
      </c>
      <c r="H518" t="str">
        <f t="shared" si="982"/>
        <v>Almaden Armadillos</v>
      </c>
      <c r="I518">
        <f t="shared" ref="I518:L518" si="983">I384</f>
        <v>38</v>
      </c>
      <c r="J518" t="str">
        <f t="shared" si="983"/>
        <v>PM</v>
      </c>
      <c r="K518" t="str">
        <f t="shared" si="983"/>
        <v>Charters Towers Airport Reserve</v>
      </c>
      <c r="L518">
        <f t="shared" si="983"/>
        <v>0</v>
      </c>
    </row>
    <row r="519" spans="1:12" x14ac:dyDescent="0.2">
      <c r="A519" t="str">
        <f t="shared" ref="A519:C519" si="984">A385</f>
        <v>Sunday</v>
      </c>
      <c r="B519">
        <f t="shared" si="984"/>
        <v>243</v>
      </c>
      <c r="C519" t="str">
        <f t="shared" si="984"/>
        <v>Social</v>
      </c>
      <c r="D519">
        <f t="shared" ref="D519:E519" si="985">G385</f>
        <v>225</v>
      </c>
      <c r="E519" s="16" t="str">
        <f t="shared" si="985"/>
        <v>Scorgasms</v>
      </c>
      <c r="F519" t="s">
        <v>253</v>
      </c>
      <c r="G519">
        <f t="shared" ref="G519:H519" si="986">D385</f>
        <v>245</v>
      </c>
      <c r="H519" t="str">
        <f t="shared" si="986"/>
        <v>Wokeyed Wombats</v>
      </c>
      <c r="I519">
        <f t="shared" ref="I519:L519" si="987">I385</f>
        <v>30</v>
      </c>
      <c r="J519" t="str">
        <f t="shared" si="987"/>
        <v>PM</v>
      </c>
      <c r="K519" t="str">
        <f t="shared" si="987"/>
        <v>Charters Towers Airport Reserve</v>
      </c>
      <c r="L519">
        <f t="shared" si="987"/>
        <v>0</v>
      </c>
    </row>
    <row r="520" spans="1:12" x14ac:dyDescent="0.2">
      <c r="A520" t="str">
        <f t="shared" ref="A520:C520" si="988">A386</f>
        <v>Sunday</v>
      </c>
      <c r="B520">
        <f t="shared" si="988"/>
        <v>244</v>
      </c>
      <c r="C520" t="str">
        <f t="shared" si="988"/>
        <v>Social</v>
      </c>
      <c r="D520">
        <f t="shared" ref="D520:E520" si="989">G386</f>
        <v>205</v>
      </c>
      <c r="E520" s="16" t="str">
        <f t="shared" si="989"/>
        <v>Filthy Animals</v>
      </c>
      <c r="F520" t="s">
        <v>253</v>
      </c>
      <c r="G520">
        <f t="shared" ref="G520:H520" si="990">D386</f>
        <v>203</v>
      </c>
      <c r="H520" t="str">
        <f t="shared" si="990"/>
        <v>Duck Eyed</v>
      </c>
      <c r="I520">
        <f t="shared" ref="I520:L520" si="991">I386</f>
        <v>37</v>
      </c>
      <c r="J520" t="str">
        <f t="shared" si="991"/>
        <v>PM</v>
      </c>
      <c r="K520" t="str">
        <f t="shared" si="991"/>
        <v>Charters Towers Airport Reserve</v>
      </c>
      <c r="L520">
        <f t="shared" si="991"/>
        <v>0</v>
      </c>
    </row>
    <row r="521" spans="1:12" x14ac:dyDescent="0.2">
      <c r="A521" t="str">
        <f t="shared" ref="A521:C521" si="992">A387</f>
        <v>Sunday</v>
      </c>
      <c r="B521">
        <f t="shared" si="992"/>
        <v>245</v>
      </c>
      <c r="C521" t="str">
        <f t="shared" si="992"/>
        <v>Social</v>
      </c>
      <c r="D521">
        <f t="shared" ref="D521:E521" si="993">G387</f>
        <v>201</v>
      </c>
      <c r="E521" s="16" t="str">
        <f t="shared" si="993"/>
        <v>Deadset Bull Tearers</v>
      </c>
      <c r="F521" t="s">
        <v>253</v>
      </c>
      <c r="G521">
        <f t="shared" ref="G521:H521" si="994">D387</f>
        <v>219</v>
      </c>
      <c r="H521" t="str">
        <f t="shared" si="994"/>
        <v>Mt Coolon Micky's</v>
      </c>
      <c r="I521">
        <f t="shared" ref="I521:L521" si="995">I387</f>
        <v>21</v>
      </c>
      <c r="J521" t="str">
        <f t="shared" si="995"/>
        <v>PM</v>
      </c>
      <c r="K521" t="str">
        <f t="shared" si="995"/>
        <v xml:space="preserve">Charters Towers Golf Club </v>
      </c>
      <c r="L521" t="str">
        <f t="shared" si="995"/>
        <v xml:space="preserve">Closest to Clubhouse </v>
      </c>
    </row>
    <row r="522" spans="1:12" x14ac:dyDescent="0.2">
      <c r="A522" t="str">
        <f t="shared" ref="A522:C522" si="996">A388</f>
        <v>Sunday</v>
      </c>
      <c r="B522">
        <f t="shared" si="996"/>
        <v>246</v>
      </c>
      <c r="C522" t="str">
        <f t="shared" si="996"/>
        <v>Social</v>
      </c>
      <c r="D522">
        <f t="shared" ref="D522:E522" si="997">G388</f>
        <v>232</v>
      </c>
      <c r="E522" s="16" t="str">
        <f t="shared" si="997"/>
        <v>The Rellies</v>
      </c>
      <c r="F522" t="s">
        <v>253</v>
      </c>
      <c r="G522">
        <f t="shared" ref="G522:H522" si="998">D388</f>
        <v>198</v>
      </c>
      <c r="H522" t="str">
        <f t="shared" si="998"/>
        <v>Cold Rums and Nice Bums</v>
      </c>
      <c r="I522">
        <f t="shared" ref="I522:L522" si="999">I388</f>
        <v>78</v>
      </c>
      <c r="J522" t="str">
        <f t="shared" si="999"/>
        <v>PM</v>
      </c>
      <c r="K522" t="str">
        <f t="shared" si="999"/>
        <v xml:space="preserve">Boombys Backyard </v>
      </c>
      <c r="L522" t="str">
        <f t="shared" si="999"/>
        <v>4.2 km  Weir  Road</v>
      </c>
    </row>
    <row r="523" spans="1:12" x14ac:dyDescent="0.2">
      <c r="A523" t="str">
        <f t="shared" ref="A523:C523" si="1000">A389</f>
        <v>Sunday</v>
      </c>
      <c r="B523">
        <f t="shared" si="1000"/>
        <v>247</v>
      </c>
      <c r="C523" t="str">
        <f t="shared" si="1000"/>
        <v>Ladies</v>
      </c>
      <c r="D523">
        <f t="shared" ref="D523:E523" si="1001">G389</f>
        <v>174</v>
      </c>
      <c r="E523" s="16" t="str">
        <f t="shared" si="1001"/>
        <v>Custard Tarts</v>
      </c>
      <c r="F523" t="s">
        <v>253</v>
      </c>
      <c r="G523">
        <f t="shared" ref="G523:H523" si="1002">D389</f>
        <v>183</v>
      </c>
      <c r="H523" t="str">
        <f t="shared" si="1002"/>
        <v>Scared Hitless</v>
      </c>
      <c r="I523">
        <f t="shared" ref="I523:L523" si="1003">I389</f>
        <v>31</v>
      </c>
      <c r="J523" t="str">
        <f t="shared" si="1003"/>
        <v>8.00 AM</v>
      </c>
      <c r="K523" t="str">
        <f t="shared" si="1003"/>
        <v>Charters Towers Airport Reserve</v>
      </c>
      <c r="L523">
        <f t="shared" si="1003"/>
        <v>0</v>
      </c>
    </row>
    <row r="524" spans="1:12" x14ac:dyDescent="0.2">
      <c r="A524" t="str">
        <f t="shared" ref="A524:C524" si="1004">A390</f>
        <v>Sunday</v>
      </c>
      <c r="B524">
        <f t="shared" si="1004"/>
        <v>248</v>
      </c>
      <c r="C524" t="str">
        <f t="shared" si="1004"/>
        <v>Ladies</v>
      </c>
      <c r="D524">
        <f t="shared" ref="D524:E524" si="1005">G390</f>
        <v>178</v>
      </c>
      <c r="E524" s="16" t="str">
        <f t="shared" si="1005"/>
        <v>More Ass than Class</v>
      </c>
      <c r="F524" t="s">
        <v>253</v>
      </c>
      <c r="G524">
        <f t="shared" ref="G524:H524" si="1006">D390</f>
        <v>171</v>
      </c>
      <c r="H524" t="str">
        <f t="shared" si="1006"/>
        <v xml:space="preserve">Black Bream  </v>
      </c>
      <c r="I524">
        <f t="shared" ref="I524:L524" si="1007">I390</f>
        <v>40</v>
      </c>
      <c r="J524" t="str">
        <f t="shared" si="1007"/>
        <v>8.00 AM</v>
      </c>
      <c r="K524" t="str">
        <f t="shared" si="1007"/>
        <v>Charters Towers Airport Reserve</v>
      </c>
      <c r="L524">
        <f t="shared" si="1007"/>
        <v>0</v>
      </c>
    </row>
    <row r="525" spans="1:12" x14ac:dyDescent="0.2">
      <c r="A525" t="str">
        <f t="shared" ref="A525:C525" si="1008">A391</f>
        <v>Sunday</v>
      </c>
      <c r="B525">
        <f t="shared" si="1008"/>
        <v>249</v>
      </c>
      <c r="C525" t="str">
        <f t="shared" si="1008"/>
        <v>Ladies</v>
      </c>
      <c r="D525">
        <f t="shared" ref="D525:E525" si="1009">G391</f>
        <v>182</v>
      </c>
      <c r="E525" s="16" t="str">
        <f t="shared" si="1009"/>
        <v>Ringers From The Wrong End</v>
      </c>
      <c r="F525" t="s">
        <v>253</v>
      </c>
      <c r="G525">
        <f t="shared" ref="G525:H525" si="1010">D391</f>
        <v>186</v>
      </c>
      <c r="H525" t="str">
        <f t="shared" si="1010"/>
        <v>West Indigies Ladies Team</v>
      </c>
      <c r="I525">
        <f t="shared" ref="I525:L525" si="1011">I391</f>
        <v>58</v>
      </c>
      <c r="J525" t="str">
        <f t="shared" si="1011"/>
        <v>8.00 AM</v>
      </c>
      <c r="K525" t="str">
        <f t="shared" si="1011"/>
        <v>Central State School</v>
      </c>
      <c r="L525" t="str">
        <f t="shared" si="1011"/>
        <v>Central State School</v>
      </c>
    </row>
    <row r="526" spans="1:12" x14ac:dyDescent="0.2">
      <c r="A526" t="str">
        <f t="shared" ref="A526:C526" si="1012">A392</f>
        <v>Sunday</v>
      </c>
      <c r="B526">
        <f t="shared" si="1012"/>
        <v>250</v>
      </c>
      <c r="C526" t="str">
        <f t="shared" si="1012"/>
        <v>Ladies</v>
      </c>
      <c r="D526">
        <f t="shared" ref="D526:E526" si="1013">G392</f>
        <v>187</v>
      </c>
      <c r="E526" s="16" t="str">
        <f t="shared" si="1013"/>
        <v>Whipper Snippers</v>
      </c>
      <c r="F526" t="s">
        <v>253</v>
      </c>
      <c r="G526">
        <f t="shared" ref="G526:H526" si="1014">D392</f>
        <v>175</v>
      </c>
      <c r="H526" t="str">
        <f t="shared" si="1014"/>
        <v>FBI</v>
      </c>
      <c r="I526">
        <f t="shared" ref="I526:L526" si="1015">I392</f>
        <v>40</v>
      </c>
      <c r="J526" t="str">
        <f t="shared" si="1015"/>
        <v>11.30 AM</v>
      </c>
      <c r="K526" t="str">
        <f t="shared" si="1015"/>
        <v>Charters Towers Airport Reserve</v>
      </c>
      <c r="L526">
        <f t="shared" si="1015"/>
        <v>0</v>
      </c>
    </row>
    <row r="527" spans="1:12" x14ac:dyDescent="0.2">
      <c r="A527" t="str">
        <f t="shared" ref="A527:C527" si="1016">A393</f>
        <v>Sunday</v>
      </c>
      <c r="B527">
        <f t="shared" si="1016"/>
        <v>251</v>
      </c>
      <c r="C527" t="str">
        <f t="shared" si="1016"/>
        <v>Ladies</v>
      </c>
      <c r="D527">
        <f t="shared" ref="D527:E527" si="1017">G393</f>
        <v>179</v>
      </c>
      <c r="E527" s="16" t="str">
        <f t="shared" si="1017"/>
        <v>Nailed It</v>
      </c>
      <c r="F527" t="s">
        <v>253</v>
      </c>
      <c r="G527">
        <f t="shared" ref="G527:H527" si="1018">D393</f>
        <v>173</v>
      </c>
      <c r="H527" t="str">
        <f t="shared" si="1018"/>
        <v>Bro's Ho's</v>
      </c>
      <c r="I527">
        <f t="shared" ref="I527:L527" si="1019">I393</f>
        <v>31</v>
      </c>
      <c r="J527" t="str">
        <f t="shared" si="1019"/>
        <v>11.30 AM</v>
      </c>
      <c r="K527" t="str">
        <f t="shared" si="1019"/>
        <v>Charters Towers Airport Reserve</v>
      </c>
      <c r="L527">
        <f t="shared" si="1019"/>
        <v>0</v>
      </c>
    </row>
    <row r="528" spans="1:12" x14ac:dyDescent="0.2">
      <c r="A528" t="str">
        <f t="shared" ref="A528:C528" si="1020">A394</f>
        <v>Sunday</v>
      </c>
      <c r="B528">
        <f t="shared" si="1020"/>
        <v>252</v>
      </c>
      <c r="C528" t="str">
        <f t="shared" si="1020"/>
        <v>Ladies</v>
      </c>
      <c r="D528">
        <f t="shared" ref="D528:E528" si="1021">G394</f>
        <v>188</v>
      </c>
      <c r="E528" s="16" t="str">
        <f t="shared" si="1021"/>
        <v>Wild Flowers</v>
      </c>
      <c r="F528" t="s">
        <v>253</v>
      </c>
      <c r="G528">
        <f t="shared" ref="G528:H528" si="1022">D394</f>
        <v>172</v>
      </c>
      <c r="H528" t="str">
        <f t="shared" si="1022"/>
        <v>Bowled and Beautiful</v>
      </c>
      <c r="I528">
        <f t="shared" ref="I528:L528" si="1023">I394</f>
        <v>58</v>
      </c>
      <c r="J528" t="str">
        <f t="shared" si="1023"/>
        <v>11.30 AM</v>
      </c>
      <c r="K528" t="str">
        <f t="shared" si="1023"/>
        <v>Central State School</v>
      </c>
      <c r="L528" t="str">
        <f t="shared" si="1023"/>
        <v>Central State School</v>
      </c>
    </row>
    <row r="529" spans="1:12" x14ac:dyDescent="0.2">
      <c r="A529" t="str">
        <f t="shared" ref="A529:C529" si="1024">A395</f>
        <v>Sunday</v>
      </c>
      <c r="B529">
        <f t="shared" si="1024"/>
        <v>253</v>
      </c>
      <c r="C529" t="str">
        <f t="shared" si="1024"/>
        <v>Ladies</v>
      </c>
      <c r="D529">
        <f t="shared" ref="D529:E529" si="1025">G395</f>
        <v>185</v>
      </c>
      <c r="E529" s="16" t="str">
        <f t="shared" si="1025"/>
        <v>TSV Dingoes</v>
      </c>
      <c r="F529" t="s">
        <v>253</v>
      </c>
      <c r="G529">
        <f t="shared" ref="G529:H529" si="1026">D395</f>
        <v>181</v>
      </c>
      <c r="H529" t="str">
        <f t="shared" si="1026"/>
        <v>Pitches Be Crazy</v>
      </c>
      <c r="I529">
        <f t="shared" ref="I529:L529" si="1027">I395</f>
        <v>60</v>
      </c>
      <c r="J529" t="str">
        <f t="shared" si="1027"/>
        <v>3.00 PM</v>
      </c>
      <c r="K529" t="str">
        <f t="shared" si="1027"/>
        <v xml:space="preserve">Laid Back XI                </v>
      </c>
      <c r="L529" t="str">
        <f t="shared" si="1027"/>
        <v>Bus Road - Ramsay's Property</v>
      </c>
    </row>
    <row r="530" spans="1:12" x14ac:dyDescent="0.2">
      <c r="A530" t="str">
        <f t="shared" ref="A530:C530" si="1028">A396</f>
        <v>Sunday</v>
      </c>
      <c r="B530">
        <f t="shared" si="1028"/>
        <v>254</v>
      </c>
      <c r="C530" t="str">
        <f t="shared" si="1028"/>
        <v>Ladies</v>
      </c>
      <c r="D530">
        <f t="shared" ref="D530:E530" si="1029">G396</f>
        <v>184</v>
      </c>
      <c r="E530" s="16" t="str">
        <f t="shared" si="1029"/>
        <v>Travelbugs</v>
      </c>
      <c r="F530" t="s">
        <v>253</v>
      </c>
      <c r="G530">
        <f t="shared" ref="G530:H530" si="1030">D396</f>
        <v>177</v>
      </c>
      <c r="H530" t="str">
        <f t="shared" si="1030"/>
        <v>Hormoans</v>
      </c>
      <c r="I530">
        <f t="shared" ref="I530:L530" si="1031">I396</f>
        <v>47</v>
      </c>
      <c r="J530" t="str">
        <f t="shared" si="1031"/>
        <v>3.00 PM</v>
      </c>
      <c r="K530" t="str">
        <f t="shared" si="1031"/>
        <v>Goldfield Sporting Complex</v>
      </c>
      <c r="L530" t="str">
        <f t="shared" si="1031"/>
        <v>Second turf wicket</v>
      </c>
    </row>
    <row r="531" spans="1:12" x14ac:dyDescent="0.2">
      <c r="A531" t="str">
        <f t="shared" ref="A531:C531" si="1032">A397</f>
        <v>Sunday</v>
      </c>
      <c r="B531">
        <f t="shared" si="1032"/>
        <v>255</v>
      </c>
      <c r="C531" t="str">
        <f t="shared" si="1032"/>
        <v>Ladies</v>
      </c>
      <c r="D531">
        <f t="shared" ref="D531:E531" si="1033">G397</f>
        <v>170</v>
      </c>
      <c r="E531" s="16" t="str">
        <f t="shared" si="1033"/>
        <v>Bad Pitches</v>
      </c>
      <c r="F531" t="s">
        <v>253</v>
      </c>
      <c r="G531">
        <f t="shared" ref="G531:H531" si="1034">D397</f>
        <v>176</v>
      </c>
      <c r="H531" t="str">
        <f t="shared" si="1034"/>
        <v>Got the Runs</v>
      </c>
      <c r="I531">
        <f t="shared" ref="I531:L531" si="1035">I397</f>
        <v>58</v>
      </c>
      <c r="J531" t="str">
        <f t="shared" si="1035"/>
        <v>3.00 PM</v>
      </c>
      <c r="K531" t="str">
        <f t="shared" si="1035"/>
        <v>Central State School</v>
      </c>
      <c r="L531" t="str">
        <f t="shared" si="1035"/>
        <v>Central State School</v>
      </c>
    </row>
    <row r="532" spans="1:12" x14ac:dyDescent="0.2">
      <c r="A532" t="str">
        <f t="shared" ref="A532:C532" si="1036">A398</f>
        <v>Sunday</v>
      </c>
      <c r="B532">
        <f t="shared" si="1036"/>
        <v>256</v>
      </c>
      <c r="C532" t="e">
        <f t="shared" si="1036"/>
        <v>#N/A</v>
      </c>
      <c r="D532">
        <f t="shared" ref="D532:E532" si="1037">G398</f>
        <v>0</v>
      </c>
      <c r="E532" s="16" t="e">
        <f t="shared" si="1037"/>
        <v>#N/A</v>
      </c>
      <c r="F532" t="s">
        <v>253</v>
      </c>
      <c r="G532">
        <f t="shared" ref="G532:H532" si="1038">D398</f>
        <v>0</v>
      </c>
      <c r="H532" t="e">
        <f t="shared" si="1038"/>
        <v>#N/A</v>
      </c>
      <c r="I532">
        <f t="shared" ref="I532:L532" si="1039">I398</f>
        <v>31</v>
      </c>
      <c r="J532" t="str">
        <f t="shared" si="1039"/>
        <v>3.00 PM</v>
      </c>
      <c r="K532" t="str">
        <f t="shared" si="1039"/>
        <v>Charters Towers Airport Reserve</v>
      </c>
      <c r="L532">
        <f t="shared" si="1039"/>
        <v>0</v>
      </c>
    </row>
    <row r="533" spans="1:12" x14ac:dyDescent="0.2">
      <c r="A533" t="str">
        <f t="shared" ref="A533:C533" si="1040">A399</f>
        <v>Sunday</v>
      </c>
      <c r="B533">
        <f t="shared" si="1040"/>
        <v>0</v>
      </c>
      <c r="C533" t="e">
        <f t="shared" si="1040"/>
        <v>#N/A</v>
      </c>
      <c r="D533">
        <f t="shared" ref="D533:E533" si="1041">G399</f>
        <v>0</v>
      </c>
      <c r="E533" s="16" t="e">
        <f t="shared" si="1041"/>
        <v>#N/A</v>
      </c>
      <c r="F533" t="s">
        <v>253</v>
      </c>
      <c r="G533">
        <f t="shared" ref="G533:H533" si="1042">D399</f>
        <v>0</v>
      </c>
      <c r="H533" t="e">
        <f t="shared" si="1042"/>
        <v>#N/A</v>
      </c>
      <c r="I533">
        <f t="shared" ref="I533:L533" si="1043">I399</f>
        <v>0</v>
      </c>
      <c r="J533">
        <f t="shared" si="1043"/>
        <v>0</v>
      </c>
      <c r="K533" t="e">
        <f t="shared" si="1043"/>
        <v>#N/A</v>
      </c>
      <c r="L533" t="e">
        <f t="shared" si="1043"/>
        <v>#N/A</v>
      </c>
    </row>
    <row r="534" spans="1:12" x14ac:dyDescent="0.2">
      <c r="A534" t="str">
        <f t="shared" ref="A534:C534" si="1044">A400</f>
        <v>Sunday</v>
      </c>
      <c r="B534">
        <f t="shared" si="1044"/>
        <v>0</v>
      </c>
      <c r="C534" t="e">
        <f t="shared" si="1044"/>
        <v>#N/A</v>
      </c>
      <c r="D534">
        <f t="shared" ref="D534:E534" si="1045">G400</f>
        <v>0</v>
      </c>
      <c r="E534" s="16" t="e">
        <f t="shared" si="1045"/>
        <v>#N/A</v>
      </c>
      <c r="F534" t="s">
        <v>253</v>
      </c>
      <c r="G534">
        <f t="shared" ref="G534:H534" si="1046">D400</f>
        <v>0</v>
      </c>
      <c r="H534" t="e">
        <f t="shared" si="1046"/>
        <v>#N/A</v>
      </c>
      <c r="I534">
        <f t="shared" ref="I534:L534" si="1047">I400</f>
        <v>0</v>
      </c>
      <c r="J534">
        <f t="shared" si="1047"/>
        <v>0</v>
      </c>
      <c r="K534" t="e">
        <f t="shared" si="1047"/>
        <v>#N/A</v>
      </c>
      <c r="L534" t="e">
        <f t="shared" si="1047"/>
        <v>#N/A</v>
      </c>
    </row>
    <row r="535" spans="1:12" x14ac:dyDescent="0.2">
      <c r="A535" t="str">
        <f t="shared" ref="A535:C535" si="1048">A401</f>
        <v>Sunday</v>
      </c>
      <c r="B535">
        <f t="shared" si="1048"/>
        <v>0</v>
      </c>
      <c r="C535" t="e">
        <f t="shared" si="1048"/>
        <v>#N/A</v>
      </c>
      <c r="D535">
        <f t="shared" ref="D535:E535" si="1049">G401</f>
        <v>0</v>
      </c>
      <c r="E535" s="16" t="e">
        <f t="shared" si="1049"/>
        <v>#N/A</v>
      </c>
      <c r="F535" t="s">
        <v>253</v>
      </c>
      <c r="G535">
        <f t="shared" ref="G535:H535" si="1050">D401</f>
        <v>0</v>
      </c>
      <c r="H535" t="e">
        <f t="shared" si="1050"/>
        <v>#N/A</v>
      </c>
      <c r="I535">
        <f t="shared" ref="I535:L535" si="1051">I401</f>
        <v>0</v>
      </c>
      <c r="J535">
        <f t="shared" si="1051"/>
        <v>0</v>
      </c>
      <c r="K535" t="e">
        <f t="shared" si="1051"/>
        <v>#N/A</v>
      </c>
      <c r="L535" t="e">
        <f t="shared" si="1051"/>
        <v>#N/A</v>
      </c>
    </row>
    <row r="536" spans="1:12" x14ac:dyDescent="0.2">
      <c r="A536" t="str">
        <f t="shared" ref="A536:C536" si="1052">A402</f>
        <v>Sunday</v>
      </c>
      <c r="B536">
        <f t="shared" si="1052"/>
        <v>0</v>
      </c>
      <c r="C536" t="e">
        <f t="shared" si="1052"/>
        <v>#N/A</v>
      </c>
      <c r="D536">
        <f t="shared" ref="D536:E536" si="1053">G402</f>
        <v>0</v>
      </c>
      <c r="E536" s="16" t="e">
        <f t="shared" si="1053"/>
        <v>#N/A</v>
      </c>
      <c r="F536" t="s">
        <v>253</v>
      </c>
      <c r="G536">
        <f t="shared" ref="G536:H536" si="1054">D402</f>
        <v>0</v>
      </c>
      <c r="H536" t="e">
        <f t="shared" si="1054"/>
        <v>#N/A</v>
      </c>
      <c r="I536">
        <f t="shared" ref="I536:L536" si="1055">I402</f>
        <v>0</v>
      </c>
      <c r="J536">
        <f t="shared" si="1055"/>
        <v>0</v>
      </c>
      <c r="K536" t="e">
        <f t="shared" si="1055"/>
        <v>#N/A</v>
      </c>
      <c r="L536" t="e">
        <f t="shared" si="1055"/>
        <v>#N/A</v>
      </c>
    </row>
    <row r="537" spans="1:12" x14ac:dyDescent="0.2">
      <c r="A537" t="str">
        <f t="shared" ref="A537:C537" si="1056">A403</f>
        <v>Sunday</v>
      </c>
      <c r="B537">
        <f t="shared" si="1056"/>
        <v>0</v>
      </c>
      <c r="C537">
        <f t="shared" si="1056"/>
        <v>0</v>
      </c>
      <c r="D537">
        <f t="shared" ref="D537:E537" si="1057">G403</f>
        <v>0</v>
      </c>
      <c r="E537" s="16">
        <f t="shared" si="1057"/>
        <v>0</v>
      </c>
      <c r="F537" t="s">
        <v>253</v>
      </c>
      <c r="G537">
        <f t="shared" ref="G537:H537" si="1058">D403</f>
        <v>0</v>
      </c>
      <c r="H537">
        <f t="shared" si="1058"/>
        <v>0</v>
      </c>
      <c r="I537">
        <f t="shared" ref="I537:L537" si="1059">I403</f>
        <v>0</v>
      </c>
      <c r="J537">
        <f t="shared" si="1059"/>
        <v>0</v>
      </c>
      <c r="K537" t="e">
        <f t="shared" si="1059"/>
        <v>#N/A</v>
      </c>
      <c r="L537" t="e">
        <f t="shared" si="1059"/>
        <v>#N/A</v>
      </c>
    </row>
    <row r="538" spans="1:12" x14ac:dyDescent="0.2">
      <c r="A538">
        <f t="shared" ref="A538:C538" si="1060">A404</f>
        <v>0</v>
      </c>
      <c r="B538">
        <f t="shared" si="1060"/>
        <v>0</v>
      </c>
      <c r="C538">
        <f t="shared" si="1060"/>
        <v>0</v>
      </c>
      <c r="D538">
        <f t="shared" ref="D538:E538" si="1061">G404</f>
        <v>0</v>
      </c>
      <c r="E538" s="16">
        <f t="shared" si="1061"/>
        <v>0</v>
      </c>
      <c r="F538" t="s">
        <v>253</v>
      </c>
      <c r="G538">
        <f t="shared" ref="G538:H538" si="1062">D404</f>
        <v>0</v>
      </c>
      <c r="H538">
        <f t="shared" si="1062"/>
        <v>0</v>
      </c>
      <c r="I538">
        <f t="shared" ref="I538:L538" si="1063">I404</f>
        <v>0</v>
      </c>
      <c r="J538">
        <f t="shared" si="1063"/>
        <v>0</v>
      </c>
      <c r="K538">
        <f t="shared" si="1063"/>
        <v>0</v>
      </c>
      <c r="L538">
        <f t="shared" si="1063"/>
        <v>0</v>
      </c>
    </row>
    <row r="539" spans="1:12" x14ac:dyDescent="0.2">
      <c r="A539" s="14"/>
      <c r="E539" s="16"/>
    </row>
    <row r="540" spans="1:12" x14ac:dyDescent="0.2">
      <c r="A540" s="14"/>
      <c r="E540" s="16"/>
    </row>
    <row r="541" spans="1:12" x14ac:dyDescent="0.2">
      <c r="A541" s="14"/>
      <c r="E541" s="16"/>
    </row>
    <row r="542" spans="1:12" x14ac:dyDescent="0.2">
      <c r="A542" s="14"/>
      <c r="E542" s="16"/>
    </row>
    <row r="543" spans="1:12" x14ac:dyDescent="0.2">
      <c r="A543" s="14"/>
      <c r="E543" s="16"/>
    </row>
    <row r="544" spans="1:12" x14ac:dyDescent="0.2">
      <c r="A544" s="14"/>
      <c r="E544" s="16"/>
    </row>
    <row r="545" spans="1:12" x14ac:dyDescent="0.2">
      <c r="A545" s="14"/>
      <c r="E545" s="16"/>
    </row>
    <row r="546" spans="1:12" x14ac:dyDescent="0.2">
      <c r="A546" s="14"/>
      <c r="E546" s="16"/>
    </row>
    <row r="547" spans="1:1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</row>
    <row r="548" spans="1:12" x14ac:dyDescent="0.2">
      <c r="A548" s="14" t="s">
        <v>1816</v>
      </c>
      <c r="B548">
        <f>'Day3 Draw'!F4</f>
        <v>257</v>
      </c>
      <c r="C548" t="str">
        <f>'Day3 Draw'!G4</f>
        <v>A</v>
      </c>
      <c r="D548">
        <f>'Day3 Draw'!C4</f>
        <v>1</v>
      </c>
      <c r="E548" s="16" t="str">
        <f>'Day3 Draw'!D4</f>
        <v>Burnett Bushpigs</v>
      </c>
      <c r="F548" t="s">
        <v>253</v>
      </c>
      <c r="G548">
        <f>'Day3 Draw'!H4</f>
        <v>7</v>
      </c>
      <c r="H548" t="str">
        <f>'Day3 Draw'!I4</f>
        <v>The Grandstanders</v>
      </c>
      <c r="I548">
        <f>'Day3 Draw'!J4</f>
        <v>48</v>
      </c>
      <c r="J548" t="str">
        <f>'Day3 Draw'!K4</f>
        <v>AM</v>
      </c>
      <c r="K548" t="str">
        <f>'Day3 Draw'!L4</f>
        <v>Goldfield Sporting Complex</v>
      </c>
      <c r="L548" t="str">
        <f>'Day3 Draw'!M4</f>
        <v>Main Turf Wicket</v>
      </c>
    </row>
    <row r="549" spans="1:12" x14ac:dyDescent="0.2">
      <c r="A549" s="14" t="s">
        <v>1816</v>
      </c>
      <c r="B549">
        <f>'Day3 Draw'!F5</f>
        <v>258</v>
      </c>
      <c r="C549" t="str">
        <f>'Day3 Draw'!G5</f>
        <v>A</v>
      </c>
      <c r="D549">
        <f>'Day3 Draw'!C5</f>
        <v>3</v>
      </c>
      <c r="E549" s="16" t="str">
        <f>'Day3 Draw'!D5</f>
        <v>Endeavour XI</v>
      </c>
      <c r="F549" t="s">
        <v>253</v>
      </c>
      <c r="G549">
        <f>'Day3 Draw'!H5</f>
        <v>6</v>
      </c>
      <c r="H549" t="str">
        <f>'Day3 Draw'!I5</f>
        <v>Reldas Homegrown XI</v>
      </c>
      <c r="I549">
        <f>'Day3 Draw'!J5</f>
        <v>12</v>
      </c>
      <c r="J549" t="str">
        <f>'Day3 Draw'!K5</f>
        <v>AM</v>
      </c>
      <c r="K549" t="str">
        <f>'Day3 Draw'!L5</f>
        <v>Mosman Park Junior Cricket</v>
      </c>
      <c r="L549" t="str">
        <f>'Day3 Draw'!M5</f>
        <v>George Pemble  Oval</v>
      </c>
    </row>
    <row r="550" spans="1:12" x14ac:dyDescent="0.2">
      <c r="A550" s="14" t="s">
        <v>1816</v>
      </c>
      <c r="B550">
        <f>'Day3 Draw'!F6</f>
        <v>259</v>
      </c>
      <c r="C550" t="str">
        <f>'Day3 Draw'!G6</f>
        <v>A</v>
      </c>
      <c r="D550">
        <f>'Day3 Draw'!C6</f>
        <v>4</v>
      </c>
      <c r="E550" s="16" t="str">
        <f>'Day3 Draw'!D6</f>
        <v>Herbert River</v>
      </c>
      <c r="F550" t="s">
        <v>253</v>
      </c>
      <c r="G550">
        <f>'Day3 Draw'!H6</f>
        <v>8</v>
      </c>
      <c r="H550" t="str">
        <f>'Day3 Draw'!I6</f>
        <v>Wanderers</v>
      </c>
      <c r="I550">
        <f>'Day3 Draw'!J6</f>
        <v>13</v>
      </c>
      <c r="J550" t="str">
        <f>'Day3 Draw'!K6</f>
        <v>AM</v>
      </c>
      <c r="K550" t="str">
        <f>'Day3 Draw'!L6</f>
        <v>Mosman Park Junior Cricket</v>
      </c>
      <c r="L550" t="str">
        <f>'Day3 Draw'!M6</f>
        <v>Keith Marxsen Oval.</v>
      </c>
    </row>
    <row r="551" spans="1:12" x14ac:dyDescent="0.2">
      <c r="A551" s="14" t="s">
        <v>1816</v>
      </c>
      <c r="B551">
        <f>'Day3 Draw'!F7</f>
        <v>260</v>
      </c>
      <c r="C551" t="str">
        <f>'Day3 Draw'!G7</f>
        <v>A</v>
      </c>
      <c r="D551">
        <f>'Day3 Draw'!C7</f>
        <v>5</v>
      </c>
      <c r="E551" s="16" t="str">
        <f>'Day3 Draw'!D7</f>
        <v>Malchecks Cricket Club</v>
      </c>
      <c r="F551" t="s">
        <v>253</v>
      </c>
      <c r="G551">
        <f>'Day3 Draw'!H7</f>
        <v>0</v>
      </c>
      <c r="H551" t="e">
        <f>'Day3 Draw'!I7</f>
        <v>#N/A</v>
      </c>
      <c r="I551">
        <f>'Day3 Draw'!J7</f>
        <v>0</v>
      </c>
      <c r="J551" t="str">
        <f>'Day3 Draw'!K7</f>
        <v>BYE</v>
      </c>
      <c r="K551" t="e">
        <f>'Day3 Draw'!L7</f>
        <v>#N/A</v>
      </c>
      <c r="L551" t="e">
        <f>'Day3 Draw'!M7</f>
        <v>#N/A</v>
      </c>
    </row>
    <row r="552" spans="1:12" x14ac:dyDescent="0.2">
      <c r="A552" s="14" t="s">
        <v>1816</v>
      </c>
      <c r="B552">
        <f>'Day3 Draw'!F8</f>
        <v>261</v>
      </c>
      <c r="C552" t="str">
        <f>'Day3 Draw'!G8</f>
        <v>A</v>
      </c>
      <c r="D552">
        <f>'Day3 Draw'!C8</f>
        <v>0</v>
      </c>
      <c r="E552" s="16" t="str">
        <f>'Day3 Draw'!D8</f>
        <v>1st Place</v>
      </c>
      <c r="F552" t="s">
        <v>253</v>
      </c>
      <c r="G552">
        <f>'Day3 Draw'!H8</f>
        <v>0</v>
      </c>
      <c r="H552" t="str">
        <f>'Day3 Draw'!I8</f>
        <v>2nd Place</v>
      </c>
      <c r="I552">
        <f>'Day3 Draw'!J8</f>
        <v>48</v>
      </c>
      <c r="J552" t="str">
        <f>'Day3 Draw'!K8</f>
        <v>PM - Ashes Final</v>
      </c>
      <c r="K552" t="str">
        <f>'Day3 Draw'!L8</f>
        <v>Goldfield Sporting Complex</v>
      </c>
      <c r="L552" t="str">
        <f>'Day3 Draw'!M8</f>
        <v>Main Turf Wicket</v>
      </c>
    </row>
    <row r="553" spans="1:12" x14ac:dyDescent="0.2">
      <c r="A553" s="14" t="s">
        <v>1816</v>
      </c>
      <c r="B553">
        <f>'Day3 Draw'!F9</f>
        <v>262</v>
      </c>
      <c r="C553" t="str">
        <f>'Day3 Draw'!G9</f>
        <v>A</v>
      </c>
      <c r="D553">
        <f>'Day3 Draw'!C9</f>
        <v>0</v>
      </c>
      <c r="E553" s="16" t="str">
        <f>'Day3 Draw'!D9</f>
        <v>3rd Place</v>
      </c>
      <c r="F553" t="s">
        <v>253</v>
      </c>
      <c r="G553">
        <f>'Day3 Draw'!H9</f>
        <v>0</v>
      </c>
      <c r="H553" t="str">
        <f>'Day3 Draw'!I9</f>
        <v>4th Place</v>
      </c>
      <c r="I553">
        <f>'Day3 Draw'!J9</f>
        <v>12</v>
      </c>
      <c r="J553" t="str">
        <f>'Day3 Draw'!K9</f>
        <v>PM - Plate Final</v>
      </c>
      <c r="K553" t="str">
        <f>'Day3 Draw'!L9</f>
        <v>Mosman Park Junior Cricket</v>
      </c>
      <c r="L553" t="str">
        <f>'Day3 Draw'!M9</f>
        <v>George Pemble  Oval</v>
      </c>
    </row>
    <row r="554" spans="1:12" x14ac:dyDescent="0.2">
      <c r="A554" s="14" t="s">
        <v>1816</v>
      </c>
      <c r="B554">
        <f>'Day3 Draw'!F10</f>
        <v>263</v>
      </c>
      <c r="C554" t="str">
        <f>'Day3 Draw'!G10</f>
        <v>A</v>
      </c>
      <c r="D554">
        <f>'Day3 Draw'!C10</f>
        <v>0</v>
      </c>
      <c r="E554" s="16" t="str">
        <f>'Day3 Draw'!D10</f>
        <v>5th Place</v>
      </c>
      <c r="F554" t="s">
        <v>253</v>
      </c>
      <c r="G554">
        <f>'Day3 Draw'!H10</f>
        <v>0</v>
      </c>
      <c r="H554" t="str">
        <f>'Day3 Draw'!I10</f>
        <v>6th Place</v>
      </c>
      <c r="I554">
        <f>'Day3 Draw'!J10</f>
        <v>13</v>
      </c>
      <c r="J554" t="str">
        <f>'Day3 Draw'!K10</f>
        <v>PM</v>
      </c>
      <c r="K554" t="str">
        <f>'Day3 Draw'!L10</f>
        <v>Mosman Park Junior Cricket</v>
      </c>
      <c r="L554" t="str">
        <f>'Day3 Draw'!M10</f>
        <v>Keith Marxsen Oval.</v>
      </c>
    </row>
    <row r="555" spans="1:12" x14ac:dyDescent="0.2">
      <c r="A555" s="14" t="s">
        <v>1816</v>
      </c>
      <c r="B555">
        <f>'Day3 Draw'!F11</f>
        <v>264</v>
      </c>
      <c r="C555" t="str">
        <f>'Day3 Draw'!G11</f>
        <v>A</v>
      </c>
      <c r="D555">
        <f>'Day3 Draw'!C11</f>
        <v>0</v>
      </c>
      <c r="E555" s="16" t="str">
        <f>'Day3 Draw'!D11</f>
        <v>7th Place</v>
      </c>
      <c r="F555" t="s">
        <v>253</v>
      </c>
      <c r="G555">
        <f>'Day3 Draw'!H11</f>
        <v>0</v>
      </c>
      <c r="H555" t="e">
        <f>'Day3 Draw'!I11</f>
        <v>#N/A</v>
      </c>
      <c r="I555">
        <f>'Day3 Draw'!J11</f>
        <v>0</v>
      </c>
      <c r="J555" t="str">
        <f>'Day3 Draw'!K11</f>
        <v>BYE</v>
      </c>
      <c r="K555" t="e">
        <f>'Day3 Draw'!L11</f>
        <v>#N/A</v>
      </c>
      <c r="L555" t="e">
        <f>'Day3 Draw'!M11</f>
        <v>#N/A</v>
      </c>
    </row>
    <row r="556" spans="1:12" x14ac:dyDescent="0.2">
      <c r="A556" s="14" t="s">
        <v>1816</v>
      </c>
      <c r="B556">
        <f>'Day3 Draw'!F12</f>
        <v>265</v>
      </c>
      <c r="C556" t="str">
        <f>'Day3 Draw'!G12</f>
        <v>B1</v>
      </c>
      <c r="D556">
        <f>'Day3 Draw'!C12</f>
        <v>12</v>
      </c>
      <c r="E556" s="16" t="str">
        <f>'Day3 Draw'!D12</f>
        <v>Coen Heroes</v>
      </c>
      <c r="F556" t="s">
        <v>253</v>
      </c>
      <c r="G556">
        <f>'Day3 Draw'!H12</f>
        <v>13</v>
      </c>
      <c r="H556" t="str">
        <f>'Day3 Draw'!I12</f>
        <v>Corfield</v>
      </c>
      <c r="I556">
        <f>'Day3 Draw'!J12</f>
        <v>7</v>
      </c>
      <c r="J556">
        <f>'Day3 Draw'!K12</f>
        <v>0</v>
      </c>
      <c r="K556" t="str">
        <f>'Day3 Draw'!L12</f>
        <v>All Souls &amp; St Gabriels School</v>
      </c>
      <c r="L556" t="str">
        <f>'Day3 Draw'!M12</f>
        <v>Mills Oval</v>
      </c>
    </row>
    <row r="557" spans="1:12" x14ac:dyDescent="0.2">
      <c r="A557" s="14" t="s">
        <v>1816</v>
      </c>
      <c r="B557">
        <f>'Day3 Draw'!F13</f>
        <v>266</v>
      </c>
      <c r="C557" t="str">
        <f>'Day3 Draw'!G13</f>
        <v>B1</v>
      </c>
      <c r="D557">
        <f>'Day3 Draw'!C13</f>
        <v>29</v>
      </c>
      <c r="E557" s="16" t="str">
        <f>'Day3 Draw'!D13</f>
        <v>Sugar Daddies</v>
      </c>
      <c r="F557" t="s">
        <v>253</v>
      </c>
      <c r="G557">
        <f>'Day3 Draw'!H13</f>
        <v>27</v>
      </c>
      <c r="H557" t="str">
        <f>'Day3 Draw'!I13</f>
        <v>Seriously Pist</v>
      </c>
      <c r="I557">
        <f>'Day3 Draw'!J13</f>
        <v>5</v>
      </c>
      <c r="J557">
        <f>'Day3 Draw'!K13</f>
        <v>0</v>
      </c>
      <c r="K557" t="str">
        <f>'Day3 Draw'!L13</f>
        <v>Mount Carmel Campus</v>
      </c>
      <c r="L557" t="str">
        <f>'Day3 Draw'!M13</f>
        <v>Archer  Oval</v>
      </c>
    </row>
    <row r="558" spans="1:12" x14ac:dyDescent="0.2">
      <c r="A558" s="14" t="s">
        <v>1816</v>
      </c>
      <c r="B558">
        <f>'Day3 Draw'!F14</f>
        <v>267</v>
      </c>
      <c r="C558" t="str">
        <f>'Day3 Draw'!G14</f>
        <v>B1</v>
      </c>
      <c r="D558">
        <f>'Day3 Draw'!C14</f>
        <v>28</v>
      </c>
      <c r="E558" s="16" t="str">
        <f>'Day3 Draw'!D14</f>
        <v>Simpson Desert Alpine Ski Team</v>
      </c>
      <c r="F558" t="s">
        <v>253</v>
      </c>
      <c r="G558">
        <f>'Day3 Draw'!H14</f>
        <v>18</v>
      </c>
      <c r="H558" t="str">
        <f>'Day3 Draw'!I14</f>
        <v>Mossman</v>
      </c>
      <c r="I558">
        <f>'Day3 Draw'!J14</f>
        <v>33</v>
      </c>
      <c r="J558">
        <f>'Day3 Draw'!K14</f>
        <v>0</v>
      </c>
      <c r="K558" t="str">
        <f>'Day3 Draw'!L14</f>
        <v>Charters Towers Airport Reserve</v>
      </c>
      <c r="L558">
        <f>'Day3 Draw'!M14</f>
        <v>0</v>
      </c>
    </row>
    <row r="559" spans="1:12" x14ac:dyDescent="0.2">
      <c r="A559" s="14" t="s">
        <v>1816</v>
      </c>
      <c r="B559">
        <f>'Day3 Draw'!F15</f>
        <v>268</v>
      </c>
      <c r="C559" t="str">
        <f>'Day3 Draw'!G15</f>
        <v>B1</v>
      </c>
      <c r="D559">
        <f>'Day3 Draw'!C15</f>
        <v>21</v>
      </c>
      <c r="E559" s="16" t="str">
        <f>'Day3 Draw'!D15</f>
        <v>Norstate Nympho's</v>
      </c>
      <c r="F559" t="s">
        <v>253</v>
      </c>
      <c r="G559">
        <f>'Day3 Draw'!H15</f>
        <v>19</v>
      </c>
      <c r="H559" t="str">
        <f>'Day3 Draw'!I15</f>
        <v>Mountain Men Gold</v>
      </c>
      <c r="I559">
        <f>'Day3 Draw'!J15</f>
        <v>17</v>
      </c>
      <c r="J559">
        <f>'Day3 Draw'!K15</f>
        <v>0</v>
      </c>
      <c r="K559" t="str">
        <f>'Day3 Draw'!L15</f>
        <v>Mosman Park Junior Cricket</v>
      </c>
      <c r="L559" t="str">
        <f>'Day3 Draw'!M15</f>
        <v>Far Turf Wicket</v>
      </c>
    </row>
    <row r="560" spans="1:12" x14ac:dyDescent="0.2">
      <c r="A560" s="14" t="s">
        <v>1816</v>
      </c>
      <c r="B560">
        <f>'Day3 Draw'!F16</f>
        <v>269</v>
      </c>
      <c r="C560" t="str">
        <f>'Day3 Draw'!G16</f>
        <v>B1</v>
      </c>
      <c r="D560">
        <f>'Day3 Draw'!C16</f>
        <v>23</v>
      </c>
      <c r="E560" s="16" t="str">
        <f>'Day3 Draw'!D16</f>
        <v>Pacey's Wests</v>
      </c>
      <c r="F560" t="s">
        <v>253</v>
      </c>
      <c r="G560">
        <f>'Day3 Draw'!H16</f>
        <v>32</v>
      </c>
      <c r="H560" t="str">
        <f>'Day3 Draw'!I16</f>
        <v>Wanderers</v>
      </c>
      <c r="I560">
        <f>'Day3 Draw'!J16</f>
        <v>55</v>
      </c>
      <c r="J560">
        <f>'Day3 Draw'!K16</f>
        <v>0</v>
      </c>
      <c r="K560" t="str">
        <f>'Day3 Draw'!L16</f>
        <v>Millchester State School</v>
      </c>
      <c r="L560" t="str">
        <f>'Day3 Draw'!M16</f>
        <v>Millchester State School</v>
      </c>
    </row>
    <row r="561" spans="1:12" x14ac:dyDescent="0.2">
      <c r="A561" s="14" t="s">
        <v>1816</v>
      </c>
      <c r="B561">
        <f>'Day3 Draw'!F17</f>
        <v>270</v>
      </c>
      <c r="C561" t="str">
        <f>'Day3 Draw'!G17</f>
        <v>B1</v>
      </c>
      <c r="D561">
        <f>'Day3 Draw'!C17</f>
        <v>31</v>
      </c>
      <c r="E561" s="16" t="str">
        <f>'Day3 Draw'!D17</f>
        <v>Townsville 1/2 Carton</v>
      </c>
      <c r="F561" t="s">
        <v>253</v>
      </c>
      <c r="G561">
        <f>'Day3 Draw'!H17</f>
        <v>22</v>
      </c>
      <c r="H561" t="str">
        <f>'Day3 Draw'!I17</f>
        <v>Norths Father and Sons</v>
      </c>
      <c r="I561">
        <f>'Day3 Draw'!J17</f>
        <v>36</v>
      </c>
      <c r="J561">
        <f>'Day3 Draw'!K17</f>
        <v>0</v>
      </c>
      <c r="K561" t="str">
        <f>'Day3 Draw'!L17</f>
        <v>Charters Towers Airport Reserve</v>
      </c>
      <c r="L561">
        <f>'Day3 Draw'!M17</f>
        <v>0</v>
      </c>
    </row>
    <row r="562" spans="1:12" x14ac:dyDescent="0.2">
      <c r="A562" s="14" t="s">
        <v>1816</v>
      </c>
      <c r="B562">
        <f>'Day3 Draw'!F18</f>
        <v>271</v>
      </c>
      <c r="C562" t="str">
        <f>'Day3 Draw'!G18</f>
        <v>B1</v>
      </c>
      <c r="D562">
        <f>'Day3 Draw'!C18</f>
        <v>10</v>
      </c>
      <c r="E562" s="16" t="str">
        <f>'Day3 Draw'!D18</f>
        <v>Brookshire Bandits</v>
      </c>
      <c r="F562" t="s">
        <v>253</v>
      </c>
      <c r="G562">
        <f>'Day3 Draw'!H18</f>
        <v>11</v>
      </c>
      <c r="H562" t="str">
        <f>'Day3 Draw'!I18</f>
        <v>Cavaliers</v>
      </c>
      <c r="I562">
        <f>'Day3 Draw'!J18</f>
        <v>27</v>
      </c>
      <c r="J562">
        <f>'Day3 Draw'!K18</f>
        <v>0</v>
      </c>
      <c r="K562" t="str">
        <f>'Day3 Draw'!L18</f>
        <v>Charters Towers Airport Reserve</v>
      </c>
      <c r="L562" t="str">
        <f>'Day3 Draw'!M18</f>
        <v>Second on right as driving in</v>
      </c>
    </row>
    <row r="563" spans="1:12" x14ac:dyDescent="0.2">
      <c r="A563" s="14" t="s">
        <v>1816</v>
      </c>
      <c r="B563">
        <f>'Day3 Draw'!F19</f>
        <v>272</v>
      </c>
      <c r="C563" t="str">
        <f>'Day3 Draw'!G19</f>
        <v>B1</v>
      </c>
      <c r="D563">
        <f>'Day3 Draw'!C19</f>
        <v>30</v>
      </c>
      <c r="E563" s="16" t="str">
        <f>'Day3 Draw'!D19</f>
        <v>Swingers 1</v>
      </c>
      <c r="F563" t="s">
        <v>253</v>
      </c>
      <c r="G563">
        <f>'Day3 Draw'!H19</f>
        <v>26</v>
      </c>
      <c r="H563" t="str">
        <f>'Day3 Draw'!I19</f>
        <v>Scott Minto XI</v>
      </c>
      <c r="I563">
        <f>'Day3 Draw'!J19</f>
        <v>2</v>
      </c>
      <c r="J563">
        <f>'Day3 Draw'!K19</f>
        <v>0</v>
      </c>
      <c r="K563" t="str">
        <f>'Day3 Draw'!L19</f>
        <v>Mount Carmel Campus</v>
      </c>
      <c r="L563" t="str">
        <f>'Day3 Draw'!M19</f>
        <v>Hemponstall Oval</v>
      </c>
    </row>
    <row r="564" spans="1:12" x14ac:dyDescent="0.2">
      <c r="A564" s="14" t="s">
        <v>1816</v>
      </c>
      <c r="B564">
        <f>'Day3 Draw'!F20</f>
        <v>273</v>
      </c>
      <c r="C564" t="str">
        <f>'Day3 Draw'!G20</f>
        <v>B1</v>
      </c>
      <c r="D564">
        <f>'Day3 Draw'!C20</f>
        <v>25</v>
      </c>
      <c r="E564" s="16" t="str">
        <f>'Day3 Draw'!D20</f>
        <v>Red River Rascals</v>
      </c>
      <c r="F564" t="s">
        <v>253</v>
      </c>
      <c r="G564">
        <f>'Day3 Draw'!H20</f>
        <v>16</v>
      </c>
      <c r="H564" t="str">
        <f>'Day3 Draw'!I20</f>
        <v>Herbert River</v>
      </c>
      <c r="I564">
        <f>'Day3 Draw'!J20</f>
        <v>26</v>
      </c>
      <c r="J564">
        <f>'Day3 Draw'!K20</f>
        <v>0</v>
      </c>
      <c r="K564" t="str">
        <f>'Day3 Draw'!L20</f>
        <v>Charters Towers Airport Reserve</v>
      </c>
      <c r="L564" t="str">
        <f>'Day3 Draw'!M20</f>
        <v>First on RHS as driving in</v>
      </c>
    </row>
    <row r="565" spans="1:12" x14ac:dyDescent="0.2">
      <c r="A565" s="14" t="s">
        <v>1816</v>
      </c>
      <c r="B565">
        <f>'Day3 Draw'!F21</f>
        <v>274</v>
      </c>
      <c r="C565" t="str">
        <f>'Day3 Draw'!G21</f>
        <v>B1</v>
      </c>
      <c r="D565">
        <f>'Day3 Draw'!C21</f>
        <v>20</v>
      </c>
      <c r="E565" s="16" t="str">
        <f>'Day3 Draw'!D21</f>
        <v>Mountain Men Green</v>
      </c>
      <c r="F565" t="s">
        <v>253</v>
      </c>
      <c r="G565">
        <f>'Day3 Draw'!H21</f>
        <v>9</v>
      </c>
      <c r="H565" t="str">
        <f>'Day3 Draw'!I21</f>
        <v>Backers XI</v>
      </c>
      <c r="I565">
        <f>'Day3 Draw'!J21</f>
        <v>6</v>
      </c>
      <c r="J565">
        <f>'Day3 Draw'!K21</f>
        <v>0</v>
      </c>
      <c r="K565" t="str">
        <f>'Day3 Draw'!L21</f>
        <v>All Souls &amp; St Gabriels School</v>
      </c>
      <c r="L565" t="str">
        <f>'Day3 Draw'!M21</f>
        <v>O'Keefe  Oval -Grandstand</v>
      </c>
    </row>
    <row r="566" spans="1:12" x14ac:dyDescent="0.2">
      <c r="A566" s="14" t="s">
        <v>1816</v>
      </c>
      <c r="B566">
        <f>'Day3 Draw'!F22</f>
        <v>275</v>
      </c>
      <c r="C566" t="str">
        <f>'Day3 Draw'!G22</f>
        <v>B1</v>
      </c>
      <c r="D566">
        <f>'Day3 Draw'!C22</f>
        <v>15</v>
      </c>
      <c r="E566" s="16" t="str">
        <f>'Day3 Draw'!D22</f>
        <v>Gumflat</v>
      </c>
      <c r="F566" t="s">
        <v>253</v>
      </c>
      <c r="G566">
        <f>'Day3 Draw'!H22</f>
        <v>17</v>
      </c>
      <c r="H566" t="str">
        <f>'Day3 Draw'!I22</f>
        <v>Jim's XI</v>
      </c>
      <c r="I566">
        <f>'Day3 Draw'!J22</f>
        <v>16</v>
      </c>
      <c r="J566">
        <f>'Day3 Draw'!K22</f>
        <v>0</v>
      </c>
      <c r="K566" t="str">
        <f>'Day3 Draw'!L22</f>
        <v>Mosman  Park Junior Cricket</v>
      </c>
      <c r="L566" t="str">
        <f>'Day3 Draw'!M22</f>
        <v>Third turf wicket</v>
      </c>
    </row>
    <row r="567" spans="1:12" x14ac:dyDescent="0.2">
      <c r="A567" s="14" t="s">
        <v>1816</v>
      </c>
      <c r="B567">
        <f>'Day3 Draw'!F23</f>
        <v>276</v>
      </c>
      <c r="C567" t="str">
        <f>'Day3 Draw'!G23</f>
        <v>B1</v>
      </c>
      <c r="D567">
        <f>'Day3 Draw'!C23</f>
        <v>14</v>
      </c>
      <c r="E567" s="16" t="str">
        <f>'Day3 Draw'!D23</f>
        <v>Ewan</v>
      </c>
      <c r="F567" t="s">
        <v>253</v>
      </c>
      <c r="G567">
        <f>'Day3 Draw'!H23</f>
        <v>24</v>
      </c>
      <c r="H567" t="str">
        <f>'Day3 Draw'!I23</f>
        <v>Parks Hockey</v>
      </c>
      <c r="I567">
        <f>'Day3 Draw'!J23</f>
        <v>39</v>
      </c>
      <c r="J567">
        <f>'Day3 Draw'!K23</f>
        <v>0</v>
      </c>
      <c r="K567" t="str">
        <f>'Day3 Draw'!L23</f>
        <v>Charters Towers Airport Reserve</v>
      </c>
      <c r="L567">
        <f>'Day3 Draw'!M23</f>
        <v>0</v>
      </c>
    </row>
    <row r="568" spans="1:12" x14ac:dyDescent="0.2">
      <c r="A568" s="14" t="s">
        <v>1816</v>
      </c>
      <c r="B568">
        <f>'Day3 Draw'!F24</f>
        <v>277</v>
      </c>
      <c r="C568" t="str">
        <f>'Day3 Draw'!G24</f>
        <v>B2</v>
      </c>
      <c r="D568">
        <f>'Day3 Draw'!C24</f>
        <v>61</v>
      </c>
      <c r="E568" s="16" t="str">
        <f>'Day3 Draw'!D24</f>
        <v>Canefield Slashers</v>
      </c>
      <c r="F568" t="s">
        <v>253</v>
      </c>
      <c r="G568">
        <f>'Day3 Draw'!H24</f>
        <v>127</v>
      </c>
      <c r="H568" t="str">
        <f>'Day3 Draw'!I24</f>
        <v>Salisbury Boys XI Team 1</v>
      </c>
      <c r="I568">
        <f>'Day3 Draw'!J24</f>
        <v>68</v>
      </c>
      <c r="J568" t="str">
        <f>'Day3 Draw'!K24</f>
        <v>AM</v>
      </c>
      <c r="K568" t="str">
        <f>'Day3 Draw'!L24</f>
        <v>Sellheim</v>
      </c>
      <c r="L568" t="str">
        <f>'Day3 Draw'!M24</f>
        <v xml:space="preserve">Ben Carrs  Field                      </v>
      </c>
    </row>
    <row r="569" spans="1:12" x14ac:dyDescent="0.2">
      <c r="A569" s="14" t="s">
        <v>1816</v>
      </c>
      <c r="B569">
        <f>'Day3 Draw'!F25</f>
        <v>278</v>
      </c>
      <c r="C569" t="str">
        <f>'Day3 Draw'!G25</f>
        <v>B2</v>
      </c>
      <c r="D569">
        <f>'Day3 Draw'!C25</f>
        <v>167</v>
      </c>
      <c r="E569" s="16" t="str">
        <f>'Day3 Draw'!D25</f>
        <v>Yabulu</v>
      </c>
      <c r="F569" t="s">
        <v>253</v>
      </c>
      <c r="G569">
        <f>'Day3 Draw'!H25</f>
        <v>116</v>
      </c>
      <c r="H569" t="str">
        <f>'Day3 Draw'!I25</f>
        <v>Nudeballers</v>
      </c>
      <c r="I569">
        <f>'Day3 Draw'!J25</f>
        <v>23</v>
      </c>
      <c r="J569" t="str">
        <f>'Day3 Draw'!K25</f>
        <v>AM</v>
      </c>
      <c r="K569" t="str">
        <f>'Day3 Draw'!L25</f>
        <v>Charters Towers Gun Club</v>
      </c>
      <c r="L569" t="str">
        <f>'Day3 Draw'!M25</f>
        <v>Left Hand side/2nd away from clubhouse</v>
      </c>
    </row>
    <row r="570" spans="1:12" x14ac:dyDescent="0.2">
      <c r="A570" s="14" t="s">
        <v>1816</v>
      </c>
      <c r="B570">
        <f>'Day3 Draw'!F26</f>
        <v>279</v>
      </c>
      <c r="C570" t="str">
        <f>'Day3 Draw'!G26</f>
        <v>B2</v>
      </c>
      <c r="D570">
        <f>'Day3 Draw'!C26</f>
        <v>110</v>
      </c>
      <c r="E570" s="16" t="str">
        <f>'Day3 Draw'!D26</f>
        <v>Mosman Mangoes</v>
      </c>
      <c r="F570" t="s">
        <v>253</v>
      </c>
      <c r="G570">
        <f>'Day3 Draw'!H26</f>
        <v>166</v>
      </c>
      <c r="H570" t="str">
        <f>'Day3 Draw'!I26</f>
        <v>XXXX Floor Beers</v>
      </c>
      <c r="I570">
        <f>'Day3 Draw'!J26</f>
        <v>15</v>
      </c>
      <c r="J570" t="str">
        <f>'Day3 Draw'!K26</f>
        <v>AM</v>
      </c>
      <c r="K570" t="str">
        <f>'Day3 Draw'!L26</f>
        <v>Mosman Park Junior Cricket</v>
      </c>
      <c r="L570" t="str">
        <f>'Day3 Draw'!M26</f>
        <v>Top field towards Mt Leyshon Road</v>
      </c>
    </row>
    <row r="571" spans="1:12" x14ac:dyDescent="0.2">
      <c r="A571" s="14" t="s">
        <v>1816</v>
      </c>
      <c r="B571">
        <f>'Day3 Draw'!F27</f>
        <v>280</v>
      </c>
      <c r="C571" t="str">
        <f>'Day3 Draw'!G27</f>
        <v>B2</v>
      </c>
      <c r="D571">
        <f>'Day3 Draw'!C27</f>
        <v>120</v>
      </c>
      <c r="E571" s="16" t="str">
        <f>'Day3 Draw'!D27</f>
        <v>Piston Broke</v>
      </c>
      <c r="F571" t="s">
        <v>253</v>
      </c>
      <c r="G571">
        <f>'Day3 Draw'!H27</f>
        <v>99</v>
      </c>
      <c r="H571" t="str">
        <f>'Day3 Draw'!I27</f>
        <v>Jungle Patrol 2</v>
      </c>
      <c r="I571">
        <f>'Day3 Draw'!J27</f>
        <v>9</v>
      </c>
      <c r="J571" t="str">
        <f>'Day3 Draw'!K27</f>
        <v>AM</v>
      </c>
      <c r="K571" t="str">
        <f>'Day3 Draw'!L27</f>
        <v>The B.C.G. 1 GAME ONLY</v>
      </c>
      <c r="L571" t="str">
        <f>'Day3 Draw'!M27</f>
        <v>349 Old Dalrymple Road</v>
      </c>
    </row>
    <row r="572" spans="1:12" x14ac:dyDescent="0.2">
      <c r="A572" s="14" t="s">
        <v>1816</v>
      </c>
      <c r="B572">
        <f>'Day3 Draw'!F28</f>
        <v>281</v>
      </c>
      <c r="C572" t="str">
        <f>'Day3 Draw'!G28</f>
        <v>B2</v>
      </c>
      <c r="D572">
        <f>'Day3 Draw'!C28</f>
        <v>42</v>
      </c>
      <c r="E572" s="16" t="str">
        <f>'Day3 Draw'!D28</f>
        <v>Beerabong XI</v>
      </c>
      <c r="F572" t="s">
        <v>253</v>
      </c>
      <c r="G572">
        <f>'Day3 Draw'!H28</f>
        <v>39</v>
      </c>
      <c r="H572" t="str">
        <f>'Day3 Draw'!I28</f>
        <v>Bang Bang Boys</v>
      </c>
      <c r="I572">
        <f>'Day3 Draw'!J28</f>
        <v>72</v>
      </c>
      <c r="J572" t="str">
        <f>'Day3 Draw'!K28</f>
        <v>AM</v>
      </c>
      <c r="K572" t="str">
        <f>'Day3 Draw'!L28</f>
        <v>V.B. PARK      1 GAME ONLY</v>
      </c>
      <c r="L572" t="str">
        <f>'Day3 Draw'!M28</f>
        <v>Acaciavale Road</v>
      </c>
    </row>
    <row r="573" spans="1:12" x14ac:dyDescent="0.2">
      <c r="A573" s="14" t="s">
        <v>1816</v>
      </c>
      <c r="B573">
        <f>'Day3 Draw'!F29</f>
        <v>282</v>
      </c>
      <c r="C573" t="str">
        <f>'Day3 Draw'!G29</f>
        <v>B2</v>
      </c>
      <c r="D573">
        <f>'Day3 Draw'!C29</f>
        <v>97</v>
      </c>
      <c r="E573" s="16" t="str">
        <f>'Day3 Draw'!D29</f>
        <v>Hughenden Grog Monsters</v>
      </c>
      <c r="F573" t="s">
        <v>253</v>
      </c>
      <c r="G573">
        <f>'Day3 Draw'!H29</f>
        <v>44</v>
      </c>
      <c r="H573" t="str">
        <f>'Day3 Draw'!I29</f>
        <v>Beermacht XI</v>
      </c>
      <c r="I573">
        <f>'Day3 Draw'!J29</f>
        <v>11</v>
      </c>
      <c r="J573" t="str">
        <f>'Day3 Draw'!K29</f>
        <v>AM</v>
      </c>
      <c r="K573" t="str">
        <f>'Day3 Draw'!L29</f>
        <v>Mossman Park Junior Cricket</v>
      </c>
      <c r="L573" t="str">
        <f>'Day3 Draw'!M29</f>
        <v>Field between Nets and Natal Downs Rd</v>
      </c>
    </row>
    <row r="574" spans="1:12" x14ac:dyDescent="0.2">
      <c r="A574" s="14" t="s">
        <v>1816</v>
      </c>
      <c r="B574">
        <f>'Day3 Draw'!F30</f>
        <v>283</v>
      </c>
      <c r="C574" t="str">
        <f>'Day3 Draw'!G30</f>
        <v>B2</v>
      </c>
      <c r="D574">
        <f>'Day3 Draw'!C30</f>
        <v>156</v>
      </c>
      <c r="E574" s="16" t="str">
        <f>'Day3 Draw'!D30</f>
        <v>Wallabies</v>
      </c>
      <c r="F574" t="s">
        <v>253</v>
      </c>
      <c r="G574">
        <f>'Day3 Draw'!H30</f>
        <v>72</v>
      </c>
      <c r="H574" t="str">
        <f>'Day3 Draw'!I30</f>
        <v>Dirty Dogs</v>
      </c>
      <c r="I574">
        <f>'Day3 Draw'!J30</f>
        <v>64</v>
      </c>
      <c r="J574" t="str">
        <f>'Day3 Draw'!K30</f>
        <v>AM</v>
      </c>
      <c r="K574" t="str">
        <f>'Day3 Draw'!L30</f>
        <v>School of Distance Education</v>
      </c>
      <c r="L574" t="str">
        <f>'Day3 Draw'!M30</f>
        <v>School of Distance Education</v>
      </c>
    </row>
    <row r="575" spans="1:12" x14ac:dyDescent="0.2">
      <c r="A575" s="14" t="s">
        <v>1816</v>
      </c>
      <c r="B575">
        <f>'Day3 Draw'!F31</f>
        <v>284</v>
      </c>
      <c r="C575" t="str">
        <f>'Day3 Draw'!G31</f>
        <v>B2</v>
      </c>
      <c r="D575">
        <f>'Day3 Draw'!C31</f>
        <v>52</v>
      </c>
      <c r="E575" s="16" t="str">
        <f>'Day3 Draw'!D31</f>
        <v>Boombys Boozers</v>
      </c>
      <c r="F575" t="s">
        <v>253</v>
      </c>
      <c r="G575">
        <f>'Day3 Draw'!H31</f>
        <v>135</v>
      </c>
      <c r="H575" t="str">
        <f>'Day3 Draw'!I31</f>
        <v>Sugar Daddies</v>
      </c>
      <c r="I575">
        <f>'Day3 Draw'!J31</f>
        <v>78</v>
      </c>
      <c r="J575" t="str">
        <f>'Day3 Draw'!K31</f>
        <v>AM</v>
      </c>
      <c r="K575" t="str">
        <f>'Day3 Draw'!L31</f>
        <v xml:space="preserve">Boombys Backyard </v>
      </c>
      <c r="L575" t="str">
        <f>'Day3 Draw'!M31</f>
        <v>4.2 km  Weir  Road</v>
      </c>
    </row>
    <row r="576" spans="1:12" x14ac:dyDescent="0.2">
      <c r="A576" s="14" t="s">
        <v>1816</v>
      </c>
      <c r="B576">
        <f>'Day3 Draw'!F32</f>
        <v>285</v>
      </c>
      <c r="C576" t="str">
        <f>'Day3 Draw'!G32</f>
        <v>B2</v>
      </c>
      <c r="D576">
        <f>'Day3 Draw'!C32</f>
        <v>66</v>
      </c>
      <c r="E576" s="16" t="str">
        <f>'Day3 Draw'!D32</f>
        <v>Coen Heroes</v>
      </c>
      <c r="F576" t="s">
        <v>253</v>
      </c>
      <c r="G576">
        <f>'Day3 Draw'!H32</f>
        <v>130</v>
      </c>
      <c r="H576" t="str">
        <f>'Day3 Draw'!I32</f>
        <v>Shaggers XI</v>
      </c>
      <c r="I576">
        <f>'Day3 Draw'!J32</f>
        <v>10</v>
      </c>
      <c r="J576" t="str">
        <f>'Day3 Draw'!K32</f>
        <v>AM</v>
      </c>
      <c r="K576" t="str">
        <f>'Day3 Draw'!L32</f>
        <v>All Souls &amp; St Gabriels School</v>
      </c>
      <c r="L576" t="str">
        <f>'Day3 Draw'!M32</f>
        <v>Burns Oval   across- road</v>
      </c>
    </row>
    <row r="577" spans="1:12" x14ac:dyDescent="0.2">
      <c r="A577" s="14" t="s">
        <v>1816</v>
      </c>
      <c r="B577">
        <f>'Day3 Draw'!F33</f>
        <v>286</v>
      </c>
      <c r="C577" t="str">
        <f>'Day3 Draw'!G33</f>
        <v>B2</v>
      </c>
      <c r="D577">
        <f>'Day3 Draw'!C33</f>
        <v>100</v>
      </c>
      <c r="E577" s="16" t="str">
        <f>'Day3 Draw'!D33</f>
        <v>Jungle Patrol One</v>
      </c>
      <c r="F577" t="s">
        <v>253</v>
      </c>
      <c r="G577">
        <f>'Day3 Draw'!H33</f>
        <v>131</v>
      </c>
      <c r="H577" t="str">
        <f>'Day3 Draw'!I33</f>
        <v>Sharks</v>
      </c>
      <c r="I577">
        <f>'Day3 Draw'!J33</f>
        <v>56</v>
      </c>
      <c r="J577" t="str">
        <f>'Day3 Draw'!K33</f>
        <v>AM</v>
      </c>
      <c r="K577" t="str">
        <f>'Day3 Draw'!L33</f>
        <v>Eventide</v>
      </c>
      <c r="L577" t="str">
        <f>'Day3 Draw'!M33</f>
        <v>Eventide</v>
      </c>
    </row>
    <row r="578" spans="1:12" x14ac:dyDescent="0.2">
      <c r="A578" s="14" t="s">
        <v>1816</v>
      </c>
      <c r="B578">
        <f>'Day3 Draw'!F34</f>
        <v>287</v>
      </c>
      <c r="C578" t="str">
        <f>'Day3 Draw'!G34</f>
        <v>B2</v>
      </c>
      <c r="D578">
        <f>'Day3 Draw'!C34</f>
        <v>158</v>
      </c>
      <c r="E578" s="16" t="str">
        <f>'Day3 Draw'!D34</f>
        <v>Wannabie's</v>
      </c>
      <c r="F578" t="s">
        <v>253</v>
      </c>
      <c r="G578">
        <f>'Day3 Draw'!H34</f>
        <v>43</v>
      </c>
      <c r="H578" t="str">
        <f>'Day3 Draw'!I34</f>
        <v>Beerhounds</v>
      </c>
      <c r="I578">
        <f>'Day3 Draw'!J34</f>
        <v>75</v>
      </c>
      <c r="J578" t="str">
        <f>'Day3 Draw'!K34</f>
        <v>AM</v>
      </c>
      <c r="K578" t="str">
        <f>'Day3 Draw'!L34</f>
        <v xml:space="preserve">Brokevale       </v>
      </c>
      <c r="L578" t="str">
        <f>'Day3 Draw'!M34</f>
        <v>3.8 km Milchester Road Queenslander Road</v>
      </c>
    </row>
    <row r="579" spans="1:12" x14ac:dyDescent="0.2">
      <c r="A579" s="14" t="s">
        <v>1816</v>
      </c>
      <c r="B579">
        <f>'Day3 Draw'!F35</f>
        <v>288</v>
      </c>
      <c r="C579" t="str">
        <f>'Day3 Draw'!G35</f>
        <v>B2</v>
      </c>
      <c r="D579">
        <f>'Day3 Draw'!C35</f>
        <v>108</v>
      </c>
      <c r="E579" s="16" t="str">
        <f>'Day3 Draw'!D35</f>
        <v>Mingela</v>
      </c>
      <c r="F579" t="s">
        <v>253</v>
      </c>
      <c r="G579">
        <f>'Day3 Draw'!H35</f>
        <v>33</v>
      </c>
      <c r="H579" t="str">
        <f>'Day3 Draw'!I35</f>
        <v>Alegnim Lads</v>
      </c>
      <c r="I579">
        <f>'Day3 Draw'!J35</f>
        <v>20</v>
      </c>
      <c r="J579" t="str">
        <f>'Day3 Draw'!K35</f>
        <v>AM</v>
      </c>
      <c r="K579" t="str">
        <f>'Day3 Draw'!L35</f>
        <v>Richmond Hill State School</v>
      </c>
      <c r="L579" t="str">
        <f>'Day3 Draw'!M35</f>
        <v>Richmond Hill School</v>
      </c>
    </row>
    <row r="580" spans="1:12" x14ac:dyDescent="0.2">
      <c r="A580" s="14" t="s">
        <v>1816</v>
      </c>
      <c r="B580">
        <f>'Day3 Draw'!F36</f>
        <v>289</v>
      </c>
      <c r="C580" t="str">
        <f>'Day3 Draw'!G36</f>
        <v>B2</v>
      </c>
      <c r="D580">
        <f>'Day3 Draw'!C36</f>
        <v>168</v>
      </c>
      <c r="E580" s="16" t="str">
        <f>'Day3 Draw'!D36</f>
        <v>Yogi's Eleven</v>
      </c>
      <c r="F580" t="s">
        <v>253</v>
      </c>
      <c r="G580">
        <f>'Day3 Draw'!H36</f>
        <v>51</v>
      </c>
      <c r="H580" t="str">
        <f>'Day3 Draw'!I36</f>
        <v>Bloody Huge XI</v>
      </c>
      <c r="I580">
        <f>'Day3 Draw'!J36</f>
        <v>34</v>
      </c>
      <c r="J580" t="str">
        <f>'Day3 Draw'!K36</f>
        <v>AM</v>
      </c>
      <c r="K580" t="str">
        <f>'Day3 Draw'!L36</f>
        <v>Charters Towers Airport Reserve</v>
      </c>
      <c r="L580">
        <f>'Day3 Draw'!M36</f>
        <v>0</v>
      </c>
    </row>
    <row r="581" spans="1:12" x14ac:dyDescent="0.2">
      <c r="A581" s="14" t="s">
        <v>1816</v>
      </c>
      <c r="B581">
        <f>'Day3 Draw'!F37</f>
        <v>290</v>
      </c>
      <c r="C581" t="str">
        <f>'Day3 Draw'!G37</f>
        <v>B2</v>
      </c>
      <c r="D581">
        <f>'Day3 Draw'!C37</f>
        <v>103</v>
      </c>
      <c r="E581" s="16" t="str">
        <f>'Day3 Draw'!D37</f>
        <v>Logistic All Sorts</v>
      </c>
      <c r="F581" t="s">
        <v>253</v>
      </c>
      <c r="G581">
        <f>'Day3 Draw'!H37</f>
        <v>161</v>
      </c>
      <c r="H581" t="str">
        <f>'Day3 Draw'!I37</f>
        <v>Weipa Croc's</v>
      </c>
      <c r="I581">
        <f>'Day3 Draw'!J37</f>
        <v>44</v>
      </c>
      <c r="J581" t="str">
        <f>'Day3 Draw'!K37</f>
        <v>AM</v>
      </c>
      <c r="K581" t="str">
        <f>'Day3 Draw'!L37</f>
        <v>Charters Towers Airport Reserve</v>
      </c>
      <c r="L581">
        <f>'Day3 Draw'!M37</f>
        <v>0</v>
      </c>
    </row>
    <row r="582" spans="1:12" x14ac:dyDescent="0.2">
      <c r="A582" s="14" t="s">
        <v>1816</v>
      </c>
      <c r="B582">
        <f>'Day3 Draw'!F38</f>
        <v>291</v>
      </c>
      <c r="C582" t="str">
        <f>'Day3 Draw'!G38</f>
        <v>B2</v>
      </c>
      <c r="D582">
        <f>'Day3 Draw'!C38</f>
        <v>45</v>
      </c>
      <c r="E582" s="16" t="str">
        <f>'Day3 Draw'!D38</f>
        <v>Big Micks Finns XI</v>
      </c>
      <c r="F582" t="s">
        <v>253</v>
      </c>
      <c r="G582">
        <f>'Day3 Draw'!H38</f>
        <v>138</v>
      </c>
      <c r="H582" t="str">
        <f>'Day3 Draw'!I38</f>
        <v>The Dirty Rats</v>
      </c>
      <c r="I582">
        <f>'Day3 Draw'!J38</f>
        <v>43</v>
      </c>
      <c r="J582" t="str">
        <f>'Day3 Draw'!K38</f>
        <v>AM</v>
      </c>
      <c r="K582" t="str">
        <f>'Day3 Draw'!L38</f>
        <v>Charters Towers Airport Reserve</v>
      </c>
      <c r="L582">
        <f>'Day3 Draw'!M38</f>
        <v>0</v>
      </c>
    </row>
    <row r="583" spans="1:12" x14ac:dyDescent="0.2">
      <c r="A583" s="14" t="s">
        <v>1816</v>
      </c>
      <c r="B583">
        <f>'Day3 Draw'!F39</f>
        <v>292</v>
      </c>
      <c r="C583" t="str">
        <f>'Day3 Draw'!G39</f>
        <v>B2</v>
      </c>
      <c r="D583">
        <f>'Day3 Draw'!C39</f>
        <v>121</v>
      </c>
      <c r="E583" s="16" t="str">
        <f>'Day3 Draw'!D39</f>
        <v>Poked United</v>
      </c>
      <c r="F583" t="s">
        <v>253</v>
      </c>
      <c r="G583">
        <f>'Day3 Draw'!H39</f>
        <v>155</v>
      </c>
      <c r="H583" t="str">
        <f>'Day3 Draw'!I39</f>
        <v>Walker's Wides</v>
      </c>
      <c r="I583">
        <f>'Day3 Draw'!J39</f>
        <v>29</v>
      </c>
      <c r="J583" t="str">
        <f>'Day3 Draw'!K39</f>
        <v>AM</v>
      </c>
      <c r="K583" t="str">
        <f>'Day3 Draw'!L39</f>
        <v>Charters Towers Airport Reserve</v>
      </c>
      <c r="L583" t="str">
        <f>'Day3 Draw'!M39</f>
        <v>Opposite Depot</v>
      </c>
    </row>
    <row r="584" spans="1:12" x14ac:dyDescent="0.2">
      <c r="A584" s="14" t="s">
        <v>1816</v>
      </c>
      <c r="B584">
        <f>'Day3 Draw'!F40</f>
        <v>293</v>
      </c>
      <c r="C584" t="str">
        <f>'Day3 Draw'!G40</f>
        <v>B2</v>
      </c>
      <c r="D584">
        <f>'Day3 Draw'!C40</f>
        <v>134</v>
      </c>
      <c r="E584" s="16" t="str">
        <f>'Day3 Draw'!D40</f>
        <v>Stiff Members</v>
      </c>
      <c r="F584" t="s">
        <v>253</v>
      </c>
      <c r="G584">
        <f>'Day3 Draw'!H40</f>
        <v>139</v>
      </c>
      <c r="H584" t="str">
        <f>'Day3 Draw'!I40</f>
        <v>The Herd XI</v>
      </c>
      <c r="I584">
        <f>'Day3 Draw'!J40</f>
        <v>71</v>
      </c>
      <c r="J584" t="str">
        <f>'Day3 Draw'!K40</f>
        <v>AM</v>
      </c>
      <c r="K584" t="str">
        <f>'Day3 Draw'!L40</f>
        <v>Lords</v>
      </c>
      <c r="L584" t="str">
        <f>'Day3 Draw'!M40</f>
        <v>Off Phillipson Road near Distance Edd</v>
      </c>
    </row>
    <row r="585" spans="1:12" x14ac:dyDescent="0.2">
      <c r="A585" s="14" t="s">
        <v>1816</v>
      </c>
      <c r="B585">
        <f>'Day3 Draw'!F41</f>
        <v>294</v>
      </c>
      <c r="C585" t="str">
        <f>'Day3 Draw'!G41</f>
        <v>B2</v>
      </c>
      <c r="D585">
        <f>'Day3 Draw'!C41</f>
        <v>111</v>
      </c>
      <c r="E585" s="16" t="str">
        <f>'Day3 Draw'!D41</f>
        <v>Mt Coolon</v>
      </c>
      <c r="F585" t="s">
        <v>253</v>
      </c>
      <c r="G585">
        <f>'Day3 Draw'!H41</f>
        <v>144</v>
      </c>
      <c r="H585" t="str">
        <f>'Day3 Draw'!I41</f>
        <v>Thirsty Rhinos</v>
      </c>
      <c r="I585">
        <f>'Day3 Draw'!J41</f>
        <v>62</v>
      </c>
      <c r="J585" t="str">
        <f>'Day3 Draw'!K41</f>
        <v>AM</v>
      </c>
      <c r="K585" t="str">
        <f>'Day3 Draw'!L41</f>
        <v>The FCG                   1GAME</v>
      </c>
      <c r="L585" t="str">
        <f>'Day3 Draw'!M41</f>
        <v>Bus Road - Fordyce's Property</v>
      </c>
    </row>
    <row r="586" spans="1:12" x14ac:dyDescent="0.2">
      <c r="A586" s="14" t="s">
        <v>1816</v>
      </c>
      <c r="B586">
        <f>'Day3 Draw'!F42</f>
        <v>295</v>
      </c>
      <c r="C586" t="str">
        <f>'Day3 Draw'!G42</f>
        <v>B2</v>
      </c>
      <c r="D586">
        <f>'Day3 Draw'!C42</f>
        <v>124</v>
      </c>
      <c r="E586" s="16" t="str">
        <f>'Day3 Draw'!D42</f>
        <v>Popatop XI</v>
      </c>
      <c r="F586" t="s">
        <v>253</v>
      </c>
      <c r="G586">
        <f>'Day3 Draw'!H42</f>
        <v>69</v>
      </c>
      <c r="H586" t="str">
        <f>'Day3 Draw'!I42</f>
        <v>Custards</v>
      </c>
      <c r="I586">
        <f>'Day3 Draw'!J42</f>
        <v>70</v>
      </c>
      <c r="J586" t="str">
        <f>'Day3 Draw'!K42</f>
        <v>AM</v>
      </c>
      <c r="K586" t="str">
        <f>'Day3 Draw'!L42</f>
        <v>Popatop Plains</v>
      </c>
      <c r="L586" t="str">
        <f>'Day3 Draw'!M42</f>
        <v xml:space="preserve"> 3 km  on Woodchopper Road</v>
      </c>
    </row>
    <row r="587" spans="1:12" x14ac:dyDescent="0.2">
      <c r="A587" s="14" t="s">
        <v>1816</v>
      </c>
      <c r="B587">
        <f>'Day3 Draw'!F43</f>
        <v>296</v>
      </c>
      <c r="C587" t="str">
        <f>'Day3 Draw'!G43</f>
        <v>B2</v>
      </c>
      <c r="D587">
        <f>'Day3 Draw'!C43</f>
        <v>38</v>
      </c>
      <c r="E587" s="16" t="str">
        <f>'Day3 Draw'!D43</f>
        <v>Ballz Hangin</v>
      </c>
      <c r="F587" t="s">
        <v>253</v>
      </c>
      <c r="G587">
        <f>'Day3 Draw'!H43</f>
        <v>152</v>
      </c>
      <c r="H587" t="str">
        <f>'Day3 Draw'!I43</f>
        <v>U12's PCYC</v>
      </c>
      <c r="I587">
        <f>'Day3 Draw'!J43</f>
        <v>77</v>
      </c>
      <c r="J587" t="str">
        <f>'Day3 Draw'!K43</f>
        <v>AM</v>
      </c>
      <c r="K587" t="str">
        <f>'Day3 Draw'!L43</f>
        <v>A Leonardi    1 GAME ONLY</v>
      </c>
      <c r="L587" t="str">
        <f>'Day3 Draw'!M43</f>
        <v>30 Torsview Road of Woodchopper Road</v>
      </c>
    </row>
    <row r="588" spans="1:12" x14ac:dyDescent="0.2">
      <c r="A588" s="14" t="s">
        <v>1816</v>
      </c>
      <c r="B588">
        <f>'Day3 Draw'!F44</f>
        <v>297</v>
      </c>
      <c r="C588" t="str">
        <f>'Day3 Draw'!G44</f>
        <v>B2</v>
      </c>
      <c r="D588">
        <f>'Day3 Draw'!C44</f>
        <v>62</v>
      </c>
      <c r="E588" s="16" t="str">
        <f>'Day3 Draw'!D44</f>
        <v>Casualties</v>
      </c>
      <c r="F588" t="s">
        <v>253</v>
      </c>
      <c r="G588">
        <f>'Day3 Draw'!H44</f>
        <v>49</v>
      </c>
      <c r="H588" t="str">
        <f>'Day3 Draw'!I44</f>
        <v>Blind Mullets</v>
      </c>
      <c r="I588">
        <f>'Day3 Draw'!J44</f>
        <v>74</v>
      </c>
      <c r="J588" t="str">
        <f>'Day3 Draw'!K44</f>
        <v>AM</v>
      </c>
      <c r="K588" t="str">
        <f>'Day3 Draw'!L44</f>
        <v>Urdera  Road</v>
      </c>
      <c r="L588" t="str">
        <f>'Day3 Draw'!M44</f>
        <v>3.2 km Urdera  Road on Lynd H/Way 5km</v>
      </c>
    </row>
    <row r="589" spans="1:12" x14ac:dyDescent="0.2">
      <c r="A589" s="14" t="s">
        <v>1816</v>
      </c>
      <c r="B589">
        <f>'Day3 Draw'!F45</f>
        <v>298</v>
      </c>
      <c r="C589" t="str">
        <f>'Day3 Draw'!G45</f>
        <v>B2</v>
      </c>
      <c r="D589">
        <f>'Day3 Draw'!C45</f>
        <v>56</v>
      </c>
      <c r="E589" s="16" t="str">
        <f>'Day3 Draw'!D45</f>
        <v>Broughton River Brewers II</v>
      </c>
      <c r="F589" t="s">
        <v>253</v>
      </c>
      <c r="G589">
        <f>'Day3 Draw'!H45</f>
        <v>46</v>
      </c>
      <c r="H589" t="str">
        <f>'Day3 Draw'!I45</f>
        <v>Billbies 11</v>
      </c>
      <c r="I589">
        <f>'Day3 Draw'!J45</f>
        <v>57</v>
      </c>
      <c r="J589" t="str">
        <f>'Day3 Draw'!K45</f>
        <v>AM</v>
      </c>
      <c r="K589" t="str">
        <f>'Day3 Draw'!L45</f>
        <v>133 Diamond Road</v>
      </c>
      <c r="L589" t="str">
        <f>'Day3 Draw'!M45</f>
        <v>4 km Bus Road</v>
      </c>
    </row>
    <row r="590" spans="1:12" x14ac:dyDescent="0.2">
      <c r="A590" s="14" t="s">
        <v>1816</v>
      </c>
      <c r="B590">
        <f>'Day3 Draw'!F46</f>
        <v>299</v>
      </c>
      <c r="C590" t="str">
        <f>'Day3 Draw'!G46</f>
        <v>B2</v>
      </c>
      <c r="D590">
        <f>'Day3 Draw'!C46</f>
        <v>163</v>
      </c>
      <c r="E590" s="16" t="str">
        <f>'Day3 Draw'!D46</f>
        <v>Western Star Pickets 1</v>
      </c>
      <c r="F590" t="s">
        <v>253</v>
      </c>
      <c r="G590">
        <f>'Day3 Draw'!H46</f>
        <v>91</v>
      </c>
      <c r="H590" t="str">
        <f>'Day3 Draw'!I46</f>
        <v>Grog Boggers</v>
      </c>
      <c r="I590">
        <f>'Day3 Draw'!J46</f>
        <v>19</v>
      </c>
      <c r="J590" t="str">
        <f>'Day3 Draw'!K46</f>
        <v>AM</v>
      </c>
      <c r="K590" t="str">
        <f>'Day3 Draw'!L46</f>
        <v>Blackheath &amp; Thornburgh College</v>
      </c>
      <c r="L590" t="str">
        <f>'Day3 Draw'!M46</f>
        <v>Waverley Field</v>
      </c>
    </row>
    <row r="591" spans="1:12" x14ac:dyDescent="0.2">
      <c r="A591" s="14" t="s">
        <v>1816</v>
      </c>
      <c r="B591">
        <f>'Day3 Draw'!F47</f>
        <v>300</v>
      </c>
      <c r="C591" t="str">
        <f>'Day3 Draw'!G47</f>
        <v>B2</v>
      </c>
      <c r="D591">
        <f>'Day3 Draw'!C47</f>
        <v>93</v>
      </c>
      <c r="E591" s="16" t="str">
        <f>'Day3 Draw'!D47</f>
        <v>HazBeanz</v>
      </c>
      <c r="F591" t="s">
        <v>253</v>
      </c>
      <c r="G591">
        <f>'Day3 Draw'!H47</f>
        <v>125</v>
      </c>
      <c r="H591" t="str">
        <f>'Day3 Draw'!I47</f>
        <v>Ravenswood Gold Nuggets</v>
      </c>
      <c r="I591">
        <f>'Day3 Draw'!J47</f>
        <v>69</v>
      </c>
      <c r="J591" t="str">
        <f>'Day3 Draw'!K47</f>
        <v>AM</v>
      </c>
      <c r="K591" t="str">
        <f>'Day3 Draw'!L47</f>
        <v xml:space="preserve">Alcheringa     </v>
      </c>
      <c r="L591" t="str">
        <f>'Day3 Draw'!M47</f>
        <v>4.2 km on Old Dalrymple Road.</v>
      </c>
    </row>
    <row r="592" spans="1:12" x14ac:dyDescent="0.2">
      <c r="A592" s="14" t="s">
        <v>1816</v>
      </c>
      <c r="B592">
        <f>'Day3 Draw'!F48</f>
        <v>301</v>
      </c>
      <c r="C592" t="str">
        <f>'Day3 Draw'!G48</f>
        <v>B2</v>
      </c>
      <c r="D592">
        <f>'Day3 Draw'!C48</f>
        <v>70</v>
      </c>
      <c r="E592" s="16" t="str">
        <f>'Day3 Draw'!D48</f>
        <v>Dads and Lads</v>
      </c>
      <c r="F592" t="s">
        <v>253</v>
      </c>
      <c r="G592">
        <f>'Day3 Draw'!H48</f>
        <v>87</v>
      </c>
      <c r="H592" t="str">
        <f>'Day3 Draw'!I48</f>
        <v>Gone Fishin</v>
      </c>
      <c r="I592">
        <f>'Day3 Draw'!J48</f>
        <v>18</v>
      </c>
      <c r="J592" t="str">
        <f>'Day3 Draw'!K48</f>
        <v>AM</v>
      </c>
      <c r="K592" t="str">
        <f>'Day3 Draw'!L48</f>
        <v>Mafeking Road</v>
      </c>
      <c r="L592" t="str">
        <f>'Day3 Draw'!M48</f>
        <v>4 km Milchester Road</v>
      </c>
    </row>
    <row r="593" spans="1:12" x14ac:dyDescent="0.2">
      <c r="A593" s="14" t="s">
        <v>1816</v>
      </c>
      <c r="B593">
        <f>'Day3 Draw'!F49</f>
        <v>302</v>
      </c>
      <c r="C593" t="str">
        <f>'Day3 Draw'!G49</f>
        <v>B2</v>
      </c>
      <c r="D593">
        <f>'Day3 Draw'!C49</f>
        <v>102</v>
      </c>
      <c r="E593" s="16" t="str">
        <f>'Day3 Draw'!D49</f>
        <v>Laidback 11</v>
      </c>
      <c r="F593" t="s">
        <v>253</v>
      </c>
      <c r="G593">
        <f>'Day3 Draw'!H49</f>
        <v>114</v>
      </c>
      <c r="H593" t="str">
        <f>'Day3 Draw'!I49</f>
        <v>Nick 'N' Balls</v>
      </c>
      <c r="I593">
        <f>'Day3 Draw'!J49</f>
        <v>60</v>
      </c>
      <c r="J593" t="str">
        <f>'Day3 Draw'!K49</f>
        <v>AM</v>
      </c>
      <c r="K593" t="str">
        <f>'Day3 Draw'!L49</f>
        <v xml:space="preserve">Laid Back XI                </v>
      </c>
      <c r="L593" t="str">
        <f>'Day3 Draw'!M49</f>
        <v>Bus Road - Ramsay's Property</v>
      </c>
    </row>
    <row r="594" spans="1:12" x14ac:dyDescent="0.2">
      <c r="A594" s="14" t="s">
        <v>1816</v>
      </c>
      <c r="B594">
        <f>'Day3 Draw'!F50</f>
        <v>303</v>
      </c>
      <c r="C594" t="str">
        <f>'Day3 Draw'!G50</f>
        <v>B2</v>
      </c>
      <c r="D594">
        <f>'Day3 Draw'!C50</f>
        <v>126</v>
      </c>
      <c r="E594" s="16" t="str">
        <f>'Day3 Draw'!D50</f>
        <v>Retirees</v>
      </c>
      <c r="F594" t="s">
        <v>253</v>
      </c>
      <c r="G594">
        <f>'Day3 Draw'!H50</f>
        <v>107</v>
      </c>
      <c r="H594" t="str">
        <f>'Day3 Draw'!I50</f>
        <v>Mick Downey's XI</v>
      </c>
      <c r="I594">
        <f>'Day3 Draw'!J50</f>
        <v>61</v>
      </c>
      <c r="J594" t="str">
        <f>'Day3 Draw'!K50</f>
        <v>AM</v>
      </c>
      <c r="K594" t="str">
        <f>'Day3 Draw'!L50</f>
        <v>Towers Taipans Soccer Field</v>
      </c>
      <c r="L594" t="str">
        <f>'Day3 Draw'!M50</f>
        <v>Kerswell Oval</v>
      </c>
    </row>
    <row r="595" spans="1:12" x14ac:dyDescent="0.2">
      <c r="A595" s="14" t="s">
        <v>1816</v>
      </c>
      <c r="B595">
        <f>'Day3 Draw'!F51</f>
        <v>304</v>
      </c>
      <c r="C595" t="str">
        <f>'Day3 Draw'!G51</f>
        <v>B2</v>
      </c>
      <c r="D595">
        <f>'Day3 Draw'!C51</f>
        <v>81</v>
      </c>
      <c r="E595" s="16" t="str">
        <f>'Day3 Draw'!D51</f>
        <v>Farmer's XI</v>
      </c>
      <c r="F595" t="s">
        <v>253</v>
      </c>
      <c r="G595">
        <f>'Day3 Draw'!H51</f>
        <v>59</v>
      </c>
      <c r="H595" t="str">
        <f>'Day3 Draw'!I51</f>
        <v>Bumbo's XI</v>
      </c>
      <c r="I595">
        <f>'Day3 Draw'!J51</f>
        <v>66</v>
      </c>
      <c r="J595" t="str">
        <f>'Day3 Draw'!K51</f>
        <v>PM</v>
      </c>
      <c r="K595" t="str">
        <f>'Day3 Draw'!L51</f>
        <v>Six Pack Downs</v>
      </c>
      <c r="L595" t="str">
        <f>'Day3 Draw'!M51</f>
        <v>3.6 km on Lynd Highway</v>
      </c>
    </row>
    <row r="596" spans="1:12" x14ac:dyDescent="0.2">
      <c r="A596" s="14" t="s">
        <v>1816</v>
      </c>
      <c r="B596">
        <f>'Day3 Draw'!F52</f>
        <v>305</v>
      </c>
      <c r="C596" t="str">
        <f>'Day3 Draw'!G52</f>
        <v>B2</v>
      </c>
      <c r="D596">
        <f>'Day3 Draw'!C52</f>
        <v>89</v>
      </c>
      <c r="E596" s="16" t="str">
        <f>'Day3 Draw'!D52</f>
        <v>Grandstanders II</v>
      </c>
      <c r="F596" t="s">
        <v>253</v>
      </c>
      <c r="G596">
        <f>'Day3 Draw'!H52</f>
        <v>65</v>
      </c>
      <c r="H596" t="str">
        <f>'Day3 Draw'!I52</f>
        <v>Chuckers &amp; Sloggers</v>
      </c>
      <c r="I596">
        <f>'Day3 Draw'!J52</f>
        <v>50</v>
      </c>
      <c r="J596" t="str">
        <f>'Day3 Draw'!K52</f>
        <v>AM</v>
      </c>
      <c r="K596" t="str">
        <f>'Day3 Draw'!L52</f>
        <v>Goldfield Sporting Complex</v>
      </c>
      <c r="L596" t="str">
        <f>'Day3 Draw'!M52</f>
        <v>2nd away from Athletic Club</v>
      </c>
    </row>
    <row r="597" spans="1:12" x14ac:dyDescent="0.2">
      <c r="A597" s="14" t="s">
        <v>1816</v>
      </c>
      <c r="B597">
        <f>'Day3 Draw'!F53</f>
        <v>306</v>
      </c>
      <c r="C597" t="str">
        <f>'Day3 Draw'!G53</f>
        <v>B2</v>
      </c>
      <c r="D597">
        <f>'Day3 Draw'!C53</f>
        <v>88</v>
      </c>
      <c r="E597" s="16" t="str">
        <f>'Day3 Draw'!D53</f>
        <v>Grandstanders</v>
      </c>
      <c r="F597" t="s">
        <v>253</v>
      </c>
      <c r="G597">
        <f>'Day3 Draw'!H53</f>
        <v>143</v>
      </c>
      <c r="H597" t="str">
        <f>'Day3 Draw'!I53</f>
        <v>The Wilderbeasts</v>
      </c>
      <c r="I597">
        <f>'Day3 Draw'!J53</f>
        <v>8</v>
      </c>
      <c r="J597" t="str">
        <f>'Day3 Draw'!K53</f>
        <v>AM</v>
      </c>
      <c r="K597" t="str">
        <f>'Day3 Draw'!L53</f>
        <v>All Souls &amp; St Gabriels School</v>
      </c>
      <c r="L597" t="str">
        <f>'Day3 Draw'!M53</f>
        <v>Burry  Oval</v>
      </c>
    </row>
    <row r="598" spans="1:12" x14ac:dyDescent="0.2">
      <c r="A598" s="14" t="s">
        <v>1816</v>
      </c>
      <c r="B598">
        <f>'Day3 Draw'!F54</f>
        <v>307</v>
      </c>
      <c r="C598" t="str">
        <f>'Day3 Draw'!G54</f>
        <v>B2</v>
      </c>
      <c r="D598">
        <f>'Day3 Draw'!C54</f>
        <v>142</v>
      </c>
      <c r="E598" s="16" t="str">
        <f>'Day3 Draw'!D54</f>
        <v>The Smashed Crabs</v>
      </c>
      <c r="F598" t="s">
        <v>253</v>
      </c>
      <c r="G598">
        <f>'Day3 Draw'!H54</f>
        <v>106</v>
      </c>
      <c r="H598" t="str">
        <f>'Day3 Draw'!I54</f>
        <v>Mendi's Mob</v>
      </c>
      <c r="I598">
        <f>'Day3 Draw'!J54</f>
        <v>73</v>
      </c>
      <c r="J598" t="str">
        <f>'Day3 Draw'!K54</f>
        <v>AM</v>
      </c>
      <c r="K598" t="str">
        <f>'Day3 Draw'!L54</f>
        <v>51 Corral Road</v>
      </c>
      <c r="L598" t="str">
        <f>'Day3 Draw'!M54</f>
        <v>3.1 km Jesmond Road on Mt Isa  H/Way  10 km</v>
      </c>
    </row>
    <row r="599" spans="1:12" x14ac:dyDescent="0.2">
      <c r="A599" s="14" t="s">
        <v>1816</v>
      </c>
      <c r="B599">
        <f>'Day3 Draw'!F55</f>
        <v>308</v>
      </c>
      <c r="C599" t="str">
        <f>'Day3 Draw'!G55</f>
        <v>B2</v>
      </c>
      <c r="D599">
        <f>'Day3 Draw'!C55</f>
        <v>40</v>
      </c>
      <c r="E599" s="16" t="str">
        <f>'Day3 Draw'!D55</f>
        <v>Barbwire</v>
      </c>
      <c r="F599" t="s">
        <v>253</v>
      </c>
      <c r="G599">
        <f>'Day3 Draw'!H55</f>
        <v>37</v>
      </c>
      <c r="H599" t="str">
        <f>'Day3 Draw'!I55</f>
        <v>Balls, Beers and Bowl 5417</v>
      </c>
      <c r="I599">
        <f>'Day3 Draw'!J55</f>
        <v>54</v>
      </c>
      <c r="J599" t="str">
        <f>'Day3 Draw'!K55</f>
        <v>AM</v>
      </c>
      <c r="K599" t="str">
        <f>'Day3 Draw'!L55</f>
        <v>Drink-A-Stubbie Downs</v>
      </c>
      <c r="L599" t="str">
        <f>'Day3 Draw'!M55</f>
        <v>7.5km on Weir Road</v>
      </c>
    </row>
    <row r="600" spans="1:12" x14ac:dyDescent="0.2">
      <c r="A600" s="14" t="s">
        <v>1816</v>
      </c>
      <c r="B600">
        <f>'Day3 Draw'!F56</f>
        <v>309</v>
      </c>
      <c r="C600" t="str">
        <f>'Day3 Draw'!G56</f>
        <v>B2</v>
      </c>
      <c r="D600">
        <f>'Day3 Draw'!C56</f>
        <v>58</v>
      </c>
      <c r="E600" s="16" t="str">
        <f>'Day3 Draw'!D56</f>
        <v>Bum Grubs</v>
      </c>
      <c r="F600" t="s">
        <v>253</v>
      </c>
      <c r="G600">
        <f>'Day3 Draw'!H56</f>
        <v>117</v>
      </c>
      <c r="H600" t="str">
        <f>'Day3 Draw'!I56</f>
        <v>Parmy Army</v>
      </c>
      <c r="I600">
        <f>'Day3 Draw'!J56</f>
        <v>45</v>
      </c>
      <c r="J600" t="str">
        <f>'Day3 Draw'!K56</f>
        <v>AM</v>
      </c>
      <c r="K600" t="str">
        <f>'Day3 Draw'!L56</f>
        <v>Charters Towers Airport Reserve</v>
      </c>
      <c r="L600" t="str">
        <f>'Day3 Draw'!M56</f>
        <v>Closest field to Trade Centre</v>
      </c>
    </row>
    <row r="601" spans="1:12" x14ac:dyDescent="0.2">
      <c r="A601" s="14" t="s">
        <v>1816</v>
      </c>
      <c r="B601">
        <f>'Day3 Draw'!F57</f>
        <v>310</v>
      </c>
      <c r="C601" t="str">
        <f>'Day3 Draw'!G57</f>
        <v>B2</v>
      </c>
      <c r="D601">
        <f>'Day3 Draw'!C57</f>
        <v>162</v>
      </c>
      <c r="E601" s="16" t="str">
        <f>'Day3 Draw'!D57</f>
        <v>West Indigies</v>
      </c>
      <c r="F601" t="s">
        <v>253</v>
      </c>
      <c r="G601">
        <f>'Day3 Draw'!H57</f>
        <v>129</v>
      </c>
      <c r="H601" t="str">
        <f>'Day3 Draw'!I57</f>
        <v>Scuds 11</v>
      </c>
      <c r="I601">
        <f>'Day3 Draw'!J57</f>
        <v>32</v>
      </c>
      <c r="J601" t="str">
        <f>'Day3 Draw'!K57</f>
        <v>AM</v>
      </c>
      <c r="K601" t="str">
        <f>'Day3 Draw'!L57</f>
        <v>Charters Towers Airport Reserve</v>
      </c>
      <c r="L601">
        <f>'Day3 Draw'!M57</f>
        <v>0</v>
      </c>
    </row>
    <row r="602" spans="1:12" x14ac:dyDescent="0.2">
      <c r="A602" s="14" t="s">
        <v>1816</v>
      </c>
      <c r="B602">
        <f>'Day3 Draw'!F58</f>
        <v>311</v>
      </c>
      <c r="C602" t="str">
        <f>'Day3 Draw'!G58</f>
        <v>B2</v>
      </c>
      <c r="D602">
        <f>'Day3 Draw'!C58</f>
        <v>96</v>
      </c>
      <c r="E602" s="16" t="str">
        <f>'Day3 Draw'!D58</f>
        <v>Hit 'N' Split</v>
      </c>
      <c r="F602" t="s">
        <v>253</v>
      </c>
      <c r="G602">
        <f>'Day3 Draw'!H58</f>
        <v>77</v>
      </c>
      <c r="H602" t="str">
        <f>'Day3 Draw'!I58</f>
        <v>Erratic 11</v>
      </c>
      <c r="I602">
        <f>'Day3 Draw'!J58</f>
        <v>35</v>
      </c>
      <c r="J602" t="str">
        <f>'Day3 Draw'!K58</f>
        <v>AM</v>
      </c>
      <c r="K602" t="str">
        <f>'Day3 Draw'!L58</f>
        <v>Charters Towers Airport Reserve</v>
      </c>
      <c r="L602">
        <f>'Day3 Draw'!M58</f>
        <v>0</v>
      </c>
    </row>
    <row r="603" spans="1:12" x14ac:dyDescent="0.2">
      <c r="A603" s="14" t="s">
        <v>1816</v>
      </c>
      <c r="B603">
        <f>'Day3 Draw'!F59</f>
        <v>312</v>
      </c>
      <c r="C603" t="str">
        <f>'Day3 Draw'!G59</f>
        <v>B2</v>
      </c>
      <c r="D603">
        <f>'Day3 Draw'!C59</f>
        <v>115</v>
      </c>
      <c r="E603" s="16" t="str">
        <f>'Day3 Draw'!D59</f>
        <v>Normanton Rogues</v>
      </c>
      <c r="F603" t="s">
        <v>253</v>
      </c>
      <c r="G603">
        <f>'Day3 Draw'!H59</f>
        <v>105</v>
      </c>
      <c r="H603" t="str">
        <f>'Day3 Draw'!I59</f>
        <v>Master Batters</v>
      </c>
      <c r="I603">
        <f>'Day3 Draw'!J59</f>
        <v>41</v>
      </c>
      <c r="J603" t="str">
        <f>'Day3 Draw'!K59</f>
        <v>AM</v>
      </c>
      <c r="K603" t="str">
        <f>'Day3 Draw'!L59</f>
        <v>Charters Towers Airport Reserve</v>
      </c>
      <c r="L603">
        <f>'Day3 Draw'!M59</f>
        <v>0</v>
      </c>
    </row>
    <row r="604" spans="1:12" x14ac:dyDescent="0.2">
      <c r="A604" s="14" t="s">
        <v>1816</v>
      </c>
      <c r="B604">
        <f>'Day3 Draw'!F60</f>
        <v>313</v>
      </c>
      <c r="C604" t="str">
        <f>'Day3 Draw'!G60</f>
        <v>B2</v>
      </c>
      <c r="D604">
        <f>'Day3 Draw'!C60</f>
        <v>60</v>
      </c>
      <c r="E604" s="16" t="str">
        <f>'Day3 Draw'!D60</f>
        <v>Bunch of Carn'ts</v>
      </c>
      <c r="F604" t="s">
        <v>253</v>
      </c>
      <c r="G604">
        <f>'Day3 Draw'!H60</f>
        <v>154</v>
      </c>
      <c r="H604" t="str">
        <f>'Day3 Draw'!I60</f>
        <v>Victoria Mill</v>
      </c>
      <c r="I604">
        <f>'Day3 Draw'!J60</f>
        <v>28</v>
      </c>
      <c r="J604" t="str">
        <f>'Day3 Draw'!K60</f>
        <v>AM</v>
      </c>
      <c r="K604" t="str">
        <f>'Day3 Draw'!L60</f>
        <v>Charters Towers Airport Reserve</v>
      </c>
      <c r="L604" t="str">
        <f>'Day3 Draw'!M60</f>
        <v>Lou Laneyrie Oval</v>
      </c>
    </row>
    <row r="605" spans="1:12" x14ac:dyDescent="0.2">
      <c r="A605" s="14" t="s">
        <v>1816</v>
      </c>
      <c r="B605">
        <f>'Day3 Draw'!F61</f>
        <v>314</v>
      </c>
      <c r="C605" t="str">
        <f>'Day3 Draw'!G61</f>
        <v>B2</v>
      </c>
      <c r="D605">
        <f>'Day3 Draw'!C61</f>
        <v>122</v>
      </c>
      <c r="E605" s="16" t="str">
        <f>'Day3 Draw'!D61</f>
        <v>Politically Incorrect</v>
      </c>
      <c r="F605" t="s">
        <v>253</v>
      </c>
      <c r="G605">
        <f>'Day3 Draw'!H61</f>
        <v>151</v>
      </c>
      <c r="H605" t="str">
        <f>'Day3 Draw'!I61</f>
        <v>Tropix</v>
      </c>
      <c r="I605">
        <f>'Day3 Draw'!J61</f>
        <v>42</v>
      </c>
      <c r="J605" t="str">
        <f>'Day3 Draw'!K61</f>
        <v>AM</v>
      </c>
      <c r="K605" t="str">
        <f>'Day3 Draw'!L61</f>
        <v>Charters Towers Airport Reserve</v>
      </c>
      <c r="L605">
        <f>'Day3 Draw'!M61</f>
        <v>0</v>
      </c>
    </row>
    <row r="606" spans="1:12" x14ac:dyDescent="0.2">
      <c r="A606" s="14" t="s">
        <v>1816</v>
      </c>
      <c r="B606">
        <f>'Day3 Draw'!F62</f>
        <v>315</v>
      </c>
      <c r="C606" t="str">
        <f>'Day3 Draw'!G62</f>
        <v>B2</v>
      </c>
      <c r="D606">
        <f>'Day3 Draw'!C62</f>
        <v>79</v>
      </c>
      <c r="E606" s="16" t="str">
        <f>'Day3 Draw'!D62</f>
        <v>Far Canals</v>
      </c>
      <c r="F606" t="s">
        <v>253</v>
      </c>
      <c r="G606">
        <f>'Day3 Draw'!H62</f>
        <v>153</v>
      </c>
      <c r="H606" t="str">
        <f>'Day3 Draw'!I62</f>
        <v>Urkel's XI</v>
      </c>
      <c r="I606">
        <f>'Day3 Draw'!J62</f>
        <v>22</v>
      </c>
      <c r="J606" t="str">
        <f>'Day3 Draw'!K62</f>
        <v>AM</v>
      </c>
      <c r="K606" t="str">
        <f>'Day3 Draw'!L62</f>
        <v>Charters Towers Golf Club</v>
      </c>
      <c r="L606" t="str">
        <f>'Day3 Draw'!M62</f>
        <v xml:space="preserve">2nd from Clubhouse                      </v>
      </c>
    </row>
    <row r="607" spans="1:12" x14ac:dyDescent="0.2">
      <c r="A607" s="14" t="s">
        <v>1816</v>
      </c>
      <c r="B607">
        <f>'Day3 Draw'!F63</f>
        <v>316</v>
      </c>
      <c r="C607" t="str">
        <f>'Day3 Draw'!G63</f>
        <v>B2</v>
      </c>
      <c r="D607">
        <f>'Day3 Draw'!C63</f>
        <v>150</v>
      </c>
      <c r="E607" s="16" t="str">
        <f>'Day3 Draw'!D63</f>
        <v>Trev's XI</v>
      </c>
      <c r="F607" t="s">
        <v>253</v>
      </c>
      <c r="G607">
        <f>'Day3 Draw'!H63</f>
        <v>113</v>
      </c>
      <c r="H607" t="str">
        <f>'Day3 Draw'!I63</f>
        <v>Neville's Nomads</v>
      </c>
      <c r="I607">
        <f>'Day3 Draw'!J63</f>
        <v>20</v>
      </c>
      <c r="J607" t="str">
        <f>'Day3 Draw'!K63</f>
        <v>PM</v>
      </c>
      <c r="K607" t="str">
        <f>'Day3 Draw'!L63</f>
        <v>Richmond Hill State School</v>
      </c>
      <c r="L607" t="str">
        <f>'Day3 Draw'!M63</f>
        <v>Richmond Hill School</v>
      </c>
    </row>
    <row r="608" spans="1:12" x14ac:dyDescent="0.2">
      <c r="A608" s="14" t="s">
        <v>1816</v>
      </c>
      <c r="B608">
        <f>'Day3 Draw'!F64</f>
        <v>317</v>
      </c>
      <c r="C608" t="str">
        <f>'Day3 Draw'!G64</f>
        <v>B2</v>
      </c>
      <c r="D608">
        <f>'Day3 Draw'!C64</f>
        <v>75</v>
      </c>
      <c r="E608" s="16" t="str">
        <f>'Day3 Draw'!D64</f>
        <v>Dufflebags</v>
      </c>
      <c r="F608" t="s">
        <v>253</v>
      </c>
      <c r="G608">
        <f>'Day3 Draw'!H64</f>
        <v>146</v>
      </c>
      <c r="H608" t="str">
        <f>'Day3 Draw'!I64</f>
        <v>Thuringowa Bulldogs</v>
      </c>
      <c r="I608">
        <f>'Day3 Draw'!J64</f>
        <v>24</v>
      </c>
      <c r="J608" t="str">
        <f>'Day3 Draw'!K64</f>
        <v>PM</v>
      </c>
      <c r="K608" t="str">
        <f>'Day3 Draw'!L64</f>
        <v>Charters Towers Gun Club</v>
      </c>
      <c r="L608" t="str">
        <f>'Day3 Draw'!M64</f>
        <v>Closest to Clubhouse</v>
      </c>
    </row>
    <row r="609" spans="1:12" x14ac:dyDescent="0.2">
      <c r="A609" s="14" t="s">
        <v>1816</v>
      </c>
      <c r="B609">
        <f>'Day3 Draw'!F65</f>
        <v>318</v>
      </c>
      <c r="C609" t="str">
        <f>'Day3 Draw'!G65</f>
        <v>B2</v>
      </c>
      <c r="D609">
        <f>'Day3 Draw'!C65</f>
        <v>164</v>
      </c>
      <c r="E609" s="16" t="str">
        <f>'Day3 Draw'!D65</f>
        <v>Western Star Pickets 2</v>
      </c>
      <c r="F609" t="s">
        <v>253</v>
      </c>
      <c r="G609">
        <f>'Day3 Draw'!H65</f>
        <v>35</v>
      </c>
      <c r="H609" t="str">
        <f>'Day3 Draw'!I65</f>
        <v>Allan's XI</v>
      </c>
      <c r="I609">
        <f>'Day3 Draw'!J65</f>
        <v>19</v>
      </c>
      <c r="J609" t="str">
        <f>'Day3 Draw'!K65</f>
        <v>PM</v>
      </c>
      <c r="K609" t="str">
        <f>'Day3 Draw'!L65</f>
        <v>Blackheath &amp; Thornburgh College</v>
      </c>
      <c r="L609" t="str">
        <f>'Day3 Draw'!M65</f>
        <v>Waverley Field</v>
      </c>
    </row>
    <row r="610" spans="1:12" x14ac:dyDescent="0.2">
      <c r="A610" s="14" t="s">
        <v>1816</v>
      </c>
      <c r="B610">
        <f>'Day3 Draw'!F66</f>
        <v>319</v>
      </c>
      <c r="C610" t="str">
        <f>'Day3 Draw'!G66</f>
        <v>B2</v>
      </c>
      <c r="D610">
        <f>'Day3 Draw'!C66</f>
        <v>112</v>
      </c>
      <c r="E610" s="16" t="str">
        <f>'Day3 Draw'!D66</f>
        <v>Nanna Meryl's XI</v>
      </c>
      <c r="F610" t="s">
        <v>253</v>
      </c>
      <c r="G610">
        <f>'Day3 Draw'!H66</f>
        <v>157</v>
      </c>
      <c r="H610" t="str">
        <f>'Day3 Draw'!I66</f>
        <v>Wanderers</v>
      </c>
      <c r="I610">
        <f>'Day3 Draw'!J66</f>
        <v>74</v>
      </c>
      <c r="J610" t="str">
        <f>'Day3 Draw'!K66</f>
        <v>PM</v>
      </c>
      <c r="K610" t="str">
        <f>'Day3 Draw'!L66</f>
        <v>Urdera  Road</v>
      </c>
      <c r="L610" t="str">
        <f>'Day3 Draw'!M66</f>
        <v>3.2 km Urdera  Road on Lynd H/Way 5km</v>
      </c>
    </row>
    <row r="611" spans="1:12" x14ac:dyDescent="0.2">
      <c r="A611" s="14" t="s">
        <v>1816</v>
      </c>
      <c r="B611">
        <f>'Day3 Draw'!F67</f>
        <v>320</v>
      </c>
      <c r="C611" t="str">
        <f>'Day3 Draw'!G67</f>
        <v>B2</v>
      </c>
      <c r="D611">
        <f>'Day3 Draw'!C67</f>
        <v>140</v>
      </c>
      <c r="E611" s="16" t="str">
        <f>'Day3 Draw'!D67</f>
        <v>The North Cleveland Steamers XI</v>
      </c>
      <c r="F611" t="s">
        <v>253</v>
      </c>
      <c r="G611">
        <f>'Day3 Draw'!H67</f>
        <v>149</v>
      </c>
      <c r="H611" t="str">
        <f>'Day3 Draw'!I67</f>
        <v>Treasury Cricket Club</v>
      </c>
      <c r="I611">
        <f>'Day3 Draw'!J67</f>
        <v>61</v>
      </c>
      <c r="J611" t="str">
        <f>'Day3 Draw'!K67</f>
        <v>PM</v>
      </c>
      <c r="K611" t="str">
        <f>'Day3 Draw'!L67</f>
        <v>Towers Taipans Soccer Field</v>
      </c>
      <c r="L611" t="str">
        <f>'Day3 Draw'!M67</f>
        <v>Kerswell Oval</v>
      </c>
    </row>
    <row r="612" spans="1:12" x14ac:dyDescent="0.2">
      <c r="A612" s="14" t="s">
        <v>1816</v>
      </c>
      <c r="B612">
        <f>'Day3 Draw'!F68</f>
        <v>321</v>
      </c>
      <c r="C612" t="str">
        <f>'Day3 Draw'!G68</f>
        <v>B2</v>
      </c>
      <c r="D612">
        <f>'Day3 Draw'!C68</f>
        <v>64</v>
      </c>
      <c r="E612" s="16" t="str">
        <f>'Day3 Draw'!D68</f>
        <v>Chasing Tail</v>
      </c>
      <c r="F612" t="s">
        <v>253</v>
      </c>
      <c r="G612">
        <f>'Day3 Draw'!H68</f>
        <v>73</v>
      </c>
      <c r="H612" t="str">
        <f>'Day3 Draw'!I68</f>
        <v>Dreaded Creeping  Bumrashes</v>
      </c>
      <c r="I612">
        <f>'Day3 Draw'!J68</f>
        <v>8</v>
      </c>
      <c r="J612" t="str">
        <f>'Day3 Draw'!K68</f>
        <v>PM</v>
      </c>
      <c r="K612" t="str">
        <f>'Day3 Draw'!L68</f>
        <v>All Souls &amp; St Gabriels School</v>
      </c>
      <c r="L612" t="str">
        <f>'Day3 Draw'!M68</f>
        <v>Burry  Oval</v>
      </c>
    </row>
    <row r="613" spans="1:12" x14ac:dyDescent="0.2">
      <c r="A613" s="14" t="s">
        <v>1816</v>
      </c>
      <c r="B613">
        <f>'Day3 Draw'!F69</f>
        <v>322</v>
      </c>
      <c r="C613" t="str">
        <f>'Day3 Draw'!G69</f>
        <v>B2</v>
      </c>
      <c r="D613">
        <f>'Day3 Draw'!C69</f>
        <v>68</v>
      </c>
      <c r="E613" s="16" t="str">
        <f>'Day3 Draw'!D69</f>
        <v>Cunning Stumpz</v>
      </c>
      <c r="F613" t="s">
        <v>253</v>
      </c>
      <c r="G613">
        <f>'Day3 Draw'!H69</f>
        <v>55</v>
      </c>
      <c r="H613" t="str">
        <f>'Day3 Draw'!I69</f>
        <v>Brothers</v>
      </c>
      <c r="I613">
        <f>'Day3 Draw'!J69</f>
        <v>50</v>
      </c>
      <c r="J613" t="str">
        <f>'Day3 Draw'!K69</f>
        <v>PM</v>
      </c>
      <c r="K613" t="str">
        <f>'Day3 Draw'!L69</f>
        <v>Goldfield Sporting Complex</v>
      </c>
      <c r="L613" t="str">
        <f>'Day3 Draw'!M69</f>
        <v>2nd away from Athletic Club</v>
      </c>
    </row>
    <row r="614" spans="1:12" x14ac:dyDescent="0.2">
      <c r="A614" s="14" t="s">
        <v>1816</v>
      </c>
      <c r="B614">
        <f>'Day3 Draw'!F70</f>
        <v>323</v>
      </c>
      <c r="C614" t="str">
        <f>'Day3 Draw'!G70</f>
        <v>B2</v>
      </c>
      <c r="D614">
        <f>'Day3 Draw'!C70</f>
        <v>109</v>
      </c>
      <c r="E614" s="16" t="str">
        <f>'Day3 Draw'!D70</f>
        <v>Mongrels Mob</v>
      </c>
      <c r="F614" t="s">
        <v>253</v>
      </c>
      <c r="G614">
        <f>'Day3 Draw'!H70</f>
        <v>119</v>
      </c>
      <c r="H614" t="str">
        <f>'Day3 Draw'!I70</f>
        <v>Pilz &amp; Bills</v>
      </c>
      <c r="I614">
        <f>'Day3 Draw'!J70</f>
        <v>73</v>
      </c>
      <c r="J614" t="str">
        <f>'Day3 Draw'!K70</f>
        <v>PM</v>
      </c>
      <c r="K614" t="str">
        <f>'Day3 Draw'!L70</f>
        <v>51 Corral Road</v>
      </c>
      <c r="L614" t="str">
        <f>'Day3 Draw'!M70</f>
        <v>3.1 km Jesmond Road on Mt Isa  H/Way  10 km</v>
      </c>
    </row>
    <row r="615" spans="1:12" x14ac:dyDescent="0.2">
      <c r="A615" s="14" t="s">
        <v>1816</v>
      </c>
      <c r="B615">
        <f>'Day3 Draw'!F71</f>
        <v>324</v>
      </c>
      <c r="C615" t="str">
        <f>'Day3 Draw'!G71</f>
        <v>B2</v>
      </c>
      <c r="D615">
        <f>'Day3 Draw'!C71</f>
        <v>165</v>
      </c>
      <c r="E615" s="16" t="str">
        <f>'Day3 Draw'!D71</f>
        <v>Wreck Em XI</v>
      </c>
      <c r="F615" t="s">
        <v>253</v>
      </c>
      <c r="G615">
        <f>'Day3 Draw'!H71</f>
        <v>34</v>
      </c>
      <c r="H615" t="str">
        <f>'Day3 Draw'!I71</f>
        <v>All Blacks</v>
      </c>
      <c r="I615">
        <f>'Day3 Draw'!J71</f>
        <v>63</v>
      </c>
      <c r="J615" t="str">
        <f>'Day3 Draw'!K71</f>
        <v>PM</v>
      </c>
      <c r="K615" t="str">
        <f>'Day3 Draw'!L71</f>
        <v>Wreck Em XI Home Field 1 GAME</v>
      </c>
      <c r="L615" t="str">
        <f>'Day3 Draw'!M71</f>
        <v>Coffison's Block</v>
      </c>
    </row>
    <row r="616" spans="1:12" x14ac:dyDescent="0.2">
      <c r="A616" s="14" t="s">
        <v>1816</v>
      </c>
      <c r="B616">
        <f>'Day3 Draw'!F72</f>
        <v>325</v>
      </c>
      <c r="C616" t="str">
        <f>'Day3 Draw'!G72</f>
        <v>B2</v>
      </c>
      <c r="D616">
        <f>'Day3 Draw'!C72</f>
        <v>94</v>
      </c>
      <c r="E616" s="16" t="str">
        <f>'Day3 Draw'!D72</f>
        <v>Health Hazards</v>
      </c>
      <c r="F616" t="s">
        <v>253</v>
      </c>
      <c r="G616">
        <f>'Day3 Draw'!H72</f>
        <v>36</v>
      </c>
      <c r="H616" t="str">
        <f>'Day3 Draw'!I72</f>
        <v>Balfes Creek Boozers</v>
      </c>
      <c r="I616">
        <f>'Day3 Draw'!J72</f>
        <v>56</v>
      </c>
      <c r="J616" t="str">
        <f>'Day3 Draw'!K72</f>
        <v>PM</v>
      </c>
      <c r="K616" t="str">
        <f>'Day3 Draw'!L72</f>
        <v>Eventide</v>
      </c>
      <c r="L616" t="str">
        <f>'Day3 Draw'!M72</f>
        <v>Eventide</v>
      </c>
    </row>
    <row r="617" spans="1:12" x14ac:dyDescent="0.2">
      <c r="A617" s="14" t="s">
        <v>1816</v>
      </c>
      <c r="B617">
        <f>'Day3 Draw'!F73</f>
        <v>326</v>
      </c>
      <c r="C617" t="str">
        <f>'Day3 Draw'!G73</f>
        <v>B2</v>
      </c>
      <c r="D617">
        <f>'Day3 Draw'!C73</f>
        <v>67</v>
      </c>
      <c r="E617" s="16" t="str">
        <f>'Day3 Draw'!D73</f>
        <v>Crakacan</v>
      </c>
      <c r="F617" t="s">
        <v>253</v>
      </c>
      <c r="G617">
        <f>'Day3 Draw'!H73</f>
        <v>118</v>
      </c>
      <c r="H617" t="str">
        <f>'Day3 Draw'!I73</f>
        <v>Pentland</v>
      </c>
      <c r="I617">
        <f>'Day3 Draw'!J73</f>
        <v>11</v>
      </c>
      <c r="J617" t="str">
        <f>'Day3 Draw'!K73</f>
        <v>PM</v>
      </c>
      <c r="K617" t="str">
        <f>'Day3 Draw'!L73</f>
        <v>Mossman Park Junior Cricket</v>
      </c>
      <c r="L617" t="str">
        <f>'Day3 Draw'!M73</f>
        <v>Field between Nets and Natal Downs Rd</v>
      </c>
    </row>
    <row r="618" spans="1:12" x14ac:dyDescent="0.2">
      <c r="A618" s="14" t="s">
        <v>1816</v>
      </c>
      <c r="B618">
        <f>'Day3 Draw'!F74</f>
        <v>327</v>
      </c>
      <c r="C618" t="str">
        <f>'Day3 Draw'!G74</f>
        <v>B2</v>
      </c>
      <c r="D618">
        <f>'Day3 Draw'!C74</f>
        <v>128</v>
      </c>
      <c r="E618" s="16" t="str">
        <f>'Day3 Draw'!D74</f>
        <v>Salisbury Boys XI Team 2</v>
      </c>
      <c r="F618" t="s">
        <v>253</v>
      </c>
      <c r="G618">
        <f>'Day3 Draw'!H74</f>
        <v>160</v>
      </c>
      <c r="H618" t="str">
        <f>'Day3 Draw'!I74</f>
        <v>Weekend Wariyas</v>
      </c>
      <c r="I618">
        <f>'Day3 Draw'!J74</f>
        <v>68</v>
      </c>
      <c r="J618" t="str">
        <f>'Day3 Draw'!K74</f>
        <v>PM</v>
      </c>
      <c r="K618" t="str">
        <f>'Day3 Draw'!L74</f>
        <v>Sellheim</v>
      </c>
      <c r="L618" t="str">
        <f>'Day3 Draw'!M74</f>
        <v xml:space="preserve">Ben Carrs  Field                      </v>
      </c>
    </row>
    <row r="619" spans="1:12" x14ac:dyDescent="0.2">
      <c r="A619" s="14" t="s">
        <v>1816</v>
      </c>
      <c r="B619">
        <f>'Day3 Draw'!F75</f>
        <v>328</v>
      </c>
      <c r="C619" t="str">
        <f>'Day3 Draw'!G75</f>
        <v>B2</v>
      </c>
      <c r="D619">
        <f>'Day3 Draw'!C75</f>
        <v>63</v>
      </c>
      <c r="E619" s="16" t="str">
        <f>'Day3 Draw'!D75</f>
        <v>Chads Champs</v>
      </c>
      <c r="F619" t="s">
        <v>253</v>
      </c>
      <c r="G619">
        <f>'Day3 Draw'!H75</f>
        <v>83</v>
      </c>
      <c r="H619" t="str">
        <f>'Day3 Draw'!I75</f>
        <v>Garbutt Magpies</v>
      </c>
      <c r="I619">
        <f>'Day3 Draw'!J75</f>
        <v>54</v>
      </c>
      <c r="J619" t="str">
        <f>'Day3 Draw'!K75</f>
        <v>PM</v>
      </c>
      <c r="K619" t="str">
        <f>'Day3 Draw'!L75</f>
        <v>Drink-A-Stubbie Downs</v>
      </c>
      <c r="L619" t="str">
        <f>'Day3 Draw'!M75</f>
        <v>7.5km on Weir Road</v>
      </c>
    </row>
    <row r="620" spans="1:12" x14ac:dyDescent="0.2">
      <c r="A620" s="14" t="s">
        <v>1816</v>
      </c>
      <c r="B620">
        <f>'Day3 Draw'!F76</f>
        <v>329</v>
      </c>
      <c r="C620" t="str">
        <f>'Day3 Draw'!G76</f>
        <v>B2</v>
      </c>
      <c r="D620">
        <f>'Day3 Draw'!C76</f>
        <v>90</v>
      </c>
      <c r="E620" s="16" t="str">
        <f>'Day3 Draw'!D76</f>
        <v>Grazed Anatomy</v>
      </c>
      <c r="F620" t="s">
        <v>253</v>
      </c>
      <c r="G620">
        <f>'Day3 Draw'!H76</f>
        <v>47</v>
      </c>
      <c r="H620" t="str">
        <f>'Day3 Draw'!I76</f>
        <v>Bintang Boys</v>
      </c>
      <c r="I620">
        <f>'Day3 Draw'!J76</f>
        <v>15</v>
      </c>
      <c r="J620" t="str">
        <f>'Day3 Draw'!K76</f>
        <v>PM</v>
      </c>
      <c r="K620" t="str">
        <f>'Day3 Draw'!L76</f>
        <v>Mosman Park Junior Cricket</v>
      </c>
      <c r="L620" t="str">
        <f>'Day3 Draw'!M76</f>
        <v>Top field towards Mt Leyshon Road</v>
      </c>
    </row>
    <row r="621" spans="1:12" x14ac:dyDescent="0.2">
      <c r="A621" s="14" t="s">
        <v>1816</v>
      </c>
      <c r="B621">
        <f>'Day3 Draw'!F77</f>
        <v>330</v>
      </c>
      <c r="C621" t="str">
        <f>'Day3 Draw'!G77</f>
        <v>B2</v>
      </c>
      <c r="D621">
        <f>'Day3 Draw'!C77</f>
        <v>123</v>
      </c>
      <c r="E621" s="16" t="str">
        <f>'Day3 Draw'!D77</f>
        <v>Popatop Mixups</v>
      </c>
      <c r="F621" t="s">
        <v>253</v>
      </c>
      <c r="G621">
        <f>'Day3 Draw'!H77</f>
        <v>145</v>
      </c>
      <c r="H621" t="str">
        <f>'Day3 Draw'!I77</f>
        <v>Thorleys Troopers</v>
      </c>
      <c r="I621">
        <f>'Day3 Draw'!J77</f>
        <v>70</v>
      </c>
      <c r="J621" t="str">
        <f>'Day3 Draw'!K77</f>
        <v>PM</v>
      </c>
      <c r="K621" t="str">
        <f>'Day3 Draw'!L77</f>
        <v>Popatop Plains</v>
      </c>
      <c r="L621" t="str">
        <f>'Day3 Draw'!M77</f>
        <v xml:space="preserve"> 3 km  on Woodchopper Road</v>
      </c>
    </row>
    <row r="622" spans="1:12" x14ac:dyDescent="0.2">
      <c r="A622" s="14" t="s">
        <v>1816</v>
      </c>
      <c r="B622">
        <f>'Day3 Draw'!F78</f>
        <v>331</v>
      </c>
      <c r="C622" t="str">
        <f>'Day3 Draw'!G78</f>
        <v>B2</v>
      </c>
      <c r="D622">
        <f>'Day3 Draw'!C78</f>
        <v>76</v>
      </c>
      <c r="E622" s="16" t="str">
        <f>'Day3 Draw'!D78</f>
        <v>England</v>
      </c>
      <c r="F622" t="s">
        <v>253</v>
      </c>
      <c r="G622">
        <f>'Day3 Draw'!H78</f>
        <v>98</v>
      </c>
      <c r="H622" t="str">
        <f>'Day3 Draw'!I78</f>
        <v>Inghamvale Housos</v>
      </c>
      <c r="I622">
        <f>'Day3 Draw'!J78</f>
        <v>71</v>
      </c>
      <c r="J622" t="str">
        <f>'Day3 Draw'!K78</f>
        <v>PM</v>
      </c>
      <c r="K622" t="str">
        <f>'Day3 Draw'!L78</f>
        <v>Lords</v>
      </c>
      <c r="L622" t="str">
        <f>'Day3 Draw'!M78</f>
        <v>Off Phillipson Road near Distance Edd</v>
      </c>
    </row>
    <row r="623" spans="1:12" x14ac:dyDescent="0.2">
      <c r="A623" s="14" t="s">
        <v>1816</v>
      </c>
      <c r="B623">
        <f>'Day3 Draw'!F79</f>
        <v>332</v>
      </c>
      <c r="C623" t="str">
        <f>'Day3 Draw'!G79</f>
        <v>B2</v>
      </c>
      <c r="D623">
        <f>'Day3 Draw'!C79</f>
        <v>48</v>
      </c>
      <c r="E623" s="16" t="str">
        <f>'Day3 Draw'!D79</f>
        <v xml:space="preserve">Black Bream  </v>
      </c>
      <c r="F623" t="s">
        <v>253</v>
      </c>
      <c r="G623">
        <f>'Day3 Draw'!H79</f>
        <v>136</v>
      </c>
      <c r="H623" t="str">
        <f>'Day3 Draw'!I79</f>
        <v>Swinging Outside Ya Crease</v>
      </c>
      <c r="I623">
        <f>'Day3 Draw'!J79</f>
        <v>75</v>
      </c>
      <c r="J623" t="str">
        <f>'Day3 Draw'!K79</f>
        <v>PM</v>
      </c>
      <c r="K623" t="str">
        <f>'Day3 Draw'!L79</f>
        <v xml:space="preserve">Brokevale       </v>
      </c>
      <c r="L623" t="str">
        <f>'Day3 Draw'!M79</f>
        <v>3.8 km Milchester Road Queenslander Road</v>
      </c>
    </row>
    <row r="624" spans="1:12" x14ac:dyDescent="0.2">
      <c r="A624" s="14" t="s">
        <v>1816</v>
      </c>
      <c r="B624">
        <f>'Day3 Draw'!F80</f>
        <v>333</v>
      </c>
      <c r="C624" t="str">
        <f>'Day3 Draw'!G80</f>
        <v>B2</v>
      </c>
      <c r="D624">
        <f>'Day3 Draw'!C80</f>
        <v>148</v>
      </c>
      <c r="E624" s="16" t="str">
        <f>'Day3 Draw'!D80</f>
        <v>Total NHS</v>
      </c>
      <c r="F624" t="s">
        <v>253</v>
      </c>
      <c r="G624">
        <f>'Day3 Draw'!H80</f>
        <v>85</v>
      </c>
      <c r="H624" t="str">
        <f>'Day3 Draw'!I80</f>
        <v>Georgetown Joe's</v>
      </c>
      <c r="I624">
        <f>'Day3 Draw'!J80</f>
        <v>34</v>
      </c>
      <c r="J624" t="str">
        <f>'Day3 Draw'!K80</f>
        <v>PM</v>
      </c>
      <c r="K624" t="str">
        <f>'Day3 Draw'!L80</f>
        <v>Charters Towers Airport Reserve</v>
      </c>
      <c r="L624">
        <f>'Day3 Draw'!M80</f>
        <v>0</v>
      </c>
    </row>
    <row r="625" spans="1:12" x14ac:dyDescent="0.2">
      <c r="A625" s="14" t="s">
        <v>1816</v>
      </c>
      <c r="B625">
        <f>'Day3 Draw'!F81</f>
        <v>334</v>
      </c>
      <c r="C625" t="str">
        <f>'Day3 Draw'!G81</f>
        <v>B2</v>
      </c>
      <c r="D625">
        <f>'Day3 Draw'!C81</f>
        <v>133</v>
      </c>
      <c r="E625" s="16" t="str">
        <f>'Day3 Draw'!D81</f>
        <v>Smelly Boxes</v>
      </c>
      <c r="F625" t="s">
        <v>253</v>
      </c>
      <c r="G625">
        <f>'Day3 Draw'!H81</f>
        <v>78</v>
      </c>
      <c r="H625" t="str">
        <f>'Day3 Draw'!I81</f>
        <v>Expendaballs</v>
      </c>
      <c r="I625">
        <f>'Day3 Draw'!J81</f>
        <v>32</v>
      </c>
      <c r="J625" t="str">
        <f>'Day3 Draw'!K81</f>
        <v>PM</v>
      </c>
      <c r="K625" t="str">
        <f>'Day3 Draw'!L81</f>
        <v>Charters Towers Airport Reserve</v>
      </c>
      <c r="L625">
        <f>'Day3 Draw'!M81</f>
        <v>0</v>
      </c>
    </row>
    <row r="626" spans="1:12" x14ac:dyDescent="0.2">
      <c r="A626" s="14" t="s">
        <v>1816</v>
      </c>
      <c r="B626">
        <f>'Day3 Draw'!F82</f>
        <v>335</v>
      </c>
      <c r="C626" t="str">
        <f>'Day3 Draw'!G82</f>
        <v>B2</v>
      </c>
      <c r="D626">
        <f>'Day3 Draw'!C82</f>
        <v>80</v>
      </c>
      <c r="E626" s="16" t="str">
        <f>'Day3 Draw'!D82</f>
        <v>Far-Kenworth-It</v>
      </c>
      <c r="F626" t="s">
        <v>253</v>
      </c>
      <c r="G626">
        <f>'Day3 Draw'!H82</f>
        <v>54</v>
      </c>
      <c r="H626" t="str">
        <f>'Day3 Draw'!I82</f>
        <v>Brokebat Mountain</v>
      </c>
      <c r="I626">
        <f>'Day3 Draw'!J82</f>
        <v>28</v>
      </c>
      <c r="J626" t="str">
        <f>'Day3 Draw'!K82</f>
        <v>PM</v>
      </c>
      <c r="K626" t="str">
        <f>'Day3 Draw'!L82</f>
        <v>Charters Towers Airport Reserve</v>
      </c>
      <c r="L626" t="str">
        <f>'Day3 Draw'!M82</f>
        <v>Lou Laneyrie Oval</v>
      </c>
    </row>
    <row r="627" spans="1:12" x14ac:dyDescent="0.2">
      <c r="A627" s="14" t="s">
        <v>1816</v>
      </c>
      <c r="B627">
        <f>'Day3 Draw'!F83</f>
        <v>336</v>
      </c>
      <c r="C627" t="str">
        <f>'Day3 Draw'!G83</f>
        <v>B2</v>
      </c>
      <c r="D627">
        <f>'Day3 Draw'!C83</f>
        <v>82</v>
      </c>
      <c r="E627" s="16" t="str">
        <f>'Day3 Draw'!D83</f>
        <v>Fruit Pies</v>
      </c>
      <c r="F627" t="s">
        <v>253</v>
      </c>
      <c r="G627">
        <f>'Day3 Draw'!H83</f>
        <v>74</v>
      </c>
      <c r="H627" t="str">
        <f>'Day3 Draw'!I83</f>
        <v>Ducken Useless</v>
      </c>
      <c r="I627">
        <f>'Day3 Draw'!J83</f>
        <v>45</v>
      </c>
      <c r="J627" t="str">
        <f>'Day3 Draw'!K83</f>
        <v>PM</v>
      </c>
      <c r="K627" t="str">
        <f>'Day3 Draw'!L83</f>
        <v>Charters Towers Airport Reserve</v>
      </c>
      <c r="L627" t="str">
        <f>'Day3 Draw'!M83</f>
        <v>Closest field to Trade Centre</v>
      </c>
    </row>
    <row r="628" spans="1:12" x14ac:dyDescent="0.2">
      <c r="A628" s="14" t="s">
        <v>1816</v>
      </c>
      <c r="B628">
        <f>'Day3 Draw'!F84</f>
        <v>337</v>
      </c>
      <c r="C628" t="str">
        <f>'Day3 Draw'!G84</f>
        <v>B2</v>
      </c>
      <c r="D628">
        <f>'Day3 Draw'!C84</f>
        <v>147</v>
      </c>
      <c r="E628" s="16" t="str">
        <f>'Day3 Draw'!D84</f>
        <v>Tinned Up</v>
      </c>
      <c r="F628" t="s">
        <v>253</v>
      </c>
      <c r="G628">
        <f>'Day3 Draw'!H84</f>
        <v>95</v>
      </c>
      <c r="H628" t="str">
        <f>'Day3 Draw'!I84</f>
        <v>Here for the Beer</v>
      </c>
      <c r="I628">
        <f>'Day3 Draw'!J84</f>
        <v>23</v>
      </c>
      <c r="J628" t="str">
        <f>'Day3 Draw'!K84</f>
        <v>PM</v>
      </c>
      <c r="K628" t="str">
        <f>'Day3 Draw'!L84</f>
        <v>Charters Towers Gun Club</v>
      </c>
      <c r="L628" t="str">
        <f>'Day3 Draw'!M84</f>
        <v>Left Hand side/2nd away from clubhouse</v>
      </c>
    </row>
    <row r="629" spans="1:12" x14ac:dyDescent="0.2">
      <c r="A629" s="14" t="s">
        <v>1816</v>
      </c>
      <c r="B629">
        <f>'Day3 Draw'!F85</f>
        <v>338</v>
      </c>
      <c r="C629" t="str">
        <f>'Day3 Draw'!G85</f>
        <v>B2</v>
      </c>
      <c r="D629">
        <f>'Day3 Draw'!C85</f>
        <v>104</v>
      </c>
      <c r="E629" s="16" t="str">
        <f>'Day3 Draw'!D85</f>
        <v>Mareeba</v>
      </c>
      <c r="F629" t="s">
        <v>253</v>
      </c>
      <c r="G629">
        <f>'Day3 Draw'!H85</f>
        <v>41</v>
      </c>
      <c r="H629" t="str">
        <f>'Day3 Draw'!I85</f>
        <v>Barry's XI</v>
      </c>
      <c r="I629">
        <f>'Day3 Draw'!J85</f>
        <v>64</v>
      </c>
      <c r="J629" t="str">
        <f>'Day3 Draw'!K85</f>
        <v>PM</v>
      </c>
      <c r="K629" t="str">
        <f>'Day3 Draw'!L85</f>
        <v>School of Distance Education</v>
      </c>
      <c r="L629" t="str">
        <f>'Day3 Draw'!M85</f>
        <v>School of Distance Education</v>
      </c>
    </row>
    <row r="630" spans="1:12" x14ac:dyDescent="0.2">
      <c r="A630" s="14" t="s">
        <v>1816</v>
      </c>
      <c r="B630">
        <f>'Day3 Draw'!F86</f>
        <v>339</v>
      </c>
      <c r="C630" t="str">
        <f>'Day3 Draw'!G86</f>
        <v>B2</v>
      </c>
      <c r="D630">
        <f>'Day3 Draw'!C86</f>
        <v>84</v>
      </c>
      <c r="E630" s="16" t="str">
        <f>'Day3 Draw'!D86</f>
        <v>Garry's Mob</v>
      </c>
      <c r="F630" t="s">
        <v>253</v>
      </c>
      <c r="G630">
        <f>'Day3 Draw'!H86</f>
        <v>57</v>
      </c>
      <c r="H630" t="str">
        <f>'Day3 Draw'!I86</f>
        <v>Buffalo XI</v>
      </c>
      <c r="I630">
        <f>'Day3 Draw'!J86</f>
        <v>10</v>
      </c>
      <c r="J630" t="str">
        <f>'Day3 Draw'!K86</f>
        <v>PM</v>
      </c>
      <c r="K630" t="str">
        <f>'Day3 Draw'!L86</f>
        <v>All Souls &amp; St Gabriels School</v>
      </c>
      <c r="L630" t="str">
        <f>'Day3 Draw'!M86</f>
        <v>Burns Oval   across- road</v>
      </c>
    </row>
    <row r="631" spans="1:12" x14ac:dyDescent="0.2">
      <c r="A631" s="14" t="s">
        <v>1816</v>
      </c>
      <c r="B631">
        <f>'Day3 Draw'!F87</f>
        <v>340</v>
      </c>
      <c r="C631" t="str">
        <f>'Day3 Draw'!G87</f>
        <v>B2</v>
      </c>
      <c r="D631">
        <f>'Day3 Draw'!C87</f>
        <v>132</v>
      </c>
      <c r="E631" s="16" t="str">
        <f>'Day3 Draw'!D87</f>
        <v>Smackedaround</v>
      </c>
      <c r="F631" t="s">
        <v>253</v>
      </c>
      <c r="G631">
        <f>'Day3 Draw'!H87</f>
        <v>169</v>
      </c>
      <c r="H631" t="str">
        <f>'Day3 Draw'!I87</f>
        <v>Zarsoff</v>
      </c>
      <c r="I631">
        <f>'Day3 Draw'!J87</f>
        <v>42</v>
      </c>
      <c r="J631" t="str">
        <f>'Day3 Draw'!K87</f>
        <v>PM</v>
      </c>
      <c r="K631" t="str">
        <f>'Day3 Draw'!L87</f>
        <v>Charters Towers Airport Reserve</v>
      </c>
      <c r="L631">
        <f>'Day3 Draw'!M87</f>
        <v>0</v>
      </c>
    </row>
    <row r="632" spans="1:12" x14ac:dyDescent="0.2">
      <c r="A632" s="14" t="s">
        <v>1816</v>
      </c>
      <c r="B632">
        <f>'Day3 Draw'!F88</f>
        <v>341</v>
      </c>
      <c r="C632" t="str">
        <f>'Day3 Draw'!G88</f>
        <v>B2</v>
      </c>
      <c r="D632">
        <f>'Day3 Draw'!C88</f>
        <v>159</v>
      </c>
      <c r="E632" s="16" t="str">
        <f>'Day3 Draw'!D88</f>
        <v>Wattle Boys</v>
      </c>
      <c r="F632" t="s">
        <v>253</v>
      </c>
      <c r="G632">
        <f>'Day3 Draw'!H88</f>
        <v>71</v>
      </c>
      <c r="H632" t="str">
        <f>'Day3 Draw'!I88</f>
        <v>Dimbulah Rugby Club</v>
      </c>
      <c r="I632">
        <f>'Day3 Draw'!J88</f>
        <v>41</v>
      </c>
      <c r="J632" t="str">
        <f>'Day3 Draw'!K88</f>
        <v>PM</v>
      </c>
      <c r="K632" t="str">
        <f>'Day3 Draw'!L88</f>
        <v>Charters Towers Airport Reserve</v>
      </c>
      <c r="L632">
        <f>'Day3 Draw'!M88</f>
        <v>0</v>
      </c>
    </row>
    <row r="633" spans="1:12" x14ac:dyDescent="0.2">
      <c r="A633" s="14" t="s">
        <v>1816</v>
      </c>
      <c r="B633">
        <f>'Day3 Draw'!F89</f>
        <v>342</v>
      </c>
      <c r="C633" t="str">
        <f>'Day3 Draw'!G89</f>
        <v>B2</v>
      </c>
      <c r="D633">
        <f>'Day3 Draw'!C89</f>
        <v>86</v>
      </c>
      <c r="E633" s="16" t="str">
        <f>'Day3 Draw'!D89</f>
        <v>Gibby's Greenants</v>
      </c>
      <c r="F633" t="s">
        <v>253</v>
      </c>
      <c r="G633">
        <f>'Day3 Draw'!H89</f>
        <v>53</v>
      </c>
      <c r="H633" t="str">
        <f>'Day3 Draw'!I89</f>
        <v>Boonies Disciples</v>
      </c>
      <c r="I633">
        <f>'Day3 Draw'!J89</f>
        <v>35</v>
      </c>
      <c r="J633" t="str">
        <f>'Day3 Draw'!K89</f>
        <v>PM</v>
      </c>
      <c r="K633" t="str">
        <f>'Day3 Draw'!L89</f>
        <v>Charters Towers Airport Reserve</v>
      </c>
      <c r="L633">
        <f>'Day3 Draw'!M89</f>
        <v>0</v>
      </c>
    </row>
    <row r="634" spans="1:12" x14ac:dyDescent="0.2">
      <c r="A634" s="14" t="s">
        <v>1816</v>
      </c>
      <c r="B634">
        <f>'Day3 Draw'!F90</f>
        <v>343</v>
      </c>
      <c r="C634" t="str">
        <f>'Day3 Draw'!G90</f>
        <v>B2</v>
      </c>
      <c r="D634">
        <f>'Day3 Draw'!C90</f>
        <v>101</v>
      </c>
      <c r="E634" s="16" t="str">
        <f>'Day3 Draw'!D90</f>
        <v>Lager Louts</v>
      </c>
      <c r="F634" t="s">
        <v>253</v>
      </c>
      <c r="G634">
        <f>'Day3 Draw'!H90</f>
        <v>141</v>
      </c>
      <c r="H634" t="str">
        <f>'Day3 Draw'!I90</f>
        <v>The Silver Chickens</v>
      </c>
      <c r="I634">
        <f>'Day3 Draw'!J90</f>
        <v>43</v>
      </c>
      <c r="J634" t="str">
        <f>'Day3 Draw'!K90</f>
        <v>PM</v>
      </c>
      <c r="K634" t="str">
        <f>'Day3 Draw'!L90</f>
        <v>Charters Towers Airport Reserve</v>
      </c>
      <c r="L634">
        <f>'Day3 Draw'!M90</f>
        <v>0</v>
      </c>
    </row>
    <row r="635" spans="1:12" x14ac:dyDescent="0.2">
      <c r="A635" s="14" t="s">
        <v>1816</v>
      </c>
      <c r="B635">
        <f>'Day3 Draw'!F91</f>
        <v>344</v>
      </c>
      <c r="C635" t="str">
        <f>'Day3 Draw'!G91</f>
        <v>B2</v>
      </c>
      <c r="D635">
        <f>'Day3 Draw'!C91</f>
        <v>92</v>
      </c>
      <c r="E635" s="16" t="str">
        <f>'Day3 Draw'!D91</f>
        <v>Grog Monsters</v>
      </c>
      <c r="F635" t="s">
        <v>253</v>
      </c>
      <c r="G635">
        <f>'Day3 Draw'!H91</f>
        <v>137</v>
      </c>
      <c r="H635" t="str">
        <f>'Day3 Draw'!I91</f>
        <v>Team Ramrod</v>
      </c>
      <c r="I635">
        <f>'Day3 Draw'!J91</f>
        <v>29</v>
      </c>
      <c r="J635" t="str">
        <f>'Day3 Draw'!K91</f>
        <v>PM</v>
      </c>
      <c r="K635" t="str">
        <f>'Day3 Draw'!L91</f>
        <v>Charters Towers Airport Reserve</v>
      </c>
      <c r="L635" t="str">
        <f>'Day3 Draw'!M91</f>
        <v>Opposite Depot</v>
      </c>
    </row>
    <row r="636" spans="1:12" x14ac:dyDescent="0.2">
      <c r="A636" s="14" t="s">
        <v>1816</v>
      </c>
      <c r="B636">
        <f>'Day3 Draw'!F92</f>
        <v>345</v>
      </c>
      <c r="C636" t="str">
        <f>'Day3 Draw'!G92</f>
        <v>B2</v>
      </c>
      <c r="D636">
        <f>'Day3 Draw'!C92</f>
        <v>50</v>
      </c>
      <c r="E636" s="16" t="str">
        <f>'Day3 Draw'!D92</f>
        <v>Blood, Sweat 'N' Beers</v>
      </c>
      <c r="F636" t="s">
        <v>253</v>
      </c>
      <c r="G636">
        <f>'Day3 Draw'!H92</f>
        <v>247</v>
      </c>
      <c r="H636" t="str">
        <f>'Day3 Draw'!I92</f>
        <v>The Sandpaper Bandits</v>
      </c>
      <c r="I636">
        <f>'Day3 Draw'!J92</f>
        <v>44</v>
      </c>
      <c r="J636" t="str">
        <f>'Day3 Draw'!K92</f>
        <v>PM</v>
      </c>
      <c r="K636" t="str">
        <f>'Day3 Draw'!L92</f>
        <v>Charters Towers Airport Reserve</v>
      </c>
      <c r="L636">
        <f>'Day3 Draw'!M92</f>
        <v>0</v>
      </c>
    </row>
    <row r="637" spans="1:12" x14ac:dyDescent="0.2">
      <c r="A637" s="14" t="s">
        <v>1816</v>
      </c>
      <c r="B637">
        <f>'Day3 Draw'!F93</f>
        <v>346</v>
      </c>
      <c r="C637" t="str">
        <f>'Day3 Draw'!G93</f>
        <v>Social</v>
      </c>
      <c r="D637">
        <f>'Day3 Draw'!C93</f>
        <v>213</v>
      </c>
      <c r="E637" s="16" t="str">
        <f>'Day3 Draw'!D93</f>
        <v>It'll Do</v>
      </c>
      <c r="F637" t="s">
        <v>253</v>
      </c>
      <c r="G637">
        <f>'Day3 Draw'!H93</f>
        <v>228</v>
      </c>
      <c r="H637" t="str">
        <f>'Day3 Draw'!I93</f>
        <v>Smack My Pitch Up!</v>
      </c>
      <c r="I637">
        <f>'Day3 Draw'!J93</f>
        <v>79</v>
      </c>
      <c r="J637" t="str">
        <f>'Day3 Draw'!K93</f>
        <v>AM</v>
      </c>
      <c r="K637" t="str">
        <f>'Day3 Draw'!L93</f>
        <v>Acacia</v>
      </c>
      <c r="L637" t="str">
        <f>'Day3 Draw'!M93</f>
        <v>4 km Wheelers Road</v>
      </c>
    </row>
    <row r="638" spans="1:12" x14ac:dyDescent="0.2">
      <c r="A638" s="14" t="s">
        <v>1816</v>
      </c>
      <c r="B638">
        <f>'Day3 Draw'!F94</f>
        <v>347</v>
      </c>
      <c r="C638" t="str">
        <f>'Day3 Draw'!G94</f>
        <v>Social</v>
      </c>
      <c r="D638">
        <f>'Day3 Draw'!C94</f>
        <v>218</v>
      </c>
      <c r="E638" s="16" t="str">
        <f>'Day3 Draw'!D94</f>
        <v>McGovern XI</v>
      </c>
      <c r="F638" t="s">
        <v>253</v>
      </c>
      <c r="G638">
        <f>'Day3 Draw'!H94</f>
        <v>204</v>
      </c>
      <c r="H638" t="str">
        <f>'Day3 Draw'!I94</f>
        <v>FatBats</v>
      </c>
      <c r="I638">
        <f>'Day3 Draw'!J94</f>
        <v>24</v>
      </c>
      <c r="J638" t="str">
        <f>'Day3 Draw'!K94</f>
        <v>AM</v>
      </c>
      <c r="K638" t="str">
        <f>'Day3 Draw'!L94</f>
        <v>Charters Towers Gun Club</v>
      </c>
      <c r="L638" t="str">
        <f>'Day3 Draw'!M94</f>
        <v>Closest to Clubhouse</v>
      </c>
    </row>
    <row r="639" spans="1:12" x14ac:dyDescent="0.2">
      <c r="A639" s="14" t="s">
        <v>1816</v>
      </c>
      <c r="B639">
        <f>'Day3 Draw'!F95</f>
        <v>348</v>
      </c>
      <c r="C639" t="str">
        <f>'Day3 Draw'!G95</f>
        <v>Social</v>
      </c>
      <c r="D639">
        <f>'Day3 Draw'!C95</f>
        <v>202</v>
      </c>
      <c r="E639" s="16" t="str">
        <f>'Day3 Draw'!D95</f>
        <v>Dot's Lot</v>
      </c>
      <c r="F639" t="s">
        <v>253</v>
      </c>
      <c r="G639">
        <f>'Day3 Draw'!H95</f>
        <v>220</v>
      </c>
      <c r="H639" t="str">
        <f>'Day3 Draw'!I95</f>
        <v>Pub Grub Hooligans</v>
      </c>
      <c r="I639">
        <f>'Day3 Draw'!J95</f>
        <v>76</v>
      </c>
      <c r="J639" t="str">
        <f>'Day3 Draw'!K95</f>
        <v>AM</v>
      </c>
      <c r="K639" t="str">
        <f>'Day3 Draw'!L95</f>
        <v xml:space="preserve">  R.WEST</v>
      </c>
      <c r="L639" t="str">
        <f>'Day3 Draw'!M95</f>
        <v>17 Jardine Lane  of Bluff Road</v>
      </c>
    </row>
    <row r="640" spans="1:12" x14ac:dyDescent="0.2">
      <c r="A640" s="14" t="s">
        <v>1816</v>
      </c>
      <c r="B640">
        <f>'Day3 Draw'!F96</f>
        <v>349</v>
      </c>
      <c r="C640" t="str">
        <f>'Day3 Draw'!G96</f>
        <v>Social</v>
      </c>
      <c r="D640">
        <f>'Day3 Draw'!C96</f>
        <v>196</v>
      </c>
      <c r="E640" s="16" t="str">
        <f>'Day3 Draw'!D96</f>
        <v>Carl's XI</v>
      </c>
      <c r="F640" t="s">
        <v>253</v>
      </c>
      <c r="G640">
        <f>'Day3 Draw'!H96</f>
        <v>206</v>
      </c>
      <c r="H640" t="str">
        <f>'Day3 Draw'!I96</f>
        <v>Full Pelt</v>
      </c>
      <c r="I640">
        <f>'Day3 Draw'!J96</f>
        <v>59</v>
      </c>
      <c r="J640" t="str">
        <f>'Day3 Draw'!K96</f>
        <v>AM</v>
      </c>
      <c r="K640" t="str">
        <f>'Day3 Draw'!L96</f>
        <v>Ormondes</v>
      </c>
      <c r="L640" t="str">
        <f>'Day3 Draw'!M96</f>
        <v>11km Alfords Road on Millchester Road</v>
      </c>
    </row>
    <row r="641" spans="1:12" x14ac:dyDescent="0.2">
      <c r="A641" s="14" t="s">
        <v>1816</v>
      </c>
      <c r="B641">
        <f>'Day3 Draw'!F97</f>
        <v>350</v>
      </c>
      <c r="C641" t="str">
        <f>'Day3 Draw'!G97</f>
        <v>Social</v>
      </c>
      <c r="D641">
        <f>'Day3 Draw'!C97</f>
        <v>222</v>
      </c>
      <c r="E641" s="16" t="str">
        <f>'Day3 Draw'!D97</f>
        <v>Riverside Boys</v>
      </c>
      <c r="F641" t="s">
        <v>253</v>
      </c>
      <c r="G641">
        <f>'Day3 Draw'!H97</f>
        <v>189</v>
      </c>
      <c r="H641" t="str">
        <f>'Day3 Draw'!I97</f>
        <v>Almaden Armadillos</v>
      </c>
      <c r="I641">
        <f>'Day3 Draw'!J97</f>
        <v>67</v>
      </c>
      <c r="J641" t="str">
        <f>'Day3 Draw'!K97</f>
        <v>AM</v>
      </c>
      <c r="K641" t="str">
        <f>'Day3 Draw'!L97</f>
        <v>Sellheim</v>
      </c>
      <c r="L641" t="str">
        <f>'Day3 Draw'!M97</f>
        <v xml:space="preserve">Wayne Lewis's Property          </v>
      </c>
    </row>
    <row r="642" spans="1:12" x14ac:dyDescent="0.2">
      <c r="A642" s="14" t="s">
        <v>1816</v>
      </c>
      <c r="B642">
        <f>'Day3 Draw'!F98</f>
        <v>351</v>
      </c>
      <c r="C642" t="str">
        <f>'Day3 Draw'!G98</f>
        <v>Social</v>
      </c>
      <c r="D642">
        <f>'Day3 Draw'!C98</f>
        <v>240</v>
      </c>
      <c r="E642" s="16" t="str">
        <f>'Day3 Draw'!D98</f>
        <v>Uno (You Know)</v>
      </c>
      <c r="F642" t="s">
        <v>253</v>
      </c>
      <c r="G642">
        <f>'Day3 Draw'!H98</f>
        <v>241</v>
      </c>
      <c r="H642" t="str">
        <f>'Day3 Draw'!I98</f>
        <v>Wattle Wackers</v>
      </c>
      <c r="I642">
        <f>'Day3 Draw'!J98</f>
        <v>47</v>
      </c>
      <c r="J642" t="str">
        <f>'Day3 Draw'!K98</f>
        <v>AM</v>
      </c>
      <c r="K642" t="str">
        <f>'Day3 Draw'!L98</f>
        <v>Goldfield Sporting Complex</v>
      </c>
      <c r="L642" t="str">
        <f>'Day3 Draw'!M98</f>
        <v>Second turf wicket</v>
      </c>
    </row>
    <row r="643" spans="1:12" x14ac:dyDescent="0.2">
      <c r="A643" s="14" t="s">
        <v>1816</v>
      </c>
      <c r="B643">
        <f>'Day3 Draw'!F99</f>
        <v>352</v>
      </c>
      <c r="C643" t="str">
        <f>'Day3 Draw'!G99</f>
        <v>Social</v>
      </c>
      <c r="D643">
        <f>'Day3 Draw'!C99</f>
        <v>233</v>
      </c>
      <c r="E643" s="16" t="str">
        <f>'Day3 Draw'!D99</f>
        <v>Throbbing Gristles</v>
      </c>
      <c r="F643" t="s">
        <v>253</v>
      </c>
      <c r="G643">
        <f>'Day3 Draw'!H99</f>
        <v>207</v>
      </c>
      <c r="H643" t="str">
        <f>'Day3 Draw'!I99</f>
        <v>Full Tossers</v>
      </c>
      <c r="I643">
        <f>'Day3 Draw'!J99</f>
        <v>30</v>
      </c>
      <c r="J643" t="str">
        <f>'Day3 Draw'!K99</f>
        <v>AM</v>
      </c>
      <c r="K643" t="str">
        <f>'Day3 Draw'!L99</f>
        <v>Charters Towers Airport Reserve</v>
      </c>
      <c r="L643">
        <f>'Day3 Draw'!M99</f>
        <v>0</v>
      </c>
    </row>
    <row r="644" spans="1:12" x14ac:dyDescent="0.2">
      <c r="A644" s="14" t="s">
        <v>1816</v>
      </c>
      <c r="B644">
        <f>'Day3 Draw'!F100</f>
        <v>353</v>
      </c>
      <c r="C644" t="str">
        <f>'Day3 Draw'!G100</f>
        <v>Social</v>
      </c>
      <c r="D644">
        <f>'Day3 Draw'!C100</f>
        <v>227</v>
      </c>
      <c r="E644" s="16" t="str">
        <f>'Day3 Draw'!D100</f>
        <v>Showuzya</v>
      </c>
      <c r="F644" t="s">
        <v>253</v>
      </c>
      <c r="G644">
        <f>'Day3 Draw'!H100</f>
        <v>246</v>
      </c>
      <c r="H644" t="str">
        <f>'Day3 Draw'!I100</f>
        <v>Wulguru Steel "Weekenders"</v>
      </c>
      <c r="I644">
        <f>'Day3 Draw'!J100</f>
        <v>3</v>
      </c>
      <c r="J644" t="str">
        <f>'Day3 Draw'!K100</f>
        <v>AM</v>
      </c>
      <c r="K644" t="str">
        <f>'Day3 Draw'!L100</f>
        <v>Bivouac  Junction</v>
      </c>
      <c r="L644" t="str">
        <f>'Day3 Draw'!M100</f>
        <v>Townsville Highway</v>
      </c>
    </row>
    <row r="645" spans="1:12" x14ac:dyDescent="0.2">
      <c r="A645" s="14" t="s">
        <v>1816</v>
      </c>
      <c r="B645">
        <f>'Day3 Draw'!F101</f>
        <v>354</v>
      </c>
      <c r="C645" t="str">
        <f>'Day3 Draw'!G101</f>
        <v>Social</v>
      </c>
      <c r="D645">
        <f>'Day3 Draw'!C101</f>
        <v>244</v>
      </c>
      <c r="E645" s="16" t="str">
        <f>'Day3 Draw'!D101</f>
        <v>Winey Pitches</v>
      </c>
      <c r="F645" t="s">
        <v>253</v>
      </c>
      <c r="G645">
        <f>'Day3 Draw'!H101</f>
        <v>232</v>
      </c>
      <c r="H645" t="str">
        <f>'Day3 Draw'!I101</f>
        <v>The Rellies</v>
      </c>
      <c r="I645">
        <f>'Day3 Draw'!J101</f>
        <v>66</v>
      </c>
      <c r="J645" t="str">
        <f>'Day3 Draw'!K101</f>
        <v>AM</v>
      </c>
      <c r="K645" t="str">
        <f>'Day3 Draw'!L101</f>
        <v>Six Pack Downs</v>
      </c>
      <c r="L645" t="str">
        <f>'Day3 Draw'!M101</f>
        <v>3.6 km on Lynd Highway</v>
      </c>
    </row>
    <row r="646" spans="1:12" x14ac:dyDescent="0.2">
      <c r="A646" s="14" t="s">
        <v>1816</v>
      </c>
      <c r="B646">
        <f>'Day3 Draw'!F102</f>
        <v>355</v>
      </c>
      <c r="C646" t="str">
        <f>'Day3 Draw'!G102</f>
        <v>Social</v>
      </c>
      <c r="D646">
        <f>'Day3 Draw'!C102</f>
        <v>217</v>
      </c>
      <c r="E646" s="16" t="str">
        <f>'Day3 Draw'!D102</f>
        <v>Mad Hatta's</v>
      </c>
      <c r="F646" t="s">
        <v>253</v>
      </c>
      <c r="G646">
        <f>'Day3 Draw'!H102</f>
        <v>234</v>
      </c>
      <c r="H646" t="str">
        <f>'Day3 Draw'!I102</f>
        <v>Tinnies And Beer</v>
      </c>
      <c r="I646">
        <f>'Day3 Draw'!J102</f>
        <v>21</v>
      </c>
      <c r="J646" t="str">
        <f>'Day3 Draw'!K102</f>
        <v>AM</v>
      </c>
      <c r="K646" t="str">
        <f>'Day3 Draw'!L102</f>
        <v xml:space="preserve">Charters Towers Golf Club </v>
      </c>
      <c r="L646" t="str">
        <f>'Day3 Draw'!M102</f>
        <v xml:space="preserve">Closest to Clubhouse </v>
      </c>
    </row>
    <row r="647" spans="1:12" x14ac:dyDescent="0.2">
      <c r="A647" s="14" t="s">
        <v>1816</v>
      </c>
      <c r="B647">
        <f>'Day3 Draw'!F103</f>
        <v>356</v>
      </c>
      <c r="C647" t="str">
        <f>'Day3 Draw'!G103</f>
        <v>Social</v>
      </c>
      <c r="D647">
        <f>'Day3 Draw'!C103</f>
        <v>237</v>
      </c>
      <c r="E647" s="16" t="str">
        <f>'Day3 Draw'!D103</f>
        <v>Tuggers 1</v>
      </c>
      <c r="F647" t="s">
        <v>253</v>
      </c>
      <c r="G647">
        <f>'Day3 Draw'!H103</f>
        <v>191</v>
      </c>
      <c r="H647" t="str">
        <f>'Day3 Draw'!I103</f>
        <v>Big Ballers</v>
      </c>
      <c r="I647">
        <f>'Day3 Draw'!J103</f>
        <v>25</v>
      </c>
      <c r="J647" t="str">
        <f>'Day3 Draw'!K103</f>
        <v>AM</v>
      </c>
      <c r="K647" t="str">
        <f>'Day3 Draw'!L103</f>
        <v>Charters Towers Gun Club</v>
      </c>
      <c r="L647" t="str">
        <f>'Day3 Draw'!M103</f>
        <v>Right Hand Side as driving in</v>
      </c>
    </row>
    <row r="648" spans="1:12" x14ac:dyDescent="0.2">
      <c r="A648" s="14" t="s">
        <v>1816</v>
      </c>
      <c r="B648">
        <f>'Day3 Draw'!F104</f>
        <v>357</v>
      </c>
      <c r="C648" t="str">
        <f>'Day3 Draw'!G104</f>
        <v>Social</v>
      </c>
      <c r="D648">
        <f>'Day3 Draw'!C104</f>
        <v>197</v>
      </c>
      <c r="E648" s="16" t="str">
        <f>'Day3 Draw'!D104</f>
        <v>Charters Towers Country Club</v>
      </c>
      <c r="F648" t="s">
        <v>253</v>
      </c>
      <c r="G648">
        <f>'Day3 Draw'!H104</f>
        <v>219</v>
      </c>
      <c r="H648" t="str">
        <f>'Day3 Draw'!I104</f>
        <v>Mt Coolon Micky's</v>
      </c>
      <c r="I648">
        <f>'Day3 Draw'!J104</f>
        <v>14</v>
      </c>
      <c r="J648" t="str">
        <f>'Day3 Draw'!K104</f>
        <v>AM</v>
      </c>
      <c r="K648" t="str">
        <f>'Day3 Draw'!L104</f>
        <v>Mosman Park Junior Cricket</v>
      </c>
      <c r="L648" t="str">
        <f>'Day3 Draw'!M104</f>
        <v>Keith Kratzmann  Oval.</v>
      </c>
    </row>
    <row r="649" spans="1:12" x14ac:dyDescent="0.2">
      <c r="A649" s="14" t="s">
        <v>1816</v>
      </c>
      <c r="B649">
        <f>'Day3 Draw'!F105</f>
        <v>358</v>
      </c>
      <c r="C649" t="str">
        <f>'Day3 Draw'!G105</f>
        <v>Social</v>
      </c>
      <c r="D649">
        <f>'Day3 Draw'!C105</f>
        <v>195</v>
      </c>
      <c r="E649" s="16" t="str">
        <f>'Day3 Draw'!D105</f>
        <v>Burlo's XI</v>
      </c>
      <c r="F649" t="s">
        <v>253</v>
      </c>
      <c r="G649">
        <f>'Day3 Draw'!H105</f>
        <v>225</v>
      </c>
      <c r="H649" t="str">
        <f>'Day3 Draw'!I105</f>
        <v>Scorgasms</v>
      </c>
      <c r="I649">
        <f>'Day3 Draw'!J105</f>
        <v>37</v>
      </c>
      <c r="J649" t="str">
        <f>'Day3 Draw'!K105</f>
        <v>AM</v>
      </c>
      <c r="K649" t="str">
        <f>'Day3 Draw'!L105</f>
        <v>Charters Towers Airport Reserve</v>
      </c>
      <c r="L649">
        <f>'Day3 Draw'!M105</f>
        <v>0</v>
      </c>
    </row>
    <row r="650" spans="1:12" x14ac:dyDescent="0.2">
      <c r="A650" s="14" t="s">
        <v>1816</v>
      </c>
      <c r="B650">
        <f>'Day3 Draw'!F106</f>
        <v>359</v>
      </c>
      <c r="C650" t="str">
        <f>'Day3 Draw'!G106</f>
        <v>Social</v>
      </c>
      <c r="D650">
        <f>'Day3 Draw'!C106</f>
        <v>231</v>
      </c>
      <c r="E650" s="16" t="str">
        <f>'Day3 Draw'!D106</f>
        <v>The Plumb Dingers</v>
      </c>
      <c r="F650" t="s">
        <v>253</v>
      </c>
      <c r="G650">
        <f>'Day3 Draw'!H106</f>
        <v>224</v>
      </c>
      <c r="H650" t="str">
        <f>'Day3 Draw'!I106</f>
        <v>Rum Runners</v>
      </c>
      <c r="I650">
        <f>'Day3 Draw'!J106</f>
        <v>38</v>
      </c>
      <c r="J650" t="str">
        <f>'Day3 Draw'!K106</f>
        <v>AM</v>
      </c>
      <c r="K650" t="str">
        <f>'Day3 Draw'!L106</f>
        <v>Charters Towers Airport Reserve</v>
      </c>
      <c r="L650">
        <f>'Day3 Draw'!M106</f>
        <v>0</v>
      </c>
    </row>
    <row r="651" spans="1:12" x14ac:dyDescent="0.2">
      <c r="A651" s="14" t="s">
        <v>1816</v>
      </c>
      <c r="B651">
        <f>'Day3 Draw'!F107</f>
        <v>360</v>
      </c>
      <c r="C651" t="str">
        <f>'Day3 Draw'!G107</f>
        <v>Social</v>
      </c>
      <c r="D651">
        <f>'Day3 Draw'!C107</f>
        <v>238</v>
      </c>
      <c r="E651" s="16" t="str">
        <f>'Day3 Draw'!D107</f>
        <v>Tuggers 2</v>
      </c>
      <c r="F651" t="s">
        <v>253</v>
      </c>
      <c r="G651">
        <f>'Day3 Draw'!H107</f>
        <v>226</v>
      </c>
      <c r="H651" t="str">
        <f>'Day3 Draw'!I107</f>
        <v>Shamrock Schooner Scullers</v>
      </c>
      <c r="I651">
        <f>'Day3 Draw'!J107</f>
        <v>25</v>
      </c>
      <c r="J651" t="str">
        <f>'Day3 Draw'!K107</f>
        <v>PM</v>
      </c>
      <c r="K651" t="str">
        <f>'Day3 Draw'!L107</f>
        <v>Charters Towers Gun Club</v>
      </c>
      <c r="L651" t="str">
        <f>'Day3 Draw'!M107</f>
        <v>Right Hand Side as driving in</v>
      </c>
    </row>
    <row r="652" spans="1:12" x14ac:dyDescent="0.2">
      <c r="A652" s="14" t="s">
        <v>1816</v>
      </c>
      <c r="B652">
        <f>'Day3 Draw'!F108</f>
        <v>361</v>
      </c>
      <c r="C652" t="str">
        <f>'Day3 Draw'!G108</f>
        <v>Social</v>
      </c>
      <c r="D652">
        <f>'Day3 Draw'!C108</f>
        <v>192</v>
      </c>
      <c r="E652" s="16" t="str">
        <f>'Day3 Draw'!D108</f>
        <v>Bivowackers</v>
      </c>
      <c r="F652" t="s">
        <v>253</v>
      </c>
      <c r="G652">
        <f>'Day3 Draw'!H108</f>
        <v>203</v>
      </c>
      <c r="H652" t="str">
        <f>'Day3 Draw'!I108</f>
        <v>Duck Eyed</v>
      </c>
      <c r="I652">
        <f>'Day3 Draw'!J108</f>
        <v>3</v>
      </c>
      <c r="J652" t="str">
        <f>'Day3 Draw'!K108</f>
        <v>PM</v>
      </c>
      <c r="K652" t="str">
        <f>'Day3 Draw'!L108</f>
        <v>Bivouac  Junction</v>
      </c>
      <c r="L652" t="str">
        <f>'Day3 Draw'!M108</f>
        <v>Townsville Highway</v>
      </c>
    </row>
    <row r="653" spans="1:12" x14ac:dyDescent="0.2">
      <c r="A653" s="14" t="s">
        <v>1816</v>
      </c>
      <c r="B653">
        <f>'Day3 Draw'!F109</f>
        <v>362</v>
      </c>
      <c r="C653" t="str">
        <f>'Day3 Draw'!G109</f>
        <v>Social</v>
      </c>
      <c r="D653">
        <f>'Day3 Draw'!C109</f>
        <v>215</v>
      </c>
      <c r="E653" s="16" t="str">
        <f>'Day3 Draw'!D109</f>
        <v xml:space="preserve">Johny Mac's XI          </v>
      </c>
      <c r="F653" t="s">
        <v>253</v>
      </c>
      <c r="G653">
        <f>'Day3 Draw'!H109</f>
        <v>201</v>
      </c>
      <c r="H653" t="str">
        <f>'Day3 Draw'!I109</f>
        <v>Deadset Bull Tearers</v>
      </c>
      <c r="I653">
        <f>'Day3 Draw'!J109</f>
        <v>79</v>
      </c>
      <c r="J653" t="str">
        <f>'Day3 Draw'!K109</f>
        <v>PM</v>
      </c>
      <c r="K653" t="str">
        <f>'Day3 Draw'!L109</f>
        <v>Acacia</v>
      </c>
      <c r="L653" t="str">
        <f>'Day3 Draw'!M109</f>
        <v>4 km Wheelers Road</v>
      </c>
    </row>
    <row r="654" spans="1:12" x14ac:dyDescent="0.2">
      <c r="A654" s="14" t="s">
        <v>1816</v>
      </c>
      <c r="B654">
        <f>'Day3 Draw'!F110</f>
        <v>363</v>
      </c>
      <c r="C654" t="str">
        <f>'Day3 Draw'!G110</f>
        <v>Social</v>
      </c>
      <c r="D654">
        <f>'Day3 Draw'!C110</f>
        <v>199</v>
      </c>
      <c r="E654" s="16" t="str">
        <f>'Day3 Draw'!D110</f>
        <v>CT 4 x 4 Club Muddy Ducks</v>
      </c>
      <c r="F654" t="s">
        <v>253</v>
      </c>
      <c r="G654">
        <f>'Day3 Draw'!H110</f>
        <v>212</v>
      </c>
      <c r="H654" t="str">
        <f>'Day3 Draw'!I110</f>
        <v>Hitt and Miss</v>
      </c>
      <c r="I654">
        <f>'Day3 Draw'!J110</f>
        <v>76</v>
      </c>
      <c r="J654" t="str">
        <f>'Day3 Draw'!K110</f>
        <v>PM</v>
      </c>
      <c r="K654" t="str">
        <f>'Day3 Draw'!L110</f>
        <v xml:space="preserve">  R.WEST</v>
      </c>
      <c r="L654" t="str">
        <f>'Day3 Draw'!M110</f>
        <v>17 Jardine Lane  of Bluff Road</v>
      </c>
    </row>
    <row r="655" spans="1:12" x14ac:dyDescent="0.2">
      <c r="A655" s="14" t="s">
        <v>1816</v>
      </c>
      <c r="B655">
        <f>'Day3 Draw'!F111</f>
        <v>364</v>
      </c>
      <c r="C655" t="str">
        <f>'Day3 Draw'!G111</f>
        <v>Social</v>
      </c>
      <c r="D655">
        <f>'Day3 Draw'!C111</f>
        <v>214</v>
      </c>
      <c r="E655" s="16" t="str">
        <f>'Day3 Draw'!D111</f>
        <v>Joe</v>
      </c>
      <c r="F655" t="s">
        <v>253</v>
      </c>
      <c r="G655">
        <f>'Day3 Draw'!H111</f>
        <v>243</v>
      </c>
      <c r="H655" t="str">
        <f>'Day3 Draw'!I111</f>
        <v>Will Run 4 Beers</v>
      </c>
      <c r="I655">
        <f>'Day3 Draw'!J111</f>
        <v>18</v>
      </c>
      <c r="J655" t="str">
        <f>'Day3 Draw'!K111</f>
        <v>PM</v>
      </c>
      <c r="K655" t="str">
        <f>'Day3 Draw'!L111</f>
        <v>Mafeking Road</v>
      </c>
      <c r="L655" t="str">
        <f>'Day3 Draw'!M111</f>
        <v>4 km Milchester Road</v>
      </c>
    </row>
    <row r="656" spans="1:12" x14ac:dyDescent="0.2">
      <c r="A656" s="14" t="s">
        <v>1816</v>
      </c>
      <c r="B656">
        <f>'Day3 Draw'!F112</f>
        <v>365</v>
      </c>
      <c r="C656" t="str">
        <f>'Day3 Draw'!G112</f>
        <v>Social</v>
      </c>
      <c r="D656">
        <f>'Day3 Draw'!C112</f>
        <v>236</v>
      </c>
      <c r="E656" s="16" t="str">
        <f>'Day3 Draw'!D112</f>
        <v>Tridanjy Troglodytes</v>
      </c>
      <c r="F656" t="s">
        <v>253</v>
      </c>
      <c r="G656">
        <f>'Day3 Draw'!H112</f>
        <v>242</v>
      </c>
      <c r="H656" t="str">
        <f>'Day3 Draw'!I112</f>
        <v>Whack em &amp; Crack em</v>
      </c>
      <c r="I656">
        <f>'Day3 Draw'!J112</f>
        <v>59</v>
      </c>
      <c r="J656" t="str">
        <f>'Day3 Draw'!K112</f>
        <v>PM</v>
      </c>
      <c r="K656" t="str">
        <f>'Day3 Draw'!L112</f>
        <v>Ormondes</v>
      </c>
      <c r="L656" t="str">
        <f>'Day3 Draw'!M112</f>
        <v>11km Alfords Road on Millchester Road</v>
      </c>
    </row>
    <row r="657" spans="1:12" x14ac:dyDescent="0.2">
      <c r="A657" s="14" t="s">
        <v>1816</v>
      </c>
      <c r="B657">
        <f>'Day3 Draw'!F113</f>
        <v>366</v>
      </c>
      <c r="C657" t="str">
        <f>'Day3 Draw'!G113</f>
        <v>Social</v>
      </c>
      <c r="D657">
        <f>'Day3 Draw'!C113</f>
        <v>194</v>
      </c>
      <c r="E657" s="16" t="str">
        <f>'Day3 Draw'!D113</f>
        <v>Broughton River Brewers</v>
      </c>
      <c r="F657" t="s">
        <v>253</v>
      </c>
      <c r="G657">
        <f>'Day3 Draw'!H113</f>
        <v>208</v>
      </c>
      <c r="H657" t="str">
        <f>'Day3 Draw'!I113</f>
        <v>Got the Runs (2)</v>
      </c>
      <c r="I657">
        <f>'Day3 Draw'!J113</f>
        <v>57</v>
      </c>
      <c r="J657" t="str">
        <f>'Day3 Draw'!K113</f>
        <v>PM</v>
      </c>
      <c r="K657" t="str">
        <f>'Day3 Draw'!L113</f>
        <v>133 Diamond Road</v>
      </c>
      <c r="L657" t="str">
        <f>'Day3 Draw'!M113</f>
        <v>4 km Bus Road</v>
      </c>
    </row>
    <row r="658" spans="1:12" x14ac:dyDescent="0.2">
      <c r="A658" s="14" t="s">
        <v>1816</v>
      </c>
      <c r="B658">
        <f>'Day3 Draw'!F114</f>
        <v>367</v>
      </c>
      <c r="C658" t="str">
        <f>'Day3 Draw'!G114</f>
        <v>Social</v>
      </c>
      <c r="D658">
        <f>'Day3 Draw'!C114</f>
        <v>221</v>
      </c>
      <c r="E658" s="16" t="str">
        <f>'Day3 Draw'!D114</f>
        <v>Reggies 11</v>
      </c>
      <c r="F658" t="s">
        <v>253</v>
      </c>
      <c r="G658">
        <f>'Day3 Draw'!H114</f>
        <v>245</v>
      </c>
      <c r="H658" t="str">
        <f>'Day3 Draw'!I114</f>
        <v>Wokeyed Wombats</v>
      </c>
      <c r="I658">
        <f>'Day3 Draw'!J114</f>
        <v>69</v>
      </c>
      <c r="J658" t="str">
        <f>'Day3 Draw'!K114</f>
        <v>PM</v>
      </c>
      <c r="K658" t="str">
        <f>'Day3 Draw'!L114</f>
        <v xml:space="preserve">Alcheringa     </v>
      </c>
      <c r="L658" t="str">
        <f>'Day3 Draw'!M114</f>
        <v>4.2 km on Old Dalrymple Road.</v>
      </c>
    </row>
    <row r="659" spans="1:12" x14ac:dyDescent="0.2">
      <c r="A659" s="14" t="s">
        <v>1816</v>
      </c>
      <c r="B659">
        <f>'Day3 Draw'!F115</f>
        <v>368</v>
      </c>
      <c r="C659" t="str">
        <f>'Day3 Draw'!G115</f>
        <v>Social</v>
      </c>
      <c r="D659">
        <f>'Day3 Draw'!C115</f>
        <v>229</v>
      </c>
      <c r="E659" s="16" t="str">
        <f>'Day3 Draw'!D115</f>
        <v>Sons of Pitches</v>
      </c>
      <c r="F659" t="s">
        <v>253</v>
      </c>
      <c r="G659">
        <f>'Day3 Draw'!H115</f>
        <v>210</v>
      </c>
      <c r="H659" t="str">
        <f>'Day3 Draw'!I115</f>
        <v>Here for the Beer</v>
      </c>
      <c r="I659">
        <f>'Day3 Draw'!J115</f>
        <v>21</v>
      </c>
      <c r="J659" t="str">
        <f>'Day3 Draw'!K115</f>
        <v>PM</v>
      </c>
      <c r="K659" t="str">
        <f>'Day3 Draw'!L115</f>
        <v xml:space="preserve">Charters Towers Golf Club </v>
      </c>
      <c r="L659" t="str">
        <f>'Day3 Draw'!M115</f>
        <v xml:space="preserve">Closest to Clubhouse </v>
      </c>
    </row>
    <row r="660" spans="1:12" x14ac:dyDescent="0.2">
      <c r="A660" s="14" t="s">
        <v>1816</v>
      </c>
      <c r="B660">
        <f>'Day3 Draw'!F116</f>
        <v>369</v>
      </c>
      <c r="C660" t="str">
        <f>'Day3 Draw'!G116</f>
        <v>Social</v>
      </c>
      <c r="D660">
        <f>'Day3 Draw'!C116</f>
        <v>230</v>
      </c>
      <c r="E660" s="16" t="str">
        <f>'Day3 Draw'!D116</f>
        <v>The  Bush Bashers</v>
      </c>
      <c r="F660" t="s">
        <v>253</v>
      </c>
      <c r="G660">
        <f>'Day3 Draw'!H116</f>
        <v>235</v>
      </c>
      <c r="H660" t="str">
        <f>'Day3 Draw'!I116</f>
        <v>Too Pissed For This</v>
      </c>
      <c r="I660">
        <f>'Day3 Draw'!J116</f>
        <v>14</v>
      </c>
      <c r="J660" t="str">
        <f>'Day3 Draw'!K116</f>
        <v>PM</v>
      </c>
      <c r="K660" t="str">
        <f>'Day3 Draw'!L116</f>
        <v>Mosman Park Junior Cricket</v>
      </c>
      <c r="L660" t="str">
        <f>'Day3 Draw'!M116</f>
        <v>Keith Kratzmann  Oval.</v>
      </c>
    </row>
    <row r="661" spans="1:12" x14ac:dyDescent="0.2">
      <c r="A661" s="14" t="s">
        <v>1816</v>
      </c>
      <c r="B661" t="e">
        <f>'Day3 Draw'!#REF!</f>
        <v>#REF!</v>
      </c>
      <c r="C661" t="e">
        <f>'Day3 Draw'!#REF!</f>
        <v>#REF!</v>
      </c>
      <c r="D661" t="e">
        <f>'Day3 Draw'!#REF!</f>
        <v>#REF!</v>
      </c>
      <c r="E661" s="16" t="e">
        <f>'Day3 Draw'!#REF!</f>
        <v>#REF!</v>
      </c>
      <c r="F661" t="s">
        <v>253</v>
      </c>
      <c r="G661" t="e">
        <f>'Day3 Draw'!#REF!</f>
        <v>#REF!</v>
      </c>
      <c r="H661" t="e">
        <f>'Day3 Draw'!#REF!</f>
        <v>#REF!</v>
      </c>
      <c r="I661" t="e">
        <f>'Day3 Draw'!#REF!</f>
        <v>#REF!</v>
      </c>
      <c r="J661" t="e">
        <f>'Day3 Draw'!#REF!</f>
        <v>#REF!</v>
      </c>
      <c r="K661" t="e">
        <f>'Day3 Draw'!#REF!</f>
        <v>#REF!</v>
      </c>
      <c r="L661" t="e">
        <f>'Day3 Draw'!#REF!</f>
        <v>#REF!</v>
      </c>
    </row>
    <row r="662" spans="1:12" x14ac:dyDescent="0.2">
      <c r="A662" s="14" t="s">
        <v>1816</v>
      </c>
      <c r="B662">
        <f>'Day3 Draw'!F117</f>
        <v>371</v>
      </c>
      <c r="C662" t="str">
        <f>'Day3 Draw'!G117</f>
        <v>Social</v>
      </c>
      <c r="D662">
        <f>'Day3 Draw'!C117</f>
        <v>209</v>
      </c>
      <c r="E662" s="16" t="str">
        <f>'Day3 Draw'!D117</f>
        <v>Here 4 A Beer</v>
      </c>
      <c r="F662" t="s">
        <v>253</v>
      </c>
      <c r="G662">
        <f>'Day3 Draw'!H117</f>
        <v>198</v>
      </c>
      <c r="H662" t="str">
        <f>'Day3 Draw'!I117</f>
        <v>Cold Rums and Nice Bums</v>
      </c>
      <c r="I662">
        <f>'Day3 Draw'!J117</f>
        <v>30</v>
      </c>
      <c r="J662" t="str">
        <f>'Day3 Draw'!K117</f>
        <v>PM</v>
      </c>
      <c r="K662" t="str">
        <f>'Day3 Draw'!L117</f>
        <v>Charters Towers Airport Reserve</v>
      </c>
      <c r="L662">
        <f>'Day3 Draw'!M117</f>
        <v>0</v>
      </c>
    </row>
    <row r="663" spans="1:12" x14ac:dyDescent="0.2">
      <c r="A663" s="14" t="s">
        <v>1816</v>
      </c>
      <c r="B663">
        <f>'Day3 Draw'!F118</f>
        <v>372</v>
      </c>
      <c r="C663" t="str">
        <f>'Day3 Draw'!G118</f>
        <v>Social</v>
      </c>
      <c r="D663">
        <f>'Day3 Draw'!C118</f>
        <v>205</v>
      </c>
      <c r="E663" s="16" t="str">
        <f>'Day3 Draw'!D118</f>
        <v>Filthy Animals</v>
      </c>
      <c r="F663" t="s">
        <v>253</v>
      </c>
      <c r="G663">
        <f>'Day3 Draw'!H118</f>
        <v>211</v>
      </c>
      <c r="H663" t="str">
        <f>'Day3 Draw'!I118</f>
        <v>Hits &amp; Missus</v>
      </c>
      <c r="I663">
        <f>'Day3 Draw'!J118</f>
        <v>38</v>
      </c>
      <c r="J663" t="str">
        <f>'Day3 Draw'!K118</f>
        <v>PM</v>
      </c>
      <c r="K663" t="str">
        <f>'Day3 Draw'!L118</f>
        <v>Charters Towers Airport Reserve</v>
      </c>
      <c r="L663">
        <f>'Day3 Draw'!M118</f>
        <v>0</v>
      </c>
    </row>
    <row r="664" spans="1:12" x14ac:dyDescent="0.2">
      <c r="A664" s="14" t="s">
        <v>1816</v>
      </c>
      <c r="B664">
        <f>'Day3 Draw'!F119</f>
        <v>373</v>
      </c>
      <c r="C664" t="str">
        <f>'Day3 Draw'!G119</f>
        <v>Social</v>
      </c>
      <c r="D664">
        <f>'Day3 Draw'!C119</f>
        <v>239</v>
      </c>
      <c r="E664" s="16" t="str">
        <f>'Day3 Draw'!D119</f>
        <v>Unbeerlievable</v>
      </c>
      <c r="F664" t="s">
        <v>253</v>
      </c>
      <c r="G664">
        <f>'Day3 Draw'!H119</f>
        <v>223</v>
      </c>
      <c r="H664" t="str">
        <f>'Day3 Draw'!I119</f>
        <v>Riverview Ruff Nutz</v>
      </c>
      <c r="I664">
        <f>'Day3 Draw'!J119</f>
        <v>22</v>
      </c>
      <c r="J664" t="str">
        <f>'Day3 Draw'!K119</f>
        <v>PM</v>
      </c>
      <c r="K664" t="str">
        <f>'Day3 Draw'!L119</f>
        <v>Charters Towers Golf Club</v>
      </c>
      <c r="L664" t="str">
        <f>'Day3 Draw'!M119</f>
        <v xml:space="preserve">2nd from Clubhouse                      </v>
      </c>
    </row>
    <row r="665" spans="1:12" x14ac:dyDescent="0.2">
      <c r="A665" s="14" t="s">
        <v>1816</v>
      </c>
      <c r="B665">
        <f>'Day3 Draw'!F120</f>
        <v>374</v>
      </c>
      <c r="C665" t="str">
        <f>'Day3 Draw'!G120</f>
        <v>Social</v>
      </c>
      <c r="D665">
        <f>'Day3 Draw'!C120</f>
        <v>216</v>
      </c>
      <c r="E665" s="16" t="str">
        <f>'Day3 Draw'!D120</f>
        <v>Lamos 11</v>
      </c>
      <c r="F665" t="s">
        <v>253</v>
      </c>
      <c r="G665">
        <f>'Day3 Draw'!H120</f>
        <v>200</v>
      </c>
      <c r="H665" t="str">
        <f>'Day3 Draw'!I120</f>
        <v>DCL Bulls</v>
      </c>
      <c r="I665">
        <f>'Day3 Draw'!J120</f>
        <v>67</v>
      </c>
      <c r="J665" t="str">
        <f>'Day3 Draw'!K120</f>
        <v>PM</v>
      </c>
      <c r="K665" t="str">
        <f>'Day3 Draw'!L120</f>
        <v>Sellheim</v>
      </c>
      <c r="L665" t="str">
        <f>'Day3 Draw'!M120</f>
        <v xml:space="preserve">Wayne Lewis's Property          </v>
      </c>
    </row>
    <row r="666" spans="1:12" x14ac:dyDescent="0.2">
      <c r="A666" s="14" t="s">
        <v>1816</v>
      </c>
      <c r="B666">
        <f>'Day3 Draw'!F121</f>
        <v>375</v>
      </c>
      <c r="C666" t="str">
        <f>'Day3 Draw'!G121</f>
        <v>Ladies</v>
      </c>
      <c r="D666">
        <f>'Day3 Draw'!C121</f>
        <v>183</v>
      </c>
      <c r="E666" s="16" t="str">
        <f>'Day3 Draw'!D121</f>
        <v>Scared Hitless</v>
      </c>
      <c r="F666" t="s">
        <v>253</v>
      </c>
      <c r="G666">
        <f>'Day3 Draw'!H121</f>
        <v>184</v>
      </c>
      <c r="H666" t="str">
        <f>'Day3 Draw'!I121</f>
        <v>Travelbugs</v>
      </c>
      <c r="I666">
        <f>'Day3 Draw'!J121</f>
        <v>31</v>
      </c>
      <c r="J666" t="str">
        <f>'Day3 Draw'!K121</f>
        <v>8.00 AM</v>
      </c>
      <c r="K666" t="str">
        <f>'Day3 Draw'!L121</f>
        <v>Charters Towers Airport Reserve</v>
      </c>
      <c r="L666">
        <f>'Day3 Draw'!M121</f>
        <v>0</v>
      </c>
    </row>
    <row r="667" spans="1:12" x14ac:dyDescent="0.2">
      <c r="A667" s="14" t="s">
        <v>1816</v>
      </c>
      <c r="B667">
        <f>'Day3 Draw'!F122</f>
        <v>376</v>
      </c>
      <c r="C667" t="str">
        <f>'Day3 Draw'!G122</f>
        <v>Ladies</v>
      </c>
      <c r="D667">
        <f>'Day3 Draw'!C122</f>
        <v>174</v>
      </c>
      <c r="E667" s="16" t="str">
        <f>'Day3 Draw'!D122</f>
        <v>Custard Tarts</v>
      </c>
      <c r="F667" t="s">
        <v>253</v>
      </c>
      <c r="G667">
        <f>'Day3 Draw'!H122</f>
        <v>170</v>
      </c>
      <c r="H667" t="str">
        <f>'Day3 Draw'!I122</f>
        <v>Bad Pitches</v>
      </c>
      <c r="I667">
        <f>'Day3 Draw'!J122</f>
        <v>58</v>
      </c>
      <c r="J667" t="str">
        <f>'Day3 Draw'!K122</f>
        <v>8.00 AM</v>
      </c>
      <c r="K667" t="str">
        <f>'Day3 Draw'!L122</f>
        <v>Central State School</v>
      </c>
      <c r="L667" t="str">
        <f>'Day3 Draw'!M122</f>
        <v>Central State School</v>
      </c>
    </row>
    <row r="668" spans="1:12" x14ac:dyDescent="0.2">
      <c r="A668" s="14" t="s">
        <v>1816</v>
      </c>
      <c r="B668">
        <f>'Day3 Draw'!F123</f>
        <v>377</v>
      </c>
      <c r="C668" t="str">
        <f>'Day3 Draw'!G123</f>
        <v>Ladies</v>
      </c>
      <c r="D668">
        <f>'Day3 Draw'!C123</f>
        <v>188</v>
      </c>
      <c r="E668" s="16" t="str">
        <f>'Day3 Draw'!D123</f>
        <v>Wild Flowers</v>
      </c>
      <c r="F668" t="s">
        <v>253</v>
      </c>
      <c r="G668">
        <f>'Day3 Draw'!H123</f>
        <v>182</v>
      </c>
      <c r="H668" t="str">
        <f>'Day3 Draw'!I123</f>
        <v>Ringers From The Wrong End</v>
      </c>
      <c r="I668">
        <f>'Day3 Draw'!J123</f>
        <v>40</v>
      </c>
      <c r="J668" t="str">
        <f>'Day3 Draw'!K123</f>
        <v>8.00 AM</v>
      </c>
      <c r="K668" t="str">
        <f>'Day3 Draw'!L123</f>
        <v>Charters Towers Airport Reserve</v>
      </c>
      <c r="L668">
        <f>'Day3 Draw'!M123</f>
        <v>0</v>
      </c>
    </row>
    <row r="669" spans="1:12" x14ac:dyDescent="0.2">
      <c r="A669" s="14" t="s">
        <v>1816</v>
      </c>
      <c r="B669">
        <f>'Day3 Draw'!F124</f>
        <v>378</v>
      </c>
      <c r="C669" t="str">
        <f>'Day3 Draw'!G124</f>
        <v>Ladies</v>
      </c>
      <c r="D669">
        <f>'Day3 Draw'!C124</f>
        <v>172</v>
      </c>
      <c r="E669" s="16" t="str">
        <f>'Day3 Draw'!D124</f>
        <v>Bowled and Beautiful</v>
      </c>
      <c r="F669" t="s">
        <v>253</v>
      </c>
      <c r="G669">
        <f>'Day3 Draw'!H124</f>
        <v>179</v>
      </c>
      <c r="H669" t="str">
        <f>'Day3 Draw'!I124</f>
        <v>Nailed It</v>
      </c>
      <c r="I669">
        <f>'Day3 Draw'!J124</f>
        <v>58</v>
      </c>
      <c r="J669" t="str">
        <f>'Day3 Draw'!K124</f>
        <v>11.00 AM</v>
      </c>
      <c r="K669" t="str">
        <f>'Day3 Draw'!L124</f>
        <v>Central State School</v>
      </c>
      <c r="L669" t="str">
        <f>'Day3 Draw'!M124</f>
        <v>Central State School</v>
      </c>
    </row>
    <row r="670" spans="1:12" x14ac:dyDescent="0.2">
      <c r="A670" s="14" t="s">
        <v>1816</v>
      </c>
      <c r="B670">
        <f>'Day3 Draw'!F125</f>
        <v>379</v>
      </c>
      <c r="C670" t="str">
        <f>'Day3 Draw'!G125</f>
        <v>Ladies</v>
      </c>
      <c r="D670">
        <f>'Day3 Draw'!C125</f>
        <v>171</v>
      </c>
      <c r="E670" s="16" t="str">
        <f>'Day3 Draw'!D125</f>
        <v xml:space="preserve">Black Bream  </v>
      </c>
      <c r="F670" t="s">
        <v>253</v>
      </c>
      <c r="G670">
        <f>'Day3 Draw'!H125</f>
        <v>176</v>
      </c>
      <c r="H670" t="str">
        <f>'Day3 Draw'!I125</f>
        <v>Got the Runs</v>
      </c>
      <c r="I670">
        <f>'Day3 Draw'!J125</f>
        <v>31</v>
      </c>
      <c r="J670" t="str">
        <f>'Day3 Draw'!K125</f>
        <v>11.00 AM</v>
      </c>
      <c r="K670" t="str">
        <f>'Day3 Draw'!L125</f>
        <v>Charters Towers Airport Reserve</v>
      </c>
      <c r="L670">
        <f>'Day3 Draw'!M125</f>
        <v>0</v>
      </c>
    </row>
    <row r="671" spans="1:12" x14ac:dyDescent="0.2">
      <c r="A671" s="14" t="s">
        <v>1816</v>
      </c>
      <c r="B671">
        <f>'Day3 Draw'!F126</f>
        <v>380</v>
      </c>
      <c r="C671" t="str">
        <f>'Day3 Draw'!G126</f>
        <v>Ladies</v>
      </c>
      <c r="D671">
        <f>'Day3 Draw'!C126</f>
        <v>175</v>
      </c>
      <c r="E671" s="16" t="str">
        <f>'Day3 Draw'!D126</f>
        <v>FBI</v>
      </c>
      <c r="F671" t="s">
        <v>253</v>
      </c>
      <c r="G671">
        <f>'Day3 Draw'!H126</f>
        <v>185</v>
      </c>
      <c r="H671" t="str">
        <f>'Day3 Draw'!I126</f>
        <v>TSV Dingoes</v>
      </c>
      <c r="I671">
        <f>'Day3 Draw'!J126</f>
        <v>40</v>
      </c>
      <c r="J671" t="str">
        <f>'Day3 Draw'!K126</f>
        <v>11.00 AM</v>
      </c>
      <c r="K671" t="str">
        <f>'Day3 Draw'!L126</f>
        <v>Charters Towers Airport Reserve</v>
      </c>
      <c r="L671">
        <f>'Day3 Draw'!M126</f>
        <v>0</v>
      </c>
    </row>
    <row r="672" spans="1:12" x14ac:dyDescent="0.2">
      <c r="A672" s="14" t="s">
        <v>1816</v>
      </c>
      <c r="B672">
        <f>'Day3 Draw'!F127</f>
        <v>381</v>
      </c>
      <c r="C672" t="str">
        <f>'Day3 Draw'!G127</f>
        <v>Ladies</v>
      </c>
      <c r="D672">
        <f>'Day3 Draw'!C127</f>
        <v>177</v>
      </c>
      <c r="E672" s="16" t="str">
        <f>'Day3 Draw'!D127</f>
        <v>Hormoans</v>
      </c>
      <c r="F672" t="s">
        <v>253</v>
      </c>
      <c r="G672">
        <f>'Day3 Draw'!H127</f>
        <v>173</v>
      </c>
      <c r="H672" t="str">
        <f>'Day3 Draw'!I127</f>
        <v>Bro's Ho's</v>
      </c>
      <c r="I672">
        <f>'Day3 Draw'!J127</f>
        <v>47</v>
      </c>
      <c r="J672" t="str">
        <f>'Day3 Draw'!K127</f>
        <v>3.00 PM</v>
      </c>
      <c r="K672" t="str">
        <f>'Day3 Draw'!L127</f>
        <v>Goldfield Sporting Complex</v>
      </c>
      <c r="L672" t="str">
        <f>'Day3 Draw'!M127</f>
        <v>Second turf wicket</v>
      </c>
    </row>
    <row r="673" spans="1:12" x14ac:dyDescent="0.2">
      <c r="A673" s="14" t="s">
        <v>1816</v>
      </c>
      <c r="B673">
        <f>'Day3 Draw'!F128</f>
        <v>382</v>
      </c>
      <c r="C673" t="str">
        <f>'Day3 Draw'!G128</f>
        <v>Ladies</v>
      </c>
      <c r="D673">
        <f>'Day3 Draw'!C128</f>
        <v>181</v>
      </c>
      <c r="E673" s="16" t="str">
        <f>'Day3 Draw'!D128</f>
        <v>Pitches Be Crazy</v>
      </c>
      <c r="F673" t="s">
        <v>253</v>
      </c>
      <c r="G673">
        <f>'Day3 Draw'!H128</f>
        <v>186</v>
      </c>
      <c r="H673" t="str">
        <f>'Day3 Draw'!I128</f>
        <v>West Indigies Ladies Team</v>
      </c>
      <c r="I673">
        <f>'Day3 Draw'!J128</f>
        <v>60</v>
      </c>
      <c r="J673" t="str">
        <f>'Day3 Draw'!K128</f>
        <v>3.00 PM</v>
      </c>
      <c r="K673" t="str">
        <f>'Day3 Draw'!L128</f>
        <v xml:space="preserve">Laid Back XI                </v>
      </c>
      <c r="L673" t="str">
        <f>'Day3 Draw'!M128</f>
        <v>Bus Road - Ramsay's Property</v>
      </c>
    </row>
    <row r="674" spans="1:12" x14ac:dyDescent="0.2">
      <c r="A674" s="14" t="s">
        <v>1816</v>
      </c>
      <c r="B674">
        <f>'Day3 Draw'!F129</f>
        <v>383</v>
      </c>
      <c r="C674" t="str">
        <f>'Day3 Draw'!G129</f>
        <v>Ladies</v>
      </c>
      <c r="D674">
        <f>'Day3 Draw'!C129</f>
        <v>187</v>
      </c>
      <c r="E674" s="16" t="str">
        <f>'Day3 Draw'!D129</f>
        <v>Whipper Snippers</v>
      </c>
      <c r="F674" t="s">
        <v>253</v>
      </c>
      <c r="G674">
        <f>'Day3 Draw'!H129</f>
        <v>178</v>
      </c>
      <c r="H674" t="str">
        <f>'Day3 Draw'!I129</f>
        <v>More Ass than Class</v>
      </c>
      <c r="I674">
        <f>'Day3 Draw'!J129</f>
        <v>58</v>
      </c>
      <c r="J674" t="str">
        <f>'Day3 Draw'!K129</f>
        <v>3.00 PM</v>
      </c>
      <c r="K674" t="str">
        <f>'Day3 Draw'!L129</f>
        <v>Central State School</v>
      </c>
      <c r="L674" t="str">
        <f>'Day3 Draw'!M129</f>
        <v>Central State School</v>
      </c>
    </row>
    <row r="675" spans="1:12" x14ac:dyDescent="0.2">
      <c r="A675" s="14" t="s">
        <v>1816</v>
      </c>
      <c r="B675">
        <f>'Day3 Draw'!F130</f>
        <v>0</v>
      </c>
      <c r="C675" t="e">
        <f>'Day3 Draw'!G130</f>
        <v>#N/A</v>
      </c>
      <c r="D675">
        <f>'Day3 Draw'!C130</f>
        <v>0</v>
      </c>
      <c r="E675" s="16" t="e">
        <f>'Day3 Draw'!D130</f>
        <v>#N/A</v>
      </c>
      <c r="F675" t="s">
        <v>253</v>
      </c>
      <c r="G675">
        <f>'Day3 Draw'!H130</f>
        <v>0</v>
      </c>
      <c r="H675" t="e">
        <f>'Day3 Draw'!I130</f>
        <v>#N/A</v>
      </c>
      <c r="I675">
        <f>'Day3 Draw'!J130</f>
        <v>30</v>
      </c>
      <c r="J675" t="str">
        <f>'Day3 Draw'!K130</f>
        <v>3.00 PM</v>
      </c>
      <c r="K675" t="str">
        <f>'Day3 Draw'!L130</f>
        <v>Charters Towers Airport Reserve</v>
      </c>
      <c r="L675">
        <f>'Day3 Draw'!M130</f>
        <v>0</v>
      </c>
    </row>
    <row r="676" spans="1:12" x14ac:dyDescent="0.2">
      <c r="A676" s="14" t="s">
        <v>1816</v>
      </c>
      <c r="B676">
        <f>'Day3 Draw'!F131</f>
        <v>0</v>
      </c>
      <c r="C676" t="e">
        <f>'Day3 Draw'!G131</f>
        <v>#N/A</v>
      </c>
      <c r="D676">
        <f>'Day3 Draw'!C131</f>
        <v>0</v>
      </c>
      <c r="E676" s="16" t="e">
        <f>'Day3 Draw'!D131</f>
        <v>#N/A</v>
      </c>
      <c r="F676" t="s">
        <v>253</v>
      </c>
      <c r="G676">
        <f>'Day3 Draw'!H131</f>
        <v>0</v>
      </c>
      <c r="H676" t="e">
        <f>'Day3 Draw'!I131</f>
        <v>#N/A</v>
      </c>
      <c r="I676">
        <f>'Day3 Draw'!J131</f>
        <v>0</v>
      </c>
      <c r="J676">
        <f>'Day3 Draw'!K131</f>
        <v>0</v>
      </c>
      <c r="K676" t="e">
        <f>'Day3 Draw'!L131</f>
        <v>#N/A</v>
      </c>
      <c r="L676" t="e">
        <f>'Day3 Draw'!M131</f>
        <v>#N/A</v>
      </c>
    </row>
    <row r="677" spans="1:12" x14ac:dyDescent="0.2">
      <c r="A677" s="14" t="s">
        <v>1816</v>
      </c>
      <c r="B677">
        <f>'Day3 Draw'!F132</f>
        <v>0</v>
      </c>
      <c r="C677" t="e">
        <f>'Day3 Draw'!G132</f>
        <v>#N/A</v>
      </c>
      <c r="D677">
        <f>'Day3 Draw'!C132</f>
        <v>0</v>
      </c>
      <c r="E677" s="16" t="e">
        <f>'Day3 Draw'!D132</f>
        <v>#N/A</v>
      </c>
      <c r="F677" t="s">
        <v>253</v>
      </c>
      <c r="G677">
        <f>'Day3 Draw'!H132</f>
        <v>0</v>
      </c>
      <c r="H677" t="e">
        <f>'Day3 Draw'!I132</f>
        <v>#N/A</v>
      </c>
      <c r="I677">
        <f>'Day3 Draw'!J132</f>
        <v>0</v>
      </c>
      <c r="J677">
        <f>'Day3 Draw'!K132</f>
        <v>0</v>
      </c>
      <c r="K677" t="e">
        <f>'Day3 Draw'!L132</f>
        <v>#N/A</v>
      </c>
      <c r="L677" t="e">
        <f>'Day3 Draw'!M132</f>
        <v>#N/A</v>
      </c>
    </row>
    <row r="678" spans="1:12" x14ac:dyDescent="0.2">
      <c r="A678" s="14" t="s">
        <v>1816</v>
      </c>
      <c r="B678">
        <f>'Day3 Draw'!F133</f>
        <v>0</v>
      </c>
      <c r="C678" t="e">
        <f>'Day3 Draw'!G133</f>
        <v>#N/A</v>
      </c>
      <c r="D678">
        <f>'Day3 Draw'!C133</f>
        <v>0</v>
      </c>
      <c r="E678" s="16" t="e">
        <f>'Day3 Draw'!D133</f>
        <v>#N/A</v>
      </c>
      <c r="F678" t="s">
        <v>253</v>
      </c>
      <c r="G678">
        <f>'Day3 Draw'!H133</f>
        <v>0</v>
      </c>
      <c r="H678" t="e">
        <f>'Day3 Draw'!I133</f>
        <v>#N/A</v>
      </c>
      <c r="I678">
        <f>'Day3 Draw'!J133</f>
        <v>0</v>
      </c>
      <c r="J678">
        <f>'Day3 Draw'!K133</f>
        <v>0</v>
      </c>
      <c r="K678" t="e">
        <f>'Day3 Draw'!L133</f>
        <v>#N/A</v>
      </c>
      <c r="L678" t="e">
        <f>'Day3 Draw'!M133</f>
        <v>#N/A</v>
      </c>
    </row>
    <row r="679" spans="1:12" x14ac:dyDescent="0.2">
      <c r="A679" s="14" t="s">
        <v>1816</v>
      </c>
      <c r="B679">
        <f>'Day3 Draw'!F134</f>
        <v>0</v>
      </c>
      <c r="C679" t="e">
        <f>'Day3 Draw'!G134</f>
        <v>#N/A</v>
      </c>
      <c r="D679">
        <f>'Day3 Draw'!C134</f>
        <v>0</v>
      </c>
      <c r="E679" s="16" t="e">
        <f>'Day3 Draw'!D134</f>
        <v>#N/A</v>
      </c>
      <c r="F679" t="s">
        <v>253</v>
      </c>
      <c r="G679">
        <f>'Day3 Draw'!H134</f>
        <v>0</v>
      </c>
      <c r="H679" t="e">
        <f>'Day3 Draw'!I134</f>
        <v>#N/A</v>
      </c>
      <c r="I679">
        <f>'Day3 Draw'!J134</f>
        <v>0</v>
      </c>
      <c r="J679">
        <f>'Day3 Draw'!K134</f>
        <v>0</v>
      </c>
      <c r="K679" t="e">
        <f>'Day3 Draw'!L134</f>
        <v>#N/A</v>
      </c>
      <c r="L679" t="e">
        <f>'Day3 Draw'!M134</f>
        <v>#N/A</v>
      </c>
    </row>
    <row r="680" spans="1:12" x14ac:dyDescent="0.2">
      <c r="A680" s="14" t="s">
        <v>1816</v>
      </c>
      <c r="B680">
        <f>'Day3 Draw'!F135</f>
        <v>0</v>
      </c>
      <c r="C680" t="e">
        <f>'Day3 Draw'!G135</f>
        <v>#N/A</v>
      </c>
      <c r="D680">
        <f>'Day3 Draw'!C135</f>
        <v>0</v>
      </c>
      <c r="E680" s="16" t="e">
        <f>'Day3 Draw'!D135</f>
        <v>#N/A</v>
      </c>
      <c r="F680" t="s">
        <v>253</v>
      </c>
      <c r="G680">
        <f>'Day3 Draw'!H135</f>
        <v>0</v>
      </c>
      <c r="H680" t="e">
        <f>'Day3 Draw'!I135</f>
        <v>#N/A</v>
      </c>
      <c r="I680">
        <f>'Day3 Draw'!J135</f>
        <v>0</v>
      </c>
      <c r="J680">
        <f>'Day3 Draw'!K135</f>
        <v>0</v>
      </c>
      <c r="K680" t="e">
        <f>'Day3 Draw'!L135</f>
        <v>#N/A</v>
      </c>
      <c r="L680" t="e">
        <f>'Day3 Draw'!M135</f>
        <v>#N/A</v>
      </c>
    </row>
    <row r="681" spans="1:12" x14ac:dyDescent="0.2">
      <c r="A681" s="14" t="s">
        <v>1816</v>
      </c>
      <c r="B681">
        <f>'Day3 Draw'!F136</f>
        <v>0</v>
      </c>
      <c r="C681" t="e">
        <f>'Day3 Draw'!G136</f>
        <v>#N/A</v>
      </c>
      <c r="D681">
        <f>'Day3 Draw'!C136</f>
        <v>0</v>
      </c>
      <c r="E681" s="16" t="e">
        <f>'Day3 Draw'!D136</f>
        <v>#N/A</v>
      </c>
      <c r="F681" t="s">
        <v>253</v>
      </c>
      <c r="G681">
        <f>'Day3 Draw'!H136</f>
        <v>0</v>
      </c>
      <c r="H681" t="e">
        <f>'Day3 Draw'!I136</f>
        <v>#N/A</v>
      </c>
      <c r="I681">
        <f>'Day3 Draw'!J136</f>
        <v>0</v>
      </c>
      <c r="J681">
        <f>'Day3 Draw'!K136</f>
        <v>0</v>
      </c>
      <c r="K681" t="e">
        <f>'Day3 Draw'!L136</f>
        <v>#N/A</v>
      </c>
      <c r="L681" t="e">
        <f>'Day3 Draw'!M136</f>
        <v>#N/A</v>
      </c>
    </row>
    <row r="682" spans="1:12" x14ac:dyDescent="0.2">
      <c r="A682" s="14" t="s">
        <v>1816</v>
      </c>
      <c r="B682">
        <f>'Day3 Draw'!F137</f>
        <v>0</v>
      </c>
      <c r="C682" t="e">
        <f>'Day3 Draw'!G137</f>
        <v>#N/A</v>
      </c>
      <c r="D682">
        <f>'Day3 Draw'!C137</f>
        <v>0</v>
      </c>
      <c r="E682" s="16" t="e">
        <f>'Day3 Draw'!D137</f>
        <v>#N/A</v>
      </c>
      <c r="F682" t="s">
        <v>253</v>
      </c>
      <c r="G682">
        <f>'Day3 Draw'!H137</f>
        <v>0</v>
      </c>
      <c r="H682" t="e">
        <f>'Day3 Draw'!I137</f>
        <v>#N/A</v>
      </c>
      <c r="I682">
        <f>'Day3 Draw'!J137</f>
        <v>0</v>
      </c>
      <c r="J682">
        <f>'Day3 Draw'!K137</f>
        <v>0</v>
      </c>
      <c r="K682" t="e">
        <f>'Day3 Draw'!L137</f>
        <v>#N/A</v>
      </c>
      <c r="L682" t="e">
        <f>'Day3 Draw'!M137</f>
        <v>#N/A</v>
      </c>
    </row>
    <row r="683" spans="1:12" x14ac:dyDescent="0.2">
      <c r="A683" s="14" t="s">
        <v>1816</v>
      </c>
      <c r="B683">
        <f>'Day3 Draw'!F138</f>
        <v>0</v>
      </c>
      <c r="C683" t="e">
        <f>'Day3 Draw'!G138</f>
        <v>#N/A</v>
      </c>
      <c r="D683">
        <f>'Day3 Draw'!C138</f>
        <v>0</v>
      </c>
      <c r="E683" s="16">
        <f>'Day3 Draw'!D138</f>
        <v>0</v>
      </c>
      <c r="F683" t="s">
        <v>253</v>
      </c>
      <c r="G683">
        <f>'Day3 Draw'!H138</f>
        <v>0</v>
      </c>
      <c r="H683" t="e">
        <f>'Day3 Draw'!I138</f>
        <v>#N/A</v>
      </c>
      <c r="I683">
        <f>'Day3 Draw'!J138</f>
        <v>0</v>
      </c>
      <c r="J683">
        <f>'Day3 Draw'!K138</f>
        <v>0</v>
      </c>
      <c r="K683" t="e">
        <f>'Day3 Draw'!L138</f>
        <v>#N/A</v>
      </c>
      <c r="L683" t="e">
        <f>'Day3 Draw'!M138</f>
        <v>#N/A</v>
      </c>
    </row>
    <row r="684" spans="1:12" x14ac:dyDescent="0.2">
      <c r="A684" s="14" t="s">
        <v>1816</v>
      </c>
      <c r="B684">
        <f>'Day3 Draw'!F139</f>
        <v>0</v>
      </c>
      <c r="C684" t="e">
        <f>'Day3 Draw'!G139</f>
        <v>#N/A</v>
      </c>
      <c r="D684">
        <f>'Day3 Draw'!C139</f>
        <v>0</v>
      </c>
      <c r="E684" s="16">
        <f>'Day3 Draw'!D139</f>
        <v>0</v>
      </c>
      <c r="F684" t="s">
        <v>253</v>
      </c>
      <c r="G684">
        <f>'Day3 Draw'!H139</f>
        <v>0</v>
      </c>
      <c r="H684" t="e">
        <f>'Day3 Draw'!I139</f>
        <v>#N/A</v>
      </c>
      <c r="I684">
        <f>'Day3 Draw'!J139</f>
        <v>0</v>
      </c>
      <c r="J684">
        <f>'Day3 Draw'!K139</f>
        <v>0</v>
      </c>
      <c r="K684" t="e">
        <f>'Day3 Draw'!L139</f>
        <v>#N/A</v>
      </c>
      <c r="L684" t="e">
        <f>'Day3 Draw'!M139</f>
        <v>#N/A</v>
      </c>
    </row>
    <row r="685" spans="1:12" x14ac:dyDescent="0.2">
      <c r="A685" s="14" t="s">
        <v>1816</v>
      </c>
      <c r="B685">
        <f>'Day3 Draw'!F140</f>
        <v>0</v>
      </c>
      <c r="C685" t="e">
        <f>'Day3 Draw'!G140</f>
        <v>#N/A</v>
      </c>
      <c r="D685">
        <f>'Day3 Draw'!C140</f>
        <v>0</v>
      </c>
      <c r="E685" s="16">
        <f>'Day3 Draw'!D140</f>
        <v>0</v>
      </c>
      <c r="F685" t="s">
        <v>253</v>
      </c>
      <c r="G685">
        <f>'Day3 Draw'!H140</f>
        <v>0</v>
      </c>
      <c r="H685" t="e">
        <f>'Day3 Draw'!I140</f>
        <v>#N/A</v>
      </c>
      <c r="I685">
        <f>'Day3 Draw'!J140</f>
        <v>0</v>
      </c>
      <c r="J685">
        <f>'Day3 Draw'!K140</f>
        <v>0</v>
      </c>
      <c r="K685" t="e">
        <f>'Day3 Draw'!L140</f>
        <v>#N/A</v>
      </c>
      <c r="L685" t="e">
        <f>'Day3 Draw'!M140</f>
        <v>#N/A</v>
      </c>
    </row>
    <row r="686" spans="1:12" x14ac:dyDescent="0.2">
      <c r="A686" s="14" t="s">
        <v>1816</v>
      </c>
      <c r="B686">
        <f>'Day3 Draw'!F141</f>
        <v>0</v>
      </c>
      <c r="C686">
        <f>'Day3 Draw'!G141</f>
        <v>0</v>
      </c>
      <c r="D686">
        <f>'Day3 Draw'!C141</f>
        <v>0</v>
      </c>
      <c r="E686" s="16">
        <f>'Day3 Draw'!D141</f>
        <v>0</v>
      </c>
      <c r="F686" t="s">
        <v>253</v>
      </c>
      <c r="G686">
        <f>'Day3 Draw'!H141</f>
        <v>0</v>
      </c>
      <c r="H686">
        <f>'Day3 Draw'!I141</f>
        <v>0</v>
      </c>
      <c r="I686">
        <f>'Day3 Draw'!J141</f>
        <v>0</v>
      </c>
      <c r="J686">
        <f>'Day3 Draw'!K141</f>
        <v>0</v>
      </c>
      <c r="K686">
        <f>'Day3 Draw'!L141</f>
        <v>0</v>
      </c>
      <c r="L686">
        <f>'Day3 Draw'!M141</f>
        <v>0</v>
      </c>
    </row>
    <row r="687" spans="1:12" x14ac:dyDescent="0.2">
      <c r="A687" s="14"/>
      <c r="E687" s="16"/>
    </row>
    <row r="688" spans="1:12" x14ac:dyDescent="0.2">
      <c r="A688" s="68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</row>
    <row r="689" spans="1:12" x14ac:dyDescent="0.2">
      <c r="A689" t="str">
        <f>A548</f>
        <v>Monday</v>
      </c>
      <c r="B689">
        <f>B548</f>
        <v>257</v>
      </c>
      <c r="C689" t="str">
        <f>C548</f>
        <v>A</v>
      </c>
      <c r="D689">
        <f>G548</f>
        <v>7</v>
      </c>
      <c r="E689" s="16" t="str">
        <f>H548</f>
        <v>The Grandstanders</v>
      </c>
      <c r="F689" t="s">
        <v>253</v>
      </c>
      <c r="G689">
        <f>D548</f>
        <v>1</v>
      </c>
      <c r="H689" t="str">
        <f>E548</f>
        <v>Burnett Bushpigs</v>
      </c>
      <c r="I689">
        <f t="shared" ref="I689:L689" si="1064">I548</f>
        <v>48</v>
      </c>
      <c r="J689" t="str">
        <f t="shared" si="1064"/>
        <v>AM</v>
      </c>
      <c r="K689" t="str">
        <f t="shared" si="1064"/>
        <v>Goldfield Sporting Complex</v>
      </c>
      <c r="L689" t="str">
        <f t="shared" si="1064"/>
        <v>Main Turf Wicket</v>
      </c>
    </row>
    <row r="690" spans="1:12" x14ac:dyDescent="0.2">
      <c r="A690" t="str">
        <f t="shared" ref="A690:C690" si="1065">A549</f>
        <v>Monday</v>
      </c>
      <c r="B690">
        <f t="shared" si="1065"/>
        <v>258</v>
      </c>
      <c r="C690" t="str">
        <f t="shared" si="1065"/>
        <v>A</v>
      </c>
      <c r="D690">
        <f t="shared" ref="D690:E690" si="1066">G549</f>
        <v>6</v>
      </c>
      <c r="E690" s="16" t="str">
        <f t="shared" si="1066"/>
        <v>Reldas Homegrown XI</v>
      </c>
      <c r="F690" t="s">
        <v>253</v>
      </c>
      <c r="G690">
        <f t="shared" ref="G690:H690" si="1067">D549</f>
        <v>3</v>
      </c>
      <c r="H690" t="str">
        <f t="shared" si="1067"/>
        <v>Endeavour XI</v>
      </c>
      <c r="I690">
        <f t="shared" ref="I690:L690" si="1068">I549</f>
        <v>12</v>
      </c>
      <c r="J690" t="str">
        <f t="shared" si="1068"/>
        <v>AM</v>
      </c>
      <c r="K690" t="str">
        <f t="shared" si="1068"/>
        <v>Mosman Park Junior Cricket</v>
      </c>
      <c r="L690" t="str">
        <f t="shared" si="1068"/>
        <v>George Pemble  Oval</v>
      </c>
    </row>
    <row r="691" spans="1:12" x14ac:dyDescent="0.2">
      <c r="A691" t="str">
        <f t="shared" ref="A691:C691" si="1069">A550</f>
        <v>Monday</v>
      </c>
      <c r="B691">
        <f t="shared" si="1069"/>
        <v>259</v>
      </c>
      <c r="C691" t="str">
        <f t="shared" si="1069"/>
        <v>A</v>
      </c>
      <c r="D691">
        <f t="shared" ref="D691:E691" si="1070">G550</f>
        <v>8</v>
      </c>
      <c r="E691" s="16" t="str">
        <f t="shared" si="1070"/>
        <v>Wanderers</v>
      </c>
      <c r="F691" t="s">
        <v>253</v>
      </c>
      <c r="G691">
        <f t="shared" ref="G691:H691" si="1071">D550</f>
        <v>4</v>
      </c>
      <c r="H691" t="str">
        <f t="shared" si="1071"/>
        <v>Herbert River</v>
      </c>
      <c r="I691">
        <f t="shared" ref="I691:L691" si="1072">I550</f>
        <v>13</v>
      </c>
      <c r="J691" t="str">
        <f t="shared" si="1072"/>
        <v>AM</v>
      </c>
      <c r="K691" t="str">
        <f t="shared" si="1072"/>
        <v>Mosman Park Junior Cricket</v>
      </c>
      <c r="L691" t="str">
        <f t="shared" si="1072"/>
        <v>Keith Marxsen Oval.</v>
      </c>
    </row>
    <row r="692" spans="1:12" x14ac:dyDescent="0.2">
      <c r="A692" t="str">
        <f t="shared" ref="A692:C692" si="1073">A551</f>
        <v>Monday</v>
      </c>
      <c r="B692">
        <f t="shared" si="1073"/>
        <v>260</v>
      </c>
      <c r="C692" t="str">
        <f t="shared" si="1073"/>
        <v>A</v>
      </c>
      <c r="D692">
        <f t="shared" ref="D692:E692" si="1074">G551</f>
        <v>0</v>
      </c>
      <c r="E692" s="16" t="e">
        <f t="shared" si="1074"/>
        <v>#N/A</v>
      </c>
      <c r="F692" t="s">
        <v>253</v>
      </c>
      <c r="G692">
        <f t="shared" ref="G692:H692" si="1075">D551</f>
        <v>5</v>
      </c>
      <c r="H692" t="str">
        <f t="shared" si="1075"/>
        <v>Malchecks Cricket Club</v>
      </c>
      <c r="I692">
        <f t="shared" ref="I692:L692" si="1076">I551</f>
        <v>0</v>
      </c>
      <c r="J692" t="str">
        <f t="shared" si="1076"/>
        <v>BYE</v>
      </c>
      <c r="K692" t="e">
        <f t="shared" si="1076"/>
        <v>#N/A</v>
      </c>
      <c r="L692" t="e">
        <f t="shared" si="1076"/>
        <v>#N/A</v>
      </c>
    </row>
    <row r="693" spans="1:12" x14ac:dyDescent="0.2">
      <c r="A693" t="str">
        <f t="shared" ref="A693:C693" si="1077">A552</f>
        <v>Monday</v>
      </c>
      <c r="B693">
        <f t="shared" si="1077"/>
        <v>261</v>
      </c>
      <c r="C693" t="str">
        <f t="shared" si="1077"/>
        <v>A</v>
      </c>
      <c r="D693">
        <f t="shared" ref="D693:E693" si="1078">G552</f>
        <v>0</v>
      </c>
      <c r="E693" s="16" t="str">
        <f t="shared" si="1078"/>
        <v>2nd Place</v>
      </c>
      <c r="F693" t="s">
        <v>253</v>
      </c>
      <c r="G693">
        <f t="shared" ref="G693:H693" si="1079">D552</f>
        <v>0</v>
      </c>
      <c r="H693" t="str">
        <f t="shared" si="1079"/>
        <v>1st Place</v>
      </c>
      <c r="I693">
        <f t="shared" ref="I693:L693" si="1080">I552</f>
        <v>48</v>
      </c>
      <c r="J693" t="str">
        <f t="shared" si="1080"/>
        <v>PM - Ashes Final</v>
      </c>
      <c r="K693" t="str">
        <f t="shared" si="1080"/>
        <v>Goldfield Sporting Complex</v>
      </c>
      <c r="L693" t="str">
        <f t="shared" si="1080"/>
        <v>Main Turf Wicket</v>
      </c>
    </row>
    <row r="694" spans="1:12" x14ac:dyDescent="0.2">
      <c r="A694" t="str">
        <f t="shared" ref="A694:C694" si="1081">A553</f>
        <v>Monday</v>
      </c>
      <c r="B694">
        <f t="shared" si="1081"/>
        <v>262</v>
      </c>
      <c r="C694" t="str">
        <f t="shared" si="1081"/>
        <v>A</v>
      </c>
      <c r="D694">
        <f t="shared" ref="D694:E694" si="1082">G553</f>
        <v>0</v>
      </c>
      <c r="E694" s="16" t="str">
        <f t="shared" si="1082"/>
        <v>4th Place</v>
      </c>
      <c r="F694" t="s">
        <v>253</v>
      </c>
      <c r="G694">
        <f t="shared" ref="G694:H694" si="1083">D553</f>
        <v>0</v>
      </c>
      <c r="H694" t="str">
        <f t="shared" si="1083"/>
        <v>3rd Place</v>
      </c>
      <c r="I694">
        <f t="shared" ref="I694:L694" si="1084">I553</f>
        <v>12</v>
      </c>
      <c r="J694" t="str">
        <f t="shared" si="1084"/>
        <v>PM - Plate Final</v>
      </c>
      <c r="K694" t="str">
        <f t="shared" si="1084"/>
        <v>Mosman Park Junior Cricket</v>
      </c>
      <c r="L694" t="str">
        <f t="shared" si="1084"/>
        <v>George Pemble  Oval</v>
      </c>
    </row>
    <row r="695" spans="1:12" x14ac:dyDescent="0.2">
      <c r="A695" t="str">
        <f t="shared" ref="A695:C695" si="1085">A554</f>
        <v>Monday</v>
      </c>
      <c r="B695">
        <f t="shared" si="1085"/>
        <v>263</v>
      </c>
      <c r="C695" t="str">
        <f t="shared" si="1085"/>
        <v>A</v>
      </c>
      <c r="D695">
        <f t="shared" ref="D695:E695" si="1086">G554</f>
        <v>0</v>
      </c>
      <c r="E695" s="16" t="str">
        <f t="shared" si="1086"/>
        <v>6th Place</v>
      </c>
      <c r="F695" t="s">
        <v>253</v>
      </c>
      <c r="G695">
        <f t="shared" ref="G695:H695" si="1087">D554</f>
        <v>0</v>
      </c>
      <c r="H695" t="str">
        <f t="shared" si="1087"/>
        <v>5th Place</v>
      </c>
      <c r="I695">
        <f t="shared" ref="I695:L695" si="1088">I554</f>
        <v>13</v>
      </c>
      <c r="J695" t="str">
        <f t="shared" si="1088"/>
        <v>PM</v>
      </c>
      <c r="K695" t="str">
        <f t="shared" si="1088"/>
        <v>Mosman Park Junior Cricket</v>
      </c>
      <c r="L695" t="str">
        <f t="shared" si="1088"/>
        <v>Keith Marxsen Oval.</v>
      </c>
    </row>
    <row r="696" spans="1:12" x14ac:dyDescent="0.2">
      <c r="A696" t="str">
        <f t="shared" ref="A696:C696" si="1089">A555</f>
        <v>Monday</v>
      </c>
      <c r="B696">
        <f t="shared" si="1089"/>
        <v>264</v>
      </c>
      <c r="C696" t="str">
        <f t="shared" si="1089"/>
        <v>A</v>
      </c>
      <c r="D696">
        <f t="shared" ref="D696:E696" si="1090">G555</f>
        <v>0</v>
      </c>
      <c r="E696" s="16" t="e">
        <f t="shared" si="1090"/>
        <v>#N/A</v>
      </c>
      <c r="F696" t="s">
        <v>253</v>
      </c>
      <c r="G696">
        <f t="shared" ref="G696:H696" si="1091">D555</f>
        <v>0</v>
      </c>
      <c r="H696" t="str">
        <f t="shared" si="1091"/>
        <v>7th Place</v>
      </c>
      <c r="I696">
        <f t="shared" ref="I696:L696" si="1092">I555</f>
        <v>0</v>
      </c>
      <c r="J696" t="str">
        <f t="shared" si="1092"/>
        <v>BYE</v>
      </c>
      <c r="K696" t="e">
        <f t="shared" si="1092"/>
        <v>#N/A</v>
      </c>
      <c r="L696" t="e">
        <f t="shared" si="1092"/>
        <v>#N/A</v>
      </c>
    </row>
    <row r="697" spans="1:12" x14ac:dyDescent="0.2">
      <c r="A697" t="str">
        <f t="shared" ref="A697:C697" si="1093">A556</f>
        <v>Monday</v>
      </c>
      <c r="B697">
        <f t="shared" si="1093"/>
        <v>265</v>
      </c>
      <c r="C697" t="str">
        <f t="shared" si="1093"/>
        <v>B1</v>
      </c>
      <c r="D697">
        <f t="shared" ref="D697:E697" si="1094">G556</f>
        <v>13</v>
      </c>
      <c r="E697" s="16" t="str">
        <f t="shared" si="1094"/>
        <v>Corfield</v>
      </c>
      <c r="F697" t="s">
        <v>253</v>
      </c>
      <c r="G697">
        <f t="shared" ref="G697:H697" si="1095">D556</f>
        <v>12</v>
      </c>
      <c r="H697" t="str">
        <f t="shared" si="1095"/>
        <v>Coen Heroes</v>
      </c>
      <c r="I697">
        <f t="shared" ref="I697:L697" si="1096">I556</f>
        <v>7</v>
      </c>
      <c r="J697">
        <f t="shared" si="1096"/>
        <v>0</v>
      </c>
      <c r="K697" t="str">
        <f t="shared" si="1096"/>
        <v>All Souls &amp; St Gabriels School</v>
      </c>
      <c r="L697" t="str">
        <f t="shared" si="1096"/>
        <v>Mills Oval</v>
      </c>
    </row>
    <row r="698" spans="1:12" x14ac:dyDescent="0.2">
      <c r="A698" t="str">
        <f t="shared" ref="A698:C698" si="1097">A557</f>
        <v>Monday</v>
      </c>
      <c r="B698">
        <f t="shared" si="1097"/>
        <v>266</v>
      </c>
      <c r="C698" t="str">
        <f t="shared" si="1097"/>
        <v>B1</v>
      </c>
      <c r="D698">
        <f t="shared" ref="D698:E698" si="1098">G557</f>
        <v>27</v>
      </c>
      <c r="E698" s="16" t="str">
        <f t="shared" si="1098"/>
        <v>Seriously Pist</v>
      </c>
      <c r="F698" t="s">
        <v>253</v>
      </c>
      <c r="G698">
        <f t="shared" ref="G698:H698" si="1099">D557</f>
        <v>29</v>
      </c>
      <c r="H698" t="str">
        <f t="shared" si="1099"/>
        <v>Sugar Daddies</v>
      </c>
      <c r="I698">
        <f t="shared" ref="I698:L698" si="1100">I557</f>
        <v>5</v>
      </c>
      <c r="J698">
        <f t="shared" si="1100"/>
        <v>0</v>
      </c>
      <c r="K698" t="str">
        <f t="shared" si="1100"/>
        <v>Mount Carmel Campus</v>
      </c>
      <c r="L698" t="str">
        <f t="shared" si="1100"/>
        <v>Archer  Oval</v>
      </c>
    </row>
    <row r="699" spans="1:12" x14ac:dyDescent="0.2">
      <c r="A699" t="str">
        <f t="shared" ref="A699:C699" si="1101">A558</f>
        <v>Monday</v>
      </c>
      <c r="B699">
        <f t="shared" si="1101"/>
        <v>267</v>
      </c>
      <c r="C699" t="str">
        <f t="shared" si="1101"/>
        <v>B1</v>
      </c>
      <c r="D699">
        <f t="shared" ref="D699:E699" si="1102">G558</f>
        <v>18</v>
      </c>
      <c r="E699" s="16" t="str">
        <f t="shared" si="1102"/>
        <v>Mossman</v>
      </c>
      <c r="F699" t="s">
        <v>253</v>
      </c>
      <c r="G699">
        <f t="shared" ref="G699:H699" si="1103">D558</f>
        <v>28</v>
      </c>
      <c r="H699" t="str">
        <f t="shared" si="1103"/>
        <v>Simpson Desert Alpine Ski Team</v>
      </c>
      <c r="I699">
        <f t="shared" ref="I699:L699" si="1104">I558</f>
        <v>33</v>
      </c>
      <c r="J699">
        <f t="shared" si="1104"/>
        <v>0</v>
      </c>
      <c r="K699" t="str">
        <f t="shared" si="1104"/>
        <v>Charters Towers Airport Reserve</v>
      </c>
      <c r="L699">
        <f t="shared" si="1104"/>
        <v>0</v>
      </c>
    </row>
    <row r="700" spans="1:12" x14ac:dyDescent="0.2">
      <c r="A700" t="str">
        <f t="shared" ref="A700:C700" si="1105">A559</f>
        <v>Monday</v>
      </c>
      <c r="B700">
        <f t="shared" si="1105"/>
        <v>268</v>
      </c>
      <c r="C700" t="str">
        <f t="shared" si="1105"/>
        <v>B1</v>
      </c>
      <c r="D700">
        <f t="shared" ref="D700:E700" si="1106">G559</f>
        <v>19</v>
      </c>
      <c r="E700" s="16" t="str">
        <f t="shared" si="1106"/>
        <v>Mountain Men Gold</v>
      </c>
      <c r="F700" t="s">
        <v>253</v>
      </c>
      <c r="G700">
        <f t="shared" ref="G700:H700" si="1107">D559</f>
        <v>21</v>
      </c>
      <c r="H700" t="str">
        <f t="shared" si="1107"/>
        <v>Norstate Nympho's</v>
      </c>
      <c r="I700">
        <f t="shared" ref="I700:L700" si="1108">I559</f>
        <v>17</v>
      </c>
      <c r="J700">
        <f t="shared" si="1108"/>
        <v>0</v>
      </c>
      <c r="K700" t="str">
        <f t="shared" si="1108"/>
        <v>Mosman Park Junior Cricket</v>
      </c>
      <c r="L700" t="str">
        <f t="shared" si="1108"/>
        <v>Far Turf Wicket</v>
      </c>
    </row>
    <row r="701" spans="1:12" x14ac:dyDescent="0.2">
      <c r="A701" t="str">
        <f t="shared" ref="A701:C701" si="1109">A560</f>
        <v>Monday</v>
      </c>
      <c r="B701">
        <f t="shared" si="1109"/>
        <v>269</v>
      </c>
      <c r="C701" t="str">
        <f t="shared" si="1109"/>
        <v>B1</v>
      </c>
      <c r="D701">
        <f t="shared" ref="D701:E701" si="1110">G560</f>
        <v>32</v>
      </c>
      <c r="E701" s="16" t="str">
        <f t="shared" si="1110"/>
        <v>Wanderers</v>
      </c>
      <c r="F701" t="s">
        <v>253</v>
      </c>
      <c r="G701">
        <f t="shared" ref="G701:H701" si="1111">D560</f>
        <v>23</v>
      </c>
      <c r="H701" t="str">
        <f t="shared" si="1111"/>
        <v>Pacey's Wests</v>
      </c>
      <c r="I701">
        <f t="shared" ref="I701:L701" si="1112">I560</f>
        <v>55</v>
      </c>
      <c r="J701">
        <f t="shared" si="1112"/>
        <v>0</v>
      </c>
      <c r="K701" t="str">
        <f t="shared" si="1112"/>
        <v>Millchester State School</v>
      </c>
      <c r="L701" t="str">
        <f t="shared" si="1112"/>
        <v>Millchester State School</v>
      </c>
    </row>
    <row r="702" spans="1:12" x14ac:dyDescent="0.2">
      <c r="A702" t="str">
        <f t="shared" ref="A702:C702" si="1113">A561</f>
        <v>Monday</v>
      </c>
      <c r="B702">
        <f t="shared" si="1113"/>
        <v>270</v>
      </c>
      <c r="C702" t="str">
        <f t="shared" si="1113"/>
        <v>B1</v>
      </c>
      <c r="D702">
        <f t="shared" ref="D702:E702" si="1114">G561</f>
        <v>22</v>
      </c>
      <c r="E702" s="16" t="str">
        <f t="shared" si="1114"/>
        <v>Norths Father and Sons</v>
      </c>
      <c r="F702" t="s">
        <v>253</v>
      </c>
      <c r="G702">
        <f t="shared" ref="G702:H702" si="1115">D561</f>
        <v>31</v>
      </c>
      <c r="H702" t="str">
        <f t="shared" si="1115"/>
        <v>Townsville 1/2 Carton</v>
      </c>
      <c r="I702">
        <f t="shared" ref="I702:L702" si="1116">I561</f>
        <v>36</v>
      </c>
      <c r="J702">
        <f t="shared" si="1116"/>
        <v>0</v>
      </c>
      <c r="K702" t="str">
        <f t="shared" si="1116"/>
        <v>Charters Towers Airport Reserve</v>
      </c>
      <c r="L702">
        <f t="shared" si="1116"/>
        <v>0</v>
      </c>
    </row>
    <row r="703" spans="1:12" x14ac:dyDescent="0.2">
      <c r="A703" t="str">
        <f t="shared" ref="A703:C703" si="1117">A562</f>
        <v>Monday</v>
      </c>
      <c r="B703">
        <f t="shared" si="1117"/>
        <v>271</v>
      </c>
      <c r="C703" t="str">
        <f t="shared" si="1117"/>
        <v>B1</v>
      </c>
      <c r="D703">
        <f t="shared" ref="D703:E703" si="1118">G562</f>
        <v>11</v>
      </c>
      <c r="E703" s="16" t="str">
        <f t="shared" si="1118"/>
        <v>Cavaliers</v>
      </c>
      <c r="F703" t="s">
        <v>253</v>
      </c>
      <c r="G703">
        <f t="shared" ref="G703:H703" si="1119">D562</f>
        <v>10</v>
      </c>
      <c r="H703" t="str">
        <f t="shared" si="1119"/>
        <v>Brookshire Bandits</v>
      </c>
      <c r="I703">
        <f t="shared" ref="I703:L703" si="1120">I562</f>
        <v>27</v>
      </c>
      <c r="J703">
        <f t="shared" si="1120"/>
        <v>0</v>
      </c>
      <c r="K703" t="str">
        <f t="shared" si="1120"/>
        <v>Charters Towers Airport Reserve</v>
      </c>
      <c r="L703" t="str">
        <f t="shared" si="1120"/>
        <v>Second on right as driving in</v>
      </c>
    </row>
    <row r="704" spans="1:12" x14ac:dyDescent="0.2">
      <c r="A704" t="str">
        <f t="shared" ref="A704:C704" si="1121">A563</f>
        <v>Monday</v>
      </c>
      <c r="B704">
        <f t="shared" si="1121"/>
        <v>272</v>
      </c>
      <c r="C704" t="str">
        <f t="shared" si="1121"/>
        <v>B1</v>
      </c>
      <c r="D704">
        <f t="shared" ref="D704:E704" si="1122">G563</f>
        <v>26</v>
      </c>
      <c r="E704" s="16" t="str">
        <f t="shared" si="1122"/>
        <v>Scott Minto XI</v>
      </c>
      <c r="F704" t="s">
        <v>253</v>
      </c>
      <c r="G704">
        <f t="shared" ref="G704:H704" si="1123">D563</f>
        <v>30</v>
      </c>
      <c r="H704" t="str">
        <f t="shared" si="1123"/>
        <v>Swingers 1</v>
      </c>
      <c r="I704">
        <f t="shared" ref="I704:L704" si="1124">I563</f>
        <v>2</v>
      </c>
      <c r="J704">
        <f t="shared" si="1124"/>
        <v>0</v>
      </c>
      <c r="K704" t="str">
        <f t="shared" si="1124"/>
        <v>Mount Carmel Campus</v>
      </c>
      <c r="L704" t="str">
        <f t="shared" si="1124"/>
        <v>Hemponstall Oval</v>
      </c>
    </row>
    <row r="705" spans="1:12" x14ac:dyDescent="0.2">
      <c r="A705" t="str">
        <f t="shared" ref="A705:C705" si="1125">A564</f>
        <v>Monday</v>
      </c>
      <c r="B705">
        <f t="shared" si="1125"/>
        <v>273</v>
      </c>
      <c r="C705" t="str">
        <f t="shared" si="1125"/>
        <v>B1</v>
      </c>
      <c r="D705">
        <f t="shared" ref="D705:E705" si="1126">G564</f>
        <v>16</v>
      </c>
      <c r="E705" s="16" t="str">
        <f t="shared" si="1126"/>
        <v>Herbert River</v>
      </c>
      <c r="F705" t="s">
        <v>253</v>
      </c>
      <c r="G705">
        <f t="shared" ref="G705:H705" si="1127">D564</f>
        <v>25</v>
      </c>
      <c r="H705" t="str">
        <f t="shared" si="1127"/>
        <v>Red River Rascals</v>
      </c>
      <c r="I705">
        <f t="shared" ref="I705:L705" si="1128">I564</f>
        <v>26</v>
      </c>
      <c r="J705">
        <f t="shared" si="1128"/>
        <v>0</v>
      </c>
      <c r="K705" t="str">
        <f t="shared" si="1128"/>
        <v>Charters Towers Airport Reserve</v>
      </c>
      <c r="L705" t="str">
        <f t="shared" si="1128"/>
        <v>First on RHS as driving in</v>
      </c>
    </row>
    <row r="706" spans="1:12" x14ac:dyDescent="0.2">
      <c r="A706" t="str">
        <f t="shared" ref="A706:C706" si="1129">A565</f>
        <v>Monday</v>
      </c>
      <c r="B706">
        <f t="shared" si="1129"/>
        <v>274</v>
      </c>
      <c r="C706" t="str">
        <f t="shared" si="1129"/>
        <v>B1</v>
      </c>
      <c r="D706">
        <f t="shared" ref="D706:E706" si="1130">G565</f>
        <v>9</v>
      </c>
      <c r="E706" s="16" t="str">
        <f t="shared" si="1130"/>
        <v>Backers XI</v>
      </c>
      <c r="F706" t="s">
        <v>253</v>
      </c>
      <c r="G706">
        <f t="shared" ref="G706:H706" si="1131">D565</f>
        <v>20</v>
      </c>
      <c r="H706" t="str">
        <f t="shared" si="1131"/>
        <v>Mountain Men Green</v>
      </c>
      <c r="I706">
        <f t="shared" ref="I706:L706" si="1132">I565</f>
        <v>6</v>
      </c>
      <c r="J706">
        <f t="shared" si="1132"/>
        <v>0</v>
      </c>
      <c r="K706" t="str">
        <f t="shared" si="1132"/>
        <v>All Souls &amp; St Gabriels School</v>
      </c>
      <c r="L706" t="str">
        <f t="shared" si="1132"/>
        <v>O'Keefe  Oval -Grandstand</v>
      </c>
    </row>
    <row r="707" spans="1:12" x14ac:dyDescent="0.2">
      <c r="A707" t="str">
        <f t="shared" ref="A707:C707" si="1133">A566</f>
        <v>Monday</v>
      </c>
      <c r="B707">
        <f t="shared" si="1133"/>
        <v>275</v>
      </c>
      <c r="C707" t="str">
        <f t="shared" si="1133"/>
        <v>B1</v>
      </c>
      <c r="D707">
        <f t="shared" ref="D707:E707" si="1134">G566</f>
        <v>17</v>
      </c>
      <c r="E707" s="16" t="str">
        <f t="shared" si="1134"/>
        <v>Jim's XI</v>
      </c>
      <c r="F707" t="s">
        <v>253</v>
      </c>
      <c r="G707">
        <f t="shared" ref="G707:H707" si="1135">D566</f>
        <v>15</v>
      </c>
      <c r="H707" t="str">
        <f t="shared" si="1135"/>
        <v>Gumflat</v>
      </c>
      <c r="I707">
        <f t="shared" ref="I707:L707" si="1136">I566</f>
        <v>16</v>
      </c>
      <c r="J707">
        <f t="shared" si="1136"/>
        <v>0</v>
      </c>
      <c r="K707" t="str">
        <f t="shared" si="1136"/>
        <v>Mosman  Park Junior Cricket</v>
      </c>
      <c r="L707" t="str">
        <f t="shared" si="1136"/>
        <v>Third turf wicket</v>
      </c>
    </row>
    <row r="708" spans="1:12" x14ac:dyDescent="0.2">
      <c r="A708" t="str">
        <f t="shared" ref="A708:C708" si="1137">A567</f>
        <v>Monday</v>
      </c>
      <c r="B708">
        <f t="shared" si="1137"/>
        <v>276</v>
      </c>
      <c r="C708" t="str">
        <f t="shared" si="1137"/>
        <v>B1</v>
      </c>
      <c r="D708">
        <f t="shared" ref="D708:E708" si="1138">G567</f>
        <v>24</v>
      </c>
      <c r="E708" s="16" t="str">
        <f t="shared" si="1138"/>
        <v>Parks Hockey</v>
      </c>
      <c r="F708" t="s">
        <v>253</v>
      </c>
      <c r="G708">
        <f t="shared" ref="G708:H708" si="1139">D567</f>
        <v>14</v>
      </c>
      <c r="H708" t="str">
        <f t="shared" si="1139"/>
        <v>Ewan</v>
      </c>
      <c r="I708">
        <f t="shared" ref="I708:L708" si="1140">I567</f>
        <v>39</v>
      </c>
      <c r="J708">
        <f t="shared" si="1140"/>
        <v>0</v>
      </c>
      <c r="K708" t="str">
        <f t="shared" si="1140"/>
        <v>Charters Towers Airport Reserve</v>
      </c>
      <c r="L708">
        <f t="shared" si="1140"/>
        <v>0</v>
      </c>
    </row>
    <row r="709" spans="1:12" x14ac:dyDescent="0.2">
      <c r="A709" t="str">
        <f t="shared" ref="A709:C709" si="1141">A568</f>
        <v>Monday</v>
      </c>
      <c r="B709">
        <f t="shared" si="1141"/>
        <v>277</v>
      </c>
      <c r="C709" t="str">
        <f t="shared" si="1141"/>
        <v>B2</v>
      </c>
      <c r="D709">
        <f t="shared" ref="D709:E709" si="1142">G568</f>
        <v>127</v>
      </c>
      <c r="E709" s="16" t="str">
        <f t="shared" si="1142"/>
        <v>Salisbury Boys XI Team 1</v>
      </c>
      <c r="F709" t="s">
        <v>253</v>
      </c>
      <c r="G709">
        <f t="shared" ref="G709:H709" si="1143">D568</f>
        <v>61</v>
      </c>
      <c r="H709" t="str">
        <f t="shared" si="1143"/>
        <v>Canefield Slashers</v>
      </c>
      <c r="I709">
        <f t="shared" ref="I709:L709" si="1144">I568</f>
        <v>68</v>
      </c>
      <c r="J709" t="str">
        <f t="shared" si="1144"/>
        <v>AM</v>
      </c>
      <c r="K709" t="str">
        <f t="shared" si="1144"/>
        <v>Sellheim</v>
      </c>
      <c r="L709" t="str">
        <f t="shared" si="1144"/>
        <v xml:space="preserve">Ben Carrs  Field                      </v>
      </c>
    </row>
    <row r="710" spans="1:12" x14ac:dyDescent="0.2">
      <c r="A710" t="str">
        <f t="shared" ref="A710:C710" si="1145">A569</f>
        <v>Monday</v>
      </c>
      <c r="B710">
        <f t="shared" si="1145"/>
        <v>278</v>
      </c>
      <c r="C710" t="str">
        <f t="shared" si="1145"/>
        <v>B2</v>
      </c>
      <c r="D710">
        <f t="shared" ref="D710:E710" si="1146">G569</f>
        <v>116</v>
      </c>
      <c r="E710" s="16" t="str">
        <f t="shared" si="1146"/>
        <v>Nudeballers</v>
      </c>
      <c r="F710" t="s">
        <v>253</v>
      </c>
      <c r="G710">
        <f t="shared" ref="G710:H710" si="1147">D569</f>
        <v>167</v>
      </c>
      <c r="H710" t="str">
        <f t="shared" si="1147"/>
        <v>Yabulu</v>
      </c>
      <c r="I710">
        <f t="shared" ref="I710:L710" si="1148">I569</f>
        <v>23</v>
      </c>
      <c r="J710" t="str">
        <f t="shared" si="1148"/>
        <v>AM</v>
      </c>
      <c r="K710" t="str">
        <f t="shared" si="1148"/>
        <v>Charters Towers Gun Club</v>
      </c>
      <c r="L710" t="str">
        <f t="shared" si="1148"/>
        <v>Left Hand side/2nd away from clubhouse</v>
      </c>
    </row>
    <row r="711" spans="1:12" x14ac:dyDescent="0.2">
      <c r="A711" t="str">
        <f t="shared" ref="A711:C711" si="1149">A570</f>
        <v>Monday</v>
      </c>
      <c r="B711">
        <f t="shared" si="1149"/>
        <v>279</v>
      </c>
      <c r="C711" t="str">
        <f t="shared" si="1149"/>
        <v>B2</v>
      </c>
      <c r="D711">
        <f t="shared" ref="D711:E711" si="1150">G570</f>
        <v>166</v>
      </c>
      <c r="E711" s="16" t="str">
        <f t="shared" si="1150"/>
        <v>XXXX Floor Beers</v>
      </c>
      <c r="F711" t="s">
        <v>253</v>
      </c>
      <c r="G711">
        <f t="shared" ref="G711:H711" si="1151">D570</f>
        <v>110</v>
      </c>
      <c r="H711" t="str">
        <f t="shared" si="1151"/>
        <v>Mosman Mangoes</v>
      </c>
      <c r="I711">
        <f t="shared" ref="I711:L711" si="1152">I570</f>
        <v>15</v>
      </c>
      <c r="J711" t="str">
        <f t="shared" si="1152"/>
        <v>AM</v>
      </c>
      <c r="K711" t="str">
        <f t="shared" si="1152"/>
        <v>Mosman Park Junior Cricket</v>
      </c>
      <c r="L711" t="str">
        <f t="shared" si="1152"/>
        <v>Top field towards Mt Leyshon Road</v>
      </c>
    </row>
    <row r="712" spans="1:12" x14ac:dyDescent="0.2">
      <c r="A712" t="str">
        <f t="shared" ref="A712:C712" si="1153">A571</f>
        <v>Monday</v>
      </c>
      <c r="B712">
        <f t="shared" si="1153"/>
        <v>280</v>
      </c>
      <c r="C712" t="str">
        <f t="shared" si="1153"/>
        <v>B2</v>
      </c>
      <c r="D712">
        <f t="shared" ref="D712:E712" si="1154">G571</f>
        <v>99</v>
      </c>
      <c r="E712" s="16" t="str">
        <f t="shared" si="1154"/>
        <v>Jungle Patrol 2</v>
      </c>
      <c r="F712" t="s">
        <v>253</v>
      </c>
      <c r="G712">
        <f t="shared" ref="G712:H712" si="1155">D571</f>
        <v>120</v>
      </c>
      <c r="H712" t="str">
        <f t="shared" si="1155"/>
        <v>Piston Broke</v>
      </c>
      <c r="I712">
        <f t="shared" ref="I712:L712" si="1156">I571</f>
        <v>9</v>
      </c>
      <c r="J712" t="str">
        <f t="shared" si="1156"/>
        <v>AM</v>
      </c>
      <c r="K712" t="str">
        <f t="shared" si="1156"/>
        <v>The B.C.G. 1 GAME ONLY</v>
      </c>
      <c r="L712" t="str">
        <f t="shared" si="1156"/>
        <v>349 Old Dalrymple Road</v>
      </c>
    </row>
    <row r="713" spans="1:12" x14ac:dyDescent="0.2">
      <c r="A713" t="str">
        <f t="shared" ref="A713:C713" si="1157">A572</f>
        <v>Monday</v>
      </c>
      <c r="B713">
        <f t="shared" si="1157"/>
        <v>281</v>
      </c>
      <c r="C713" t="str">
        <f t="shared" si="1157"/>
        <v>B2</v>
      </c>
      <c r="D713">
        <f t="shared" ref="D713:E713" si="1158">G572</f>
        <v>39</v>
      </c>
      <c r="E713" s="16" t="str">
        <f t="shared" si="1158"/>
        <v>Bang Bang Boys</v>
      </c>
      <c r="F713" t="s">
        <v>253</v>
      </c>
      <c r="G713">
        <f t="shared" ref="G713:H713" si="1159">D572</f>
        <v>42</v>
      </c>
      <c r="H713" t="str">
        <f t="shared" si="1159"/>
        <v>Beerabong XI</v>
      </c>
      <c r="I713">
        <f t="shared" ref="I713:L713" si="1160">I572</f>
        <v>72</v>
      </c>
      <c r="J713" t="str">
        <f t="shared" si="1160"/>
        <v>AM</v>
      </c>
      <c r="K713" t="str">
        <f t="shared" si="1160"/>
        <v>V.B. PARK      1 GAME ONLY</v>
      </c>
      <c r="L713" t="str">
        <f t="shared" si="1160"/>
        <v>Acaciavale Road</v>
      </c>
    </row>
    <row r="714" spans="1:12" x14ac:dyDescent="0.2">
      <c r="A714" t="str">
        <f t="shared" ref="A714:C714" si="1161">A573</f>
        <v>Monday</v>
      </c>
      <c r="B714">
        <f t="shared" si="1161"/>
        <v>282</v>
      </c>
      <c r="C714" t="str">
        <f t="shared" si="1161"/>
        <v>B2</v>
      </c>
      <c r="D714">
        <f t="shared" ref="D714:E714" si="1162">G573</f>
        <v>44</v>
      </c>
      <c r="E714" s="16" t="str">
        <f t="shared" si="1162"/>
        <v>Beermacht XI</v>
      </c>
      <c r="F714" t="s">
        <v>253</v>
      </c>
      <c r="G714">
        <f t="shared" ref="G714:H714" si="1163">D573</f>
        <v>97</v>
      </c>
      <c r="H714" t="str">
        <f t="shared" si="1163"/>
        <v>Hughenden Grog Monsters</v>
      </c>
      <c r="I714">
        <f t="shared" ref="I714:L714" si="1164">I573</f>
        <v>11</v>
      </c>
      <c r="J714" t="str">
        <f t="shared" si="1164"/>
        <v>AM</v>
      </c>
      <c r="K714" t="str">
        <f t="shared" si="1164"/>
        <v>Mossman Park Junior Cricket</v>
      </c>
      <c r="L714" t="str">
        <f t="shared" si="1164"/>
        <v>Field between Nets and Natal Downs Rd</v>
      </c>
    </row>
    <row r="715" spans="1:12" x14ac:dyDescent="0.2">
      <c r="A715" t="str">
        <f t="shared" ref="A715:C715" si="1165">A574</f>
        <v>Monday</v>
      </c>
      <c r="B715">
        <f t="shared" si="1165"/>
        <v>283</v>
      </c>
      <c r="C715" t="str">
        <f t="shared" si="1165"/>
        <v>B2</v>
      </c>
      <c r="D715">
        <f t="shared" ref="D715:E715" si="1166">G574</f>
        <v>72</v>
      </c>
      <c r="E715" s="16" t="str">
        <f t="shared" si="1166"/>
        <v>Dirty Dogs</v>
      </c>
      <c r="F715" t="s">
        <v>253</v>
      </c>
      <c r="G715">
        <f t="shared" ref="G715:H715" si="1167">D574</f>
        <v>156</v>
      </c>
      <c r="H715" t="str">
        <f t="shared" si="1167"/>
        <v>Wallabies</v>
      </c>
      <c r="I715">
        <f t="shared" ref="I715:L715" si="1168">I574</f>
        <v>64</v>
      </c>
      <c r="J715" t="str">
        <f t="shared" si="1168"/>
        <v>AM</v>
      </c>
      <c r="K715" t="str">
        <f t="shared" si="1168"/>
        <v>School of Distance Education</v>
      </c>
      <c r="L715" t="str">
        <f t="shared" si="1168"/>
        <v>School of Distance Education</v>
      </c>
    </row>
    <row r="716" spans="1:12" x14ac:dyDescent="0.2">
      <c r="A716" t="str">
        <f t="shared" ref="A716:C716" si="1169">A575</f>
        <v>Monday</v>
      </c>
      <c r="B716">
        <f t="shared" si="1169"/>
        <v>284</v>
      </c>
      <c r="C716" t="str">
        <f t="shared" si="1169"/>
        <v>B2</v>
      </c>
      <c r="D716">
        <f t="shared" ref="D716:E716" si="1170">G575</f>
        <v>135</v>
      </c>
      <c r="E716" s="16" t="str">
        <f t="shared" si="1170"/>
        <v>Sugar Daddies</v>
      </c>
      <c r="F716" t="s">
        <v>253</v>
      </c>
      <c r="G716">
        <f t="shared" ref="G716:H716" si="1171">D575</f>
        <v>52</v>
      </c>
      <c r="H716" t="str">
        <f t="shared" si="1171"/>
        <v>Boombys Boozers</v>
      </c>
      <c r="I716">
        <f t="shared" ref="I716:L716" si="1172">I575</f>
        <v>78</v>
      </c>
      <c r="J716" t="str">
        <f t="shared" si="1172"/>
        <v>AM</v>
      </c>
      <c r="K716" t="str">
        <f t="shared" si="1172"/>
        <v xml:space="preserve">Boombys Backyard </v>
      </c>
      <c r="L716" t="str">
        <f t="shared" si="1172"/>
        <v>4.2 km  Weir  Road</v>
      </c>
    </row>
    <row r="717" spans="1:12" x14ac:dyDescent="0.2">
      <c r="A717" t="str">
        <f t="shared" ref="A717:C717" si="1173">A576</f>
        <v>Monday</v>
      </c>
      <c r="B717">
        <f t="shared" si="1173"/>
        <v>285</v>
      </c>
      <c r="C717" t="str">
        <f t="shared" si="1173"/>
        <v>B2</v>
      </c>
      <c r="D717">
        <f t="shared" ref="D717:E717" si="1174">G576</f>
        <v>130</v>
      </c>
      <c r="E717" s="16" t="str">
        <f t="shared" si="1174"/>
        <v>Shaggers XI</v>
      </c>
      <c r="F717" t="s">
        <v>253</v>
      </c>
      <c r="G717">
        <f t="shared" ref="G717:H717" si="1175">D576</f>
        <v>66</v>
      </c>
      <c r="H717" t="str">
        <f t="shared" si="1175"/>
        <v>Coen Heroes</v>
      </c>
      <c r="I717">
        <f t="shared" ref="I717:L717" si="1176">I576</f>
        <v>10</v>
      </c>
      <c r="J717" t="str">
        <f t="shared" si="1176"/>
        <v>AM</v>
      </c>
      <c r="K717" t="str">
        <f t="shared" si="1176"/>
        <v>All Souls &amp; St Gabriels School</v>
      </c>
      <c r="L717" t="str">
        <f t="shared" si="1176"/>
        <v>Burns Oval   across- road</v>
      </c>
    </row>
    <row r="718" spans="1:12" x14ac:dyDescent="0.2">
      <c r="A718" t="str">
        <f t="shared" ref="A718:C718" si="1177">A577</f>
        <v>Monday</v>
      </c>
      <c r="B718">
        <f t="shared" si="1177"/>
        <v>286</v>
      </c>
      <c r="C718" t="str">
        <f t="shared" si="1177"/>
        <v>B2</v>
      </c>
      <c r="D718">
        <f t="shared" ref="D718:E718" si="1178">G577</f>
        <v>131</v>
      </c>
      <c r="E718" s="16" t="str">
        <f t="shared" si="1178"/>
        <v>Sharks</v>
      </c>
      <c r="F718" t="s">
        <v>253</v>
      </c>
      <c r="G718">
        <f t="shared" ref="G718:H718" si="1179">D577</f>
        <v>100</v>
      </c>
      <c r="H718" t="str">
        <f t="shared" si="1179"/>
        <v>Jungle Patrol One</v>
      </c>
      <c r="I718">
        <f t="shared" ref="I718:L718" si="1180">I577</f>
        <v>56</v>
      </c>
      <c r="J718" t="str">
        <f t="shared" si="1180"/>
        <v>AM</v>
      </c>
      <c r="K718" t="str">
        <f t="shared" si="1180"/>
        <v>Eventide</v>
      </c>
      <c r="L718" t="str">
        <f t="shared" si="1180"/>
        <v>Eventide</v>
      </c>
    </row>
    <row r="719" spans="1:12" x14ac:dyDescent="0.2">
      <c r="A719" t="str">
        <f t="shared" ref="A719:C719" si="1181">A578</f>
        <v>Monday</v>
      </c>
      <c r="B719">
        <f t="shared" si="1181"/>
        <v>287</v>
      </c>
      <c r="C719" t="str">
        <f t="shared" si="1181"/>
        <v>B2</v>
      </c>
      <c r="D719">
        <f t="shared" ref="D719:E719" si="1182">G578</f>
        <v>43</v>
      </c>
      <c r="E719" s="16" t="str">
        <f t="shared" si="1182"/>
        <v>Beerhounds</v>
      </c>
      <c r="F719" t="s">
        <v>253</v>
      </c>
      <c r="G719">
        <f t="shared" ref="G719:H719" si="1183">D578</f>
        <v>158</v>
      </c>
      <c r="H719" t="str">
        <f t="shared" si="1183"/>
        <v>Wannabie's</v>
      </c>
      <c r="I719">
        <f t="shared" ref="I719:L719" si="1184">I578</f>
        <v>75</v>
      </c>
      <c r="J719" t="str">
        <f t="shared" si="1184"/>
        <v>AM</v>
      </c>
      <c r="K719" t="str">
        <f t="shared" si="1184"/>
        <v xml:space="preserve">Brokevale       </v>
      </c>
      <c r="L719" t="str">
        <f t="shared" si="1184"/>
        <v>3.8 km Milchester Road Queenslander Road</v>
      </c>
    </row>
    <row r="720" spans="1:12" x14ac:dyDescent="0.2">
      <c r="A720" t="str">
        <f t="shared" ref="A720:C720" si="1185">A579</f>
        <v>Monday</v>
      </c>
      <c r="B720">
        <f t="shared" si="1185"/>
        <v>288</v>
      </c>
      <c r="C720" t="str">
        <f t="shared" si="1185"/>
        <v>B2</v>
      </c>
      <c r="D720">
        <f t="shared" ref="D720:E720" si="1186">G579</f>
        <v>33</v>
      </c>
      <c r="E720" s="16" t="str">
        <f t="shared" si="1186"/>
        <v>Alegnim Lads</v>
      </c>
      <c r="F720" t="s">
        <v>253</v>
      </c>
      <c r="G720">
        <f t="shared" ref="G720:H720" si="1187">D579</f>
        <v>108</v>
      </c>
      <c r="H720" t="str">
        <f t="shared" si="1187"/>
        <v>Mingela</v>
      </c>
      <c r="I720">
        <f t="shared" ref="I720:L720" si="1188">I579</f>
        <v>20</v>
      </c>
      <c r="J720" t="str">
        <f t="shared" si="1188"/>
        <v>AM</v>
      </c>
      <c r="K720" t="str">
        <f t="shared" si="1188"/>
        <v>Richmond Hill State School</v>
      </c>
      <c r="L720" t="str">
        <f t="shared" si="1188"/>
        <v>Richmond Hill School</v>
      </c>
    </row>
    <row r="721" spans="1:12" x14ac:dyDescent="0.2">
      <c r="A721" t="str">
        <f t="shared" ref="A721:C721" si="1189">A580</f>
        <v>Monday</v>
      </c>
      <c r="B721">
        <f t="shared" si="1189"/>
        <v>289</v>
      </c>
      <c r="C721" t="str">
        <f t="shared" si="1189"/>
        <v>B2</v>
      </c>
      <c r="D721">
        <f t="shared" ref="D721:E721" si="1190">G580</f>
        <v>51</v>
      </c>
      <c r="E721" s="16" t="str">
        <f t="shared" si="1190"/>
        <v>Bloody Huge XI</v>
      </c>
      <c r="F721" t="s">
        <v>253</v>
      </c>
      <c r="G721">
        <f t="shared" ref="G721:H721" si="1191">D580</f>
        <v>168</v>
      </c>
      <c r="H721" t="str">
        <f t="shared" si="1191"/>
        <v>Yogi's Eleven</v>
      </c>
      <c r="I721">
        <f t="shared" ref="I721:L721" si="1192">I580</f>
        <v>34</v>
      </c>
      <c r="J721" t="str">
        <f t="shared" si="1192"/>
        <v>AM</v>
      </c>
      <c r="K721" t="str">
        <f t="shared" si="1192"/>
        <v>Charters Towers Airport Reserve</v>
      </c>
      <c r="L721">
        <f t="shared" si="1192"/>
        <v>0</v>
      </c>
    </row>
    <row r="722" spans="1:12" x14ac:dyDescent="0.2">
      <c r="A722" t="str">
        <f t="shared" ref="A722:C722" si="1193">A581</f>
        <v>Monday</v>
      </c>
      <c r="B722">
        <f t="shared" si="1193"/>
        <v>290</v>
      </c>
      <c r="C722" t="str">
        <f t="shared" si="1193"/>
        <v>B2</v>
      </c>
      <c r="D722">
        <f t="shared" ref="D722:E722" si="1194">G581</f>
        <v>161</v>
      </c>
      <c r="E722" s="16" t="str">
        <f t="shared" si="1194"/>
        <v>Weipa Croc's</v>
      </c>
      <c r="F722" t="s">
        <v>253</v>
      </c>
      <c r="G722">
        <f t="shared" ref="G722:H722" si="1195">D581</f>
        <v>103</v>
      </c>
      <c r="H722" t="str">
        <f t="shared" si="1195"/>
        <v>Logistic All Sorts</v>
      </c>
      <c r="I722">
        <f t="shared" ref="I722:L722" si="1196">I581</f>
        <v>44</v>
      </c>
      <c r="J722" t="str">
        <f t="shared" si="1196"/>
        <v>AM</v>
      </c>
      <c r="K722" t="str">
        <f t="shared" si="1196"/>
        <v>Charters Towers Airport Reserve</v>
      </c>
      <c r="L722">
        <f t="shared" si="1196"/>
        <v>0</v>
      </c>
    </row>
    <row r="723" spans="1:12" x14ac:dyDescent="0.2">
      <c r="A723" t="str">
        <f t="shared" ref="A723:C723" si="1197">A582</f>
        <v>Monday</v>
      </c>
      <c r="B723">
        <f t="shared" si="1197"/>
        <v>291</v>
      </c>
      <c r="C723" t="str">
        <f t="shared" si="1197"/>
        <v>B2</v>
      </c>
      <c r="D723">
        <f t="shared" ref="D723:E723" si="1198">G582</f>
        <v>138</v>
      </c>
      <c r="E723" s="16" t="str">
        <f t="shared" si="1198"/>
        <v>The Dirty Rats</v>
      </c>
      <c r="F723" t="s">
        <v>253</v>
      </c>
      <c r="G723">
        <f t="shared" ref="G723:H723" si="1199">D582</f>
        <v>45</v>
      </c>
      <c r="H723" t="str">
        <f t="shared" si="1199"/>
        <v>Big Micks Finns XI</v>
      </c>
      <c r="I723">
        <f t="shared" ref="I723:L723" si="1200">I582</f>
        <v>43</v>
      </c>
      <c r="J723" t="str">
        <f t="shared" si="1200"/>
        <v>AM</v>
      </c>
      <c r="K723" t="str">
        <f t="shared" si="1200"/>
        <v>Charters Towers Airport Reserve</v>
      </c>
      <c r="L723">
        <f t="shared" si="1200"/>
        <v>0</v>
      </c>
    </row>
    <row r="724" spans="1:12" x14ac:dyDescent="0.2">
      <c r="A724" t="str">
        <f t="shared" ref="A724:C724" si="1201">A583</f>
        <v>Monday</v>
      </c>
      <c r="B724">
        <f t="shared" si="1201"/>
        <v>292</v>
      </c>
      <c r="C724" t="str">
        <f t="shared" si="1201"/>
        <v>B2</v>
      </c>
      <c r="D724">
        <f t="shared" ref="D724:E724" si="1202">G583</f>
        <v>155</v>
      </c>
      <c r="E724" s="16" t="str">
        <f t="shared" si="1202"/>
        <v>Walker's Wides</v>
      </c>
      <c r="F724" t="s">
        <v>253</v>
      </c>
      <c r="G724">
        <f t="shared" ref="G724:H724" si="1203">D583</f>
        <v>121</v>
      </c>
      <c r="H724" t="str">
        <f t="shared" si="1203"/>
        <v>Poked United</v>
      </c>
      <c r="I724">
        <f t="shared" ref="I724:L724" si="1204">I583</f>
        <v>29</v>
      </c>
      <c r="J724" t="str">
        <f t="shared" si="1204"/>
        <v>AM</v>
      </c>
      <c r="K724" t="str">
        <f t="shared" si="1204"/>
        <v>Charters Towers Airport Reserve</v>
      </c>
      <c r="L724" t="str">
        <f t="shared" si="1204"/>
        <v>Opposite Depot</v>
      </c>
    </row>
    <row r="725" spans="1:12" x14ac:dyDescent="0.2">
      <c r="A725" t="str">
        <f t="shared" ref="A725:C725" si="1205">A584</f>
        <v>Monday</v>
      </c>
      <c r="B725">
        <f t="shared" si="1205"/>
        <v>293</v>
      </c>
      <c r="C725" t="str">
        <f t="shared" si="1205"/>
        <v>B2</v>
      </c>
      <c r="D725">
        <f t="shared" ref="D725:E725" si="1206">G584</f>
        <v>139</v>
      </c>
      <c r="E725" s="16" t="str">
        <f t="shared" si="1206"/>
        <v>The Herd XI</v>
      </c>
      <c r="F725" t="s">
        <v>253</v>
      </c>
      <c r="G725">
        <f t="shared" ref="G725:H725" si="1207">D584</f>
        <v>134</v>
      </c>
      <c r="H725" t="str">
        <f t="shared" si="1207"/>
        <v>Stiff Members</v>
      </c>
      <c r="I725">
        <f t="shared" ref="I725:L725" si="1208">I584</f>
        <v>71</v>
      </c>
      <c r="J725" t="str">
        <f t="shared" si="1208"/>
        <v>AM</v>
      </c>
      <c r="K725" t="str">
        <f t="shared" si="1208"/>
        <v>Lords</v>
      </c>
      <c r="L725" t="str">
        <f t="shared" si="1208"/>
        <v>Off Phillipson Road near Distance Edd</v>
      </c>
    </row>
    <row r="726" spans="1:12" x14ac:dyDescent="0.2">
      <c r="A726" t="str">
        <f t="shared" ref="A726:C726" si="1209">A585</f>
        <v>Monday</v>
      </c>
      <c r="B726">
        <f t="shared" si="1209"/>
        <v>294</v>
      </c>
      <c r="C726" t="str">
        <f t="shared" si="1209"/>
        <v>B2</v>
      </c>
      <c r="D726">
        <f t="shared" ref="D726:E726" si="1210">G585</f>
        <v>144</v>
      </c>
      <c r="E726" s="16" t="str">
        <f t="shared" si="1210"/>
        <v>Thirsty Rhinos</v>
      </c>
      <c r="F726" t="s">
        <v>253</v>
      </c>
      <c r="G726">
        <f t="shared" ref="G726:H726" si="1211">D585</f>
        <v>111</v>
      </c>
      <c r="H726" t="str">
        <f t="shared" si="1211"/>
        <v>Mt Coolon</v>
      </c>
      <c r="I726">
        <f t="shared" ref="I726:L726" si="1212">I585</f>
        <v>62</v>
      </c>
      <c r="J726" t="str">
        <f t="shared" si="1212"/>
        <v>AM</v>
      </c>
      <c r="K726" t="str">
        <f t="shared" si="1212"/>
        <v>The FCG                   1GAME</v>
      </c>
      <c r="L726" t="str">
        <f t="shared" si="1212"/>
        <v>Bus Road - Fordyce's Property</v>
      </c>
    </row>
    <row r="727" spans="1:12" x14ac:dyDescent="0.2">
      <c r="A727" t="str">
        <f t="shared" ref="A727:C727" si="1213">A586</f>
        <v>Monday</v>
      </c>
      <c r="B727">
        <f t="shared" si="1213"/>
        <v>295</v>
      </c>
      <c r="C727" t="str">
        <f t="shared" si="1213"/>
        <v>B2</v>
      </c>
      <c r="D727">
        <f t="shared" ref="D727:E727" si="1214">G586</f>
        <v>69</v>
      </c>
      <c r="E727" s="16" t="str">
        <f t="shared" si="1214"/>
        <v>Custards</v>
      </c>
      <c r="F727" t="s">
        <v>253</v>
      </c>
      <c r="G727">
        <f t="shared" ref="G727:H727" si="1215">D586</f>
        <v>124</v>
      </c>
      <c r="H727" t="str">
        <f t="shared" si="1215"/>
        <v>Popatop XI</v>
      </c>
      <c r="I727">
        <f t="shared" ref="I727:L727" si="1216">I586</f>
        <v>70</v>
      </c>
      <c r="J727" t="str">
        <f t="shared" si="1216"/>
        <v>AM</v>
      </c>
      <c r="K727" t="str">
        <f t="shared" si="1216"/>
        <v>Popatop Plains</v>
      </c>
      <c r="L727" t="str">
        <f t="shared" si="1216"/>
        <v xml:space="preserve"> 3 km  on Woodchopper Road</v>
      </c>
    </row>
    <row r="728" spans="1:12" x14ac:dyDescent="0.2">
      <c r="A728" t="str">
        <f t="shared" ref="A728:C728" si="1217">A587</f>
        <v>Monday</v>
      </c>
      <c r="B728">
        <f t="shared" si="1217"/>
        <v>296</v>
      </c>
      <c r="C728" t="str">
        <f t="shared" si="1217"/>
        <v>B2</v>
      </c>
      <c r="D728">
        <f t="shared" ref="D728:E728" si="1218">G587</f>
        <v>152</v>
      </c>
      <c r="E728" s="16" t="str">
        <f t="shared" si="1218"/>
        <v>U12's PCYC</v>
      </c>
      <c r="F728" t="s">
        <v>253</v>
      </c>
      <c r="G728">
        <f t="shared" ref="G728:H728" si="1219">D587</f>
        <v>38</v>
      </c>
      <c r="H728" t="str">
        <f t="shared" si="1219"/>
        <v>Ballz Hangin</v>
      </c>
      <c r="I728">
        <f t="shared" ref="I728:L728" si="1220">I587</f>
        <v>77</v>
      </c>
      <c r="J728" t="str">
        <f t="shared" si="1220"/>
        <v>AM</v>
      </c>
      <c r="K728" t="str">
        <f t="shared" si="1220"/>
        <v>A Leonardi    1 GAME ONLY</v>
      </c>
      <c r="L728" t="str">
        <f t="shared" si="1220"/>
        <v>30 Torsview Road of Woodchopper Road</v>
      </c>
    </row>
    <row r="729" spans="1:12" x14ac:dyDescent="0.2">
      <c r="A729" t="str">
        <f t="shared" ref="A729:C729" si="1221">A588</f>
        <v>Monday</v>
      </c>
      <c r="B729">
        <f t="shared" si="1221"/>
        <v>297</v>
      </c>
      <c r="C729" t="str">
        <f t="shared" si="1221"/>
        <v>B2</v>
      </c>
      <c r="D729">
        <f t="shared" ref="D729:E729" si="1222">G588</f>
        <v>49</v>
      </c>
      <c r="E729" s="16" t="str">
        <f t="shared" si="1222"/>
        <v>Blind Mullets</v>
      </c>
      <c r="F729" t="s">
        <v>253</v>
      </c>
      <c r="G729">
        <f t="shared" ref="G729:H729" si="1223">D588</f>
        <v>62</v>
      </c>
      <c r="H729" t="str">
        <f t="shared" si="1223"/>
        <v>Casualties</v>
      </c>
      <c r="I729">
        <f t="shared" ref="I729:L729" si="1224">I588</f>
        <v>74</v>
      </c>
      <c r="J729" t="str">
        <f t="shared" si="1224"/>
        <v>AM</v>
      </c>
      <c r="K729" t="str">
        <f t="shared" si="1224"/>
        <v>Urdera  Road</v>
      </c>
      <c r="L729" t="str">
        <f t="shared" si="1224"/>
        <v>3.2 km Urdera  Road on Lynd H/Way 5km</v>
      </c>
    </row>
    <row r="730" spans="1:12" x14ac:dyDescent="0.2">
      <c r="A730" t="str">
        <f t="shared" ref="A730:C730" si="1225">A589</f>
        <v>Monday</v>
      </c>
      <c r="B730">
        <f t="shared" si="1225"/>
        <v>298</v>
      </c>
      <c r="C730" t="str">
        <f t="shared" si="1225"/>
        <v>B2</v>
      </c>
      <c r="D730">
        <f t="shared" ref="D730:E730" si="1226">G589</f>
        <v>46</v>
      </c>
      <c r="E730" s="16" t="str">
        <f t="shared" si="1226"/>
        <v>Billbies 11</v>
      </c>
      <c r="F730" t="s">
        <v>253</v>
      </c>
      <c r="G730">
        <f t="shared" ref="G730:H730" si="1227">D589</f>
        <v>56</v>
      </c>
      <c r="H730" t="str">
        <f t="shared" si="1227"/>
        <v>Broughton River Brewers II</v>
      </c>
      <c r="I730">
        <f t="shared" ref="I730:L730" si="1228">I589</f>
        <v>57</v>
      </c>
      <c r="J730" t="str">
        <f t="shared" si="1228"/>
        <v>AM</v>
      </c>
      <c r="K730" t="str">
        <f t="shared" si="1228"/>
        <v>133 Diamond Road</v>
      </c>
      <c r="L730" t="str">
        <f t="shared" si="1228"/>
        <v>4 km Bus Road</v>
      </c>
    </row>
    <row r="731" spans="1:12" x14ac:dyDescent="0.2">
      <c r="A731" t="str">
        <f t="shared" ref="A731:C731" si="1229">A590</f>
        <v>Monday</v>
      </c>
      <c r="B731">
        <f t="shared" si="1229"/>
        <v>299</v>
      </c>
      <c r="C731" t="str">
        <f t="shared" si="1229"/>
        <v>B2</v>
      </c>
      <c r="D731">
        <f t="shared" ref="D731:E731" si="1230">G590</f>
        <v>91</v>
      </c>
      <c r="E731" s="16" t="str">
        <f t="shared" si="1230"/>
        <v>Grog Boggers</v>
      </c>
      <c r="F731" t="s">
        <v>253</v>
      </c>
      <c r="G731">
        <f t="shared" ref="G731:H731" si="1231">D590</f>
        <v>163</v>
      </c>
      <c r="H731" t="str">
        <f t="shared" si="1231"/>
        <v>Western Star Pickets 1</v>
      </c>
      <c r="I731">
        <f t="shared" ref="I731:L731" si="1232">I590</f>
        <v>19</v>
      </c>
      <c r="J731" t="str">
        <f t="shared" si="1232"/>
        <v>AM</v>
      </c>
      <c r="K731" t="str">
        <f t="shared" si="1232"/>
        <v>Blackheath &amp; Thornburgh College</v>
      </c>
      <c r="L731" t="str">
        <f t="shared" si="1232"/>
        <v>Waverley Field</v>
      </c>
    </row>
    <row r="732" spans="1:12" x14ac:dyDescent="0.2">
      <c r="A732" t="str">
        <f t="shared" ref="A732:C732" si="1233">A591</f>
        <v>Monday</v>
      </c>
      <c r="B732">
        <f t="shared" si="1233"/>
        <v>300</v>
      </c>
      <c r="C732" t="str">
        <f t="shared" si="1233"/>
        <v>B2</v>
      </c>
      <c r="D732">
        <f t="shared" ref="D732:E732" si="1234">G591</f>
        <v>125</v>
      </c>
      <c r="E732" s="16" t="str">
        <f t="shared" si="1234"/>
        <v>Ravenswood Gold Nuggets</v>
      </c>
      <c r="F732" t="s">
        <v>253</v>
      </c>
      <c r="G732">
        <f t="shared" ref="G732:H732" si="1235">D591</f>
        <v>93</v>
      </c>
      <c r="H732" t="str">
        <f t="shared" si="1235"/>
        <v>HazBeanz</v>
      </c>
      <c r="I732">
        <f t="shared" ref="I732:L732" si="1236">I591</f>
        <v>69</v>
      </c>
      <c r="J732" t="str">
        <f t="shared" si="1236"/>
        <v>AM</v>
      </c>
      <c r="K732" t="str">
        <f t="shared" si="1236"/>
        <v xml:space="preserve">Alcheringa     </v>
      </c>
      <c r="L732" t="str">
        <f t="shared" si="1236"/>
        <v>4.2 km on Old Dalrymple Road.</v>
      </c>
    </row>
    <row r="733" spans="1:12" x14ac:dyDescent="0.2">
      <c r="A733" t="str">
        <f t="shared" ref="A733:C733" si="1237">A592</f>
        <v>Monday</v>
      </c>
      <c r="B733">
        <f t="shared" si="1237"/>
        <v>301</v>
      </c>
      <c r="C733" t="str">
        <f t="shared" si="1237"/>
        <v>B2</v>
      </c>
      <c r="D733">
        <f t="shared" ref="D733:E733" si="1238">G592</f>
        <v>87</v>
      </c>
      <c r="E733" s="16" t="str">
        <f t="shared" si="1238"/>
        <v>Gone Fishin</v>
      </c>
      <c r="F733" t="s">
        <v>253</v>
      </c>
      <c r="G733">
        <f t="shared" ref="G733:H733" si="1239">D592</f>
        <v>70</v>
      </c>
      <c r="H733" t="str">
        <f t="shared" si="1239"/>
        <v>Dads and Lads</v>
      </c>
      <c r="I733">
        <f t="shared" ref="I733:L733" si="1240">I592</f>
        <v>18</v>
      </c>
      <c r="J733" t="str">
        <f t="shared" si="1240"/>
        <v>AM</v>
      </c>
      <c r="K733" t="str">
        <f t="shared" si="1240"/>
        <v>Mafeking Road</v>
      </c>
      <c r="L733" t="str">
        <f t="shared" si="1240"/>
        <v>4 km Milchester Road</v>
      </c>
    </row>
    <row r="734" spans="1:12" x14ac:dyDescent="0.2">
      <c r="A734" t="str">
        <f t="shared" ref="A734:C734" si="1241">A593</f>
        <v>Monday</v>
      </c>
      <c r="B734">
        <f t="shared" si="1241"/>
        <v>302</v>
      </c>
      <c r="C734" t="str">
        <f t="shared" si="1241"/>
        <v>B2</v>
      </c>
      <c r="D734">
        <f t="shared" ref="D734:E734" si="1242">G593</f>
        <v>114</v>
      </c>
      <c r="E734" s="16" t="str">
        <f t="shared" si="1242"/>
        <v>Nick 'N' Balls</v>
      </c>
      <c r="F734" t="s">
        <v>253</v>
      </c>
      <c r="G734">
        <f t="shared" ref="G734:H734" si="1243">D593</f>
        <v>102</v>
      </c>
      <c r="H734" t="str">
        <f t="shared" si="1243"/>
        <v>Laidback 11</v>
      </c>
      <c r="I734">
        <f t="shared" ref="I734:L734" si="1244">I593</f>
        <v>60</v>
      </c>
      <c r="J734" t="str">
        <f t="shared" si="1244"/>
        <v>AM</v>
      </c>
      <c r="K734" t="str">
        <f t="shared" si="1244"/>
        <v xml:space="preserve">Laid Back XI                </v>
      </c>
      <c r="L734" t="str">
        <f t="shared" si="1244"/>
        <v>Bus Road - Ramsay's Property</v>
      </c>
    </row>
    <row r="735" spans="1:12" x14ac:dyDescent="0.2">
      <c r="A735" t="str">
        <f t="shared" ref="A735:C735" si="1245">A594</f>
        <v>Monday</v>
      </c>
      <c r="B735">
        <f t="shared" si="1245"/>
        <v>303</v>
      </c>
      <c r="C735" t="str">
        <f t="shared" si="1245"/>
        <v>B2</v>
      </c>
      <c r="D735">
        <f t="shared" ref="D735:E735" si="1246">G594</f>
        <v>107</v>
      </c>
      <c r="E735" s="16" t="str">
        <f t="shared" si="1246"/>
        <v>Mick Downey's XI</v>
      </c>
      <c r="F735" t="s">
        <v>253</v>
      </c>
      <c r="G735">
        <f t="shared" ref="G735:H735" si="1247">D594</f>
        <v>126</v>
      </c>
      <c r="H735" t="str">
        <f t="shared" si="1247"/>
        <v>Retirees</v>
      </c>
      <c r="I735">
        <f t="shared" ref="I735:L735" si="1248">I594</f>
        <v>61</v>
      </c>
      <c r="J735" t="str">
        <f t="shared" si="1248"/>
        <v>AM</v>
      </c>
      <c r="K735" t="str">
        <f t="shared" si="1248"/>
        <v>Towers Taipans Soccer Field</v>
      </c>
      <c r="L735" t="str">
        <f t="shared" si="1248"/>
        <v>Kerswell Oval</v>
      </c>
    </row>
    <row r="736" spans="1:12" x14ac:dyDescent="0.2">
      <c r="A736" t="str">
        <f t="shared" ref="A736:C736" si="1249">A595</f>
        <v>Monday</v>
      </c>
      <c r="B736">
        <f t="shared" si="1249"/>
        <v>304</v>
      </c>
      <c r="C736" t="str">
        <f t="shared" si="1249"/>
        <v>B2</v>
      </c>
      <c r="D736">
        <f t="shared" ref="D736:E736" si="1250">G595</f>
        <v>59</v>
      </c>
      <c r="E736" s="16" t="str">
        <f t="shared" si="1250"/>
        <v>Bumbo's XI</v>
      </c>
      <c r="F736" t="s">
        <v>253</v>
      </c>
      <c r="G736">
        <f t="shared" ref="G736:H736" si="1251">D595</f>
        <v>81</v>
      </c>
      <c r="H736" t="str">
        <f t="shared" si="1251"/>
        <v>Farmer's XI</v>
      </c>
      <c r="I736">
        <f t="shared" ref="I736:L736" si="1252">I595</f>
        <v>66</v>
      </c>
      <c r="J736" t="str">
        <f t="shared" si="1252"/>
        <v>PM</v>
      </c>
      <c r="K736" t="str">
        <f t="shared" si="1252"/>
        <v>Six Pack Downs</v>
      </c>
      <c r="L736" t="str">
        <f t="shared" si="1252"/>
        <v>3.6 km on Lynd Highway</v>
      </c>
    </row>
    <row r="737" spans="1:12" x14ac:dyDescent="0.2">
      <c r="A737" t="str">
        <f t="shared" ref="A737:C737" si="1253">A596</f>
        <v>Monday</v>
      </c>
      <c r="B737">
        <f t="shared" si="1253"/>
        <v>305</v>
      </c>
      <c r="C737" t="str">
        <f t="shared" si="1253"/>
        <v>B2</v>
      </c>
      <c r="D737">
        <f t="shared" ref="D737:E737" si="1254">G596</f>
        <v>65</v>
      </c>
      <c r="E737" s="16" t="str">
        <f t="shared" si="1254"/>
        <v>Chuckers &amp; Sloggers</v>
      </c>
      <c r="F737" t="s">
        <v>253</v>
      </c>
      <c r="G737">
        <f t="shared" ref="G737:H737" si="1255">D596</f>
        <v>89</v>
      </c>
      <c r="H737" t="str">
        <f t="shared" si="1255"/>
        <v>Grandstanders II</v>
      </c>
      <c r="I737">
        <f t="shared" ref="I737:L737" si="1256">I596</f>
        <v>50</v>
      </c>
      <c r="J737" t="str">
        <f t="shared" si="1256"/>
        <v>AM</v>
      </c>
      <c r="K737" t="str">
        <f t="shared" si="1256"/>
        <v>Goldfield Sporting Complex</v>
      </c>
      <c r="L737" t="str">
        <f t="shared" si="1256"/>
        <v>2nd away from Athletic Club</v>
      </c>
    </row>
    <row r="738" spans="1:12" x14ac:dyDescent="0.2">
      <c r="A738" t="str">
        <f t="shared" ref="A738:C738" si="1257">A597</f>
        <v>Monday</v>
      </c>
      <c r="B738">
        <f t="shared" si="1257"/>
        <v>306</v>
      </c>
      <c r="C738" t="str">
        <f t="shared" si="1257"/>
        <v>B2</v>
      </c>
      <c r="D738">
        <f t="shared" ref="D738:E738" si="1258">G597</f>
        <v>143</v>
      </c>
      <c r="E738" s="16" t="str">
        <f t="shared" si="1258"/>
        <v>The Wilderbeasts</v>
      </c>
      <c r="F738" t="s">
        <v>253</v>
      </c>
      <c r="G738">
        <f t="shared" ref="G738:H738" si="1259">D597</f>
        <v>88</v>
      </c>
      <c r="H738" t="str">
        <f t="shared" si="1259"/>
        <v>Grandstanders</v>
      </c>
      <c r="I738">
        <f t="shared" ref="I738:L738" si="1260">I597</f>
        <v>8</v>
      </c>
      <c r="J738" t="str">
        <f t="shared" si="1260"/>
        <v>AM</v>
      </c>
      <c r="K738" t="str">
        <f t="shared" si="1260"/>
        <v>All Souls &amp; St Gabriels School</v>
      </c>
      <c r="L738" t="str">
        <f t="shared" si="1260"/>
        <v>Burry  Oval</v>
      </c>
    </row>
    <row r="739" spans="1:12" x14ac:dyDescent="0.2">
      <c r="A739" t="str">
        <f t="shared" ref="A739:C739" si="1261">A598</f>
        <v>Monday</v>
      </c>
      <c r="B739">
        <f t="shared" si="1261"/>
        <v>307</v>
      </c>
      <c r="C739" t="str">
        <f t="shared" si="1261"/>
        <v>B2</v>
      </c>
      <c r="D739">
        <f t="shared" ref="D739:E739" si="1262">G598</f>
        <v>106</v>
      </c>
      <c r="E739" s="16" t="str">
        <f t="shared" si="1262"/>
        <v>Mendi's Mob</v>
      </c>
      <c r="F739" t="s">
        <v>253</v>
      </c>
      <c r="G739">
        <f t="shared" ref="G739:H739" si="1263">D598</f>
        <v>142</v>
      </c>
      <c r="H739" t="str">
        <f t="shared" si="1263"/>
        <v>The Smashed Crabs</v>
      </c>
      <c r="I739">
        <f t="shared" ref="I739:L739" si="1264">I598</f>
        <v>73</v>
      </c>
      <c r="J739" t="str">
        <f t="shared" si="1264"/>
        <v>AM</v>
      </c>
      <c r="K739" t="str">
        <f t="shared" si="1264"/>
        <v>51 Corral Road</v>
      </c>
      <c r="L739" t="str">
        <f t="shared" si="1264"/>
        <v>3.1 km Jesmond Road on Mt Isa  H/Way  10 km</v>
      </c>
    </row>
    <row r="740" spans="1:12" x14ac:dyDescent="0.2">
      <c r="A740" t="str">
        <f t="shared" ref="A740:C740" si="1265">A599</f>
        <v>Monday</v>
      </c>
      <c r="B740">
        <f t="shared" si="1265"/>
        <v>308</v>
      </c>
      <c r="C740" t="str">
        <f t="shared" si="1265"/>
        <v>B2</v>
      </c>
      <c r="D740">
        <f t="shared" ref="D740:E740" si="1266">G599</f>
        <v>37</v>
      </c>
      <c r="E740" s="16" t="str">
        <f t="shared" si="1266"/>
        <v>Balls, Beers and Bowl 5417</v>
      </c>
      <c r="F740" t="s">
        <v>253</v>
      </c>
      <c r="G740">
        <f t="shared" ref="G740:H740" si="1267">D599</f>
        <v>40</v>
      </c>
      <c r="H740" t="str">
        <f t="shared" si="1267"/>
        <v>Barbwire</v>
      </c>
      <c r="I740">
        <f t="shared" ref="I740:L740" si="1268">I599</f>
        <v>54</v>
      </c>
      <c r="J740" t="str">
        <f t="shared" si="1268"/>
        <v>AM</v>
      </c>
      <c r="K740" t="str">
        <f t="shared" si="1268"/>
        <v>Drink-A-Stubbie Downs</v>
      </c>
      <c r="L740" t="str">
        <f t="shared" si="1268"/>
        <v>7.5km on Weir Road</v>
      </c>
    </row>
    <row r="741" spans="1:12" x14ac:dyDescent="0.2">
      <c r="A741" t="str">
        <f t="shared" ref="A741:C741" si="1269">A600</f>
        <v>Monday</v>
      </c>
      <c r="B741">
        <f t="shared" si="1269"/>
        <v>309</v>
      </c>
      <c r="C741" t="str">
        <f t="shared" si="1269"/>
        <v>B2</v>
      </c>
      <c r="D741">
        <f t="shared" ref="D741:E741" si="1270">G600</f>
        <v>117</v>
      </c>
      <c r="E741" s="16" t="str">
        <f t="shared" si="1270"/>
        <v>Parmy Army</v>
      </c>
      <c r="F741" t="s">
        <v>253</v>
      </c>
      <c r="G741">
        <f t="shared" ref="G741:H741" si="1271">D600</f>
        <v>58</v>
      </c>
      <c r="H741" t="str">
        <f t="shared" si="1271"/>
        <v>Bum Grubs</v>
      </c>
      <c r="I741">
        <f t="shared" ref="I741:L741" si="1272">I600</f>
        <v>45</v>
      </c>
      <c r="J741" t="str">
        <f t="shared" si="1272"/>
        <v>AM</v>
      </c>
      <c r="K741" t="str">
        <f t="shared" si="1272"/>
        <v>Charters Towers Airport Reserve</v>
      </c>
      <c r="L741" t="str">
        <f t="shared" si="1272"/>
        <v>Closest field to Trade Centre</v>
      </c>
    </row>
    <row r="742" spans="1:12" x14ac:dyDescent="0.2">
      <c r="A742" t="str">
        <f t="shared" ref="A742:C742" si="1273">A601</f>
        <v>Monday</v>
      </c>
      <c r="B742">
        <f t="shared" si="1273"/>
        <v>310</v>
      </c>
      <c r="C742" t="str">
        <f t="shared" si="1273"/>
        <v>B2</v>
      </c>
      <c r="D742">
        <f t="shared" ref="D742:E742" si="1274">G601</f>
        <v>129</v>
      </c>
      <c r="E742" s="16" t="str">
        <f t="shared" si="1274"/>
        <v>Scuds 11</v>
      </c>
      <c r="F742" t="s">
        <v>253</v>
      </c>
      <c r="G742">
        <f t="shared" ref="G742:H742" si="1275">D601</f>
        <v>162</v>
      </c>
      <c r="H742" t="str">
        <f t="shared" si="1275"/>
        <v>West Indigies</v>
      </c>
      <c r="I742">
        <f t="shared" ref="I742:L742" si="1276">I601</f>
        <v>32</v>
      </c>
      <c r="J742" t="str">
        <f t="shared" si="1276"/>
        <v>AM</v>
      </c>
      <c r="K742" t="str">
        <f t="shared" si="1276"/>
        <v>Charters Towers Airport Reserve</v>
      </c>
      <c r="L742">
        <f t="shared" si="1276"/>
        <v>0</v>
      </c>
    </row>
    <row r="743" spans="1:12" x14ac:dyDescent="0.2">
      <c r="A743" t="str">
        <f t="shared" ref="A743:C743" si="1277">A602</f>
        <v>Monday</v>
      </c>
      <c r="B743">
        <f t="shared" si="1277"/>
        <v>311</v>
      </c>
      <c r="C743" t="str">
        <f t="shared" si="1277"/>
        <v>B2</v>
      </c>
      <c r="D743">
        <f t="shared" ref="D743:E743" si="1278">G602</f>
        <v>77</v>
      </c>
      <c r="E743" s="16" t="str">
        <f t="shared" si="1278"/>
        <v>Erratic 11</v>
      </c>
      <c r="F743" t="s">
        <v>253</v>
      </c>
      <c r="G743">
        <f t="shared" ref="G743:H743" si="1279">D602</f>
        <v>96</v>
      </c>
      <c r="H743" t="str">
        <f t="shared" si="1279"/>
        <v>Hit 'N' Split</v>
      </c>
      <c r="I743">
        <f t="shared" ref="I743:L743" si="1280">I602</f>
        <v>35</v>
      </c>
      <c r="J743" t="str">
        <f t="shared" si="1280"/>
        <v>AM</v>
      </c>
      <c r="K743" t="str">
        <f t="shared" si="1280"/>
        <v>Charters Towers Airport Reserve</v>
      </c>
      <c r="L743">
        <f t="shared" si="1280"/>
        <v>0</v>
      </c>
    </row>
    <row r="744" spans="1:12" x14ac:dyDescent="0.2">
      <c r="A744" t="str">
        <f t="shared" ref="A744:C744" si="1281">A603</f>
        <v>Monday</v>
      </c>
      <c r="B744">
        <f t="shared" si="1281"/>
        <v>312</v>
      </c>
      <c r="C744" t="str">
        <f t="shared" si="1281"/>
        <v>B2</v>
      </c>
      <c r="D744">
        <f t="shared" ref="D744:E744" si="1282">G603</f>
        <v>105</v>
      </c>
      <c r="E744" s="16" t="str">
        <f t="shared" si="1282"/>
        <v>Master Batters</v>
      </c>
      <c r="F744" t="s">
        <v>253</v>
      </c>
      <c r="G744">
        <f t="shared" ref="G744:H744" si="1283">D603</f>
        <v>115</v>
      </c>
      <c r="H744" t="str">
        <f t="shared" si="1283"/>
        <v>Normanton Rogues</v>
      </c>
      <c r="I744">
        <f t="shared" ref="I744:L744" si="1284">I603</f>
        <v>41</v>
      </c>
      <c r="J744" t="str">
        <f t="shared" si="1284"/>
        <v>AM</v>
      </c>
      <c r="K744" t="str">
        <f t="shared" si="1284"/>
        <v>Charters Towers Airport Reserve</v>
      </c>
      <c r="L744">
        <f t="shared" si="1284"/>
        <v>0</v>
      </c>
    </row>
    <row r="745" spans="1:12" x14ac:dyDescent="0.2">
      <c r="A745" t="str">
        <f t="shared" ref="A745:C745" si="1285">A604</f>
        <v>Monday</v>
      </c>
      <c r="B745">
        <f t="shared" si="1285"/>
        <v>313</v>
      </c>
      <c r="C745" t="str">
        <f t="shared" si="1285"/>
        <v>B2</v>
      </c>
      <c r="D745">
        <f t="shared" ref="D745:E745" si="1286">G604</f>
        <v>154</v>
      </c>
      <c r="E745" s="16" t="str">
        <f t="shared" si="1286"/>
        <v>Victoria Mill</v>
      </c>
      <c r="F745" t="s">
        <v>253</v>
      </c>
      <c r="G745">
        <f t="shared" ref="G745:H745" si="1287">D604</f>
        <v>60</v>
      </c>
      <c r="H745" t="str">
        <f t="shared" si="1287"/>
        <v>Bunch of Carn'ts</v>
      </c>
      <c r="I745">
        <f t="shared" ref="I745:L745" si="1288">I604</f>
        <v>28</v>
      </c>
      <c r="J745" t="str">
        <f t="shared" si="1288"/>
        <v>AM</v>
      </c>
      <c r="K745" t="str">
        <f t="shared" si="1288"/>
        <v>Charters Towers Airport Reserve</v>
      </c>
      <c r="L745" t="str">
        <f t="shared" si="1288"/>
        <v>Lou Laneyrie Oval</v>
      </c>
    </row>
    <row r="746" spans="1:12" x14ac:dyDescent="0.2">
      <c r="A746" t="str">
        <f t="shared" ref="A746:C746" si="1289">A605</f>
        <v>Monday</v>
      </c>
      <c r="B746">
        <f t="shared" si="1289"/>
        <v>314</v>
      </c>
      <c r="C746" t="str">
        <f t="shared" si="1289"/>
        <v>B2</v>
      </c>
      <c r="D746">
        <f t="shared" ref="D746:E746" si="1290">G605</f>
        <v>151</v>
      </c>
      <c r="E746" s="16" t="str">
        <f t="shared" si="1290"/>
        <v>Tropix</v>
      </c>
      <c r="F746" t="s">
        <v>253</v>
      </c>
      <c r="G746">
        <f t="shared" ref="G746:H746" si="1291">D605</f>
        <v>122</v>
      </c>
      <c r="H746" t="str">
        <f t="shared" si="1291"/>
        <v>Politically Incorrect</v>
      </c>
      <c r="I746">
        <f t="shared" ref="I746:L746" si="1292">I605</f>
        <v>42</v>
      </c>
      <c r="J746" t="str">
        <f t="shared" si="1292"/>
        <v>AM</v>
      </c>
      <c r="K746" t="str">
        <f t="shared" si="1292"/>
        <v>Charters Towers Airport Reserve</v>
      </c>
      <c r="L746">
        <f t="shared" si="1292"/>
        <v>0</v>
      </c>
    </row>
    <row r="747" spans="1:12" x14ac:dyDescent="0.2">
      <c r="A747" t="str">
        <f t="shared" ref="A747:C747" si="1293">A606</f>
        <v>Monday</v>
      </c>
      <c r="B747">
        <f t="shared" si="1293"/>
        <v>315</v>
      </c>
      <c r="C747" t="str">
        <f t="shared" si="1293"/>
        <v>B2</v>
      </c>
      <c r="D747">
        <f t="shared" ref="D747:E747" si="1294">G606</f>
        <v>153</v>
      </c>
      <c r="E747" s="16" t="str">
        <f t="shared" si="1294"/>
        <v>Urkel's XI</v>
      </c>
      <c r="F747" t="s">
        <v>253</v>
      </c>
      <c r="G747">
        <f t="shared" ref="G747:H747" si="1295">D606</f>
        <v>79</v>
      </c>
      <c r="H747" t="str">
        <f t="shared" si="1295"/>
        <v>Far Canals</v>
      </c>
      <c r="I747">
        <f t="shared" ref="I747:L747" si="1296">I606</f>
        <v>22</v>
      </c>
      <c r="J747" t="str">
        <f t="shared" si="1296"/>
        <v>AM</v>
      </c>
      <c r="K747" t="str">
        <f t="shared" si="1296"/>
        <v>Charters Towers Golf Club</v>
      </c>
      <c r="L747" t="str">
        <f t="shared" si="1296"/>
        <v xml:space="preserve">2nd from Clubhouse                      </v>
      </c>
    </row>
    <row r="748" spans="1:12" x14ac:dyDescent="0.2">
      <c r="A748" t="str">
        <f t="shared" ref="A748:C748" si="1297">A607</f>
        <v>Monday</v>
      </c>
      <c r="B748">
        <f t="shared" si="1297"/>
        <v>316</v>
      </c>
      <c r="C748" t="str">
        <f t="shared" si="1297"/>
        <v>B2</v>
      </c>
      <c r="D748">
        <f t="shared" ref="D748:E748" si="1298">G607</f>
        <v>113</v>
      </c>
      <c r="E748" s="16" t="str">
        <f t="shared" si="1298"/>
        <v>Neville's Nomads</v>
      </c>
      <c r="F748" t="s">
        <v>253</v>
      </c>
      <c r="G748">
        <f t="shared" ref="G748:H748" si="1299">D607</f>
        <v>150</v>
      </c>
      <c r="H748" t="str">
        <f t="shared" si="1299"/>
        <v>Trev's XI</v>
      </c>
      <c r="I748">
        <f t="shared" ref="I748:L748" si="1300">I607</f>
        <v>20</v>
      </c>
      <c r="J748" t="str">
        <f t="shared" si="1300"/>
        <v>PM</v>
      </c>
      <c r="K748" t="str">
        <f t="shared" si="1300"/>
        <v>Richmond Hill State School</v>
      </c>
      <c r="L748" t="str">
        <f t="shared" si="1300"/>
        <v>Richmond Hill School</v>
      </c>
    </row>
    <row r="749" spans="1:12" x14ac:dyDescent="0.2">
      <c r="A749" t="str">
        <f t="shared" ref="A749:C749" si="1301">A608</f>
        <v>Monday</v>
      </c>
      <c r="B749">
        <f t="shared" si="1301"/>
        <v>317</v>
      </c>
      <c r="C749" t="str">
        <f t="shared" si="1301"/>
        <v>B2</v>
      </c>
      <c r="D749">
        <f t="shared" ref="D749:E749" si="1302">G608</f>
        <v>146</v>
      </c>
      <c r="E749" s="16" t="str">
        <f t="shared" si="1302"/>
        <v>Thuringowa Bulldogs</v>
      </c>
      <c r="F749" t="s">
        <v>253</v>
      </c>
      <c r="G749">
        <f t="shared" ref="G749:H749" si="1303">D608</f>
        <v>75</v>
      </c>
      <c r="H749" t="str">
        <f t="shared" si="1303"/>
        <v>Dufflebags</v>
      </c>
      <c r="I749">
        <f t="shared" ref="I749:L749" si="1304">I608</f>
        <v>24</v>
      </c>
      <c r="J749" t="str">
        <f t="shared" si="1304"/>
        <v>PM</v>
      </c>
      <c r="K749" t="str">
        <f t="shared" si="1304"/>
        <v>Charters Towers Gun Club</v>
      </c>
      <c r="L749" t="str">
        <f t="shared" si="1304"/>
        <v>Closest to Clubhouse</v>
      </c>
    </row>
    <row r="750" spans="1:12" x14ac:dyDescent="0.2">
      <c r="A750" t="str">
        <f t="shared" ref="A750:C750" si="1305">A609</f>
        <v>Monday</v>
      </c>
      <c r="B750">
        <f t="shared" si="1305"/>
        <v>318</v>
      </c>
      <c r="C750" t="str">
        <f t="shared" si="1305"/>
        <v>B2</v>
      </c>
      <c r="D750">
        <f t="shared" ref="D750:E750" si="1306">G609</f>
        <v>35</v>
      </c>
      <c r="E750" s="16" t="str">
        <f t="shared" si="1306"/>
        <v>Allan's XI</v>
      </c>
      <c r="F750" t="s">
        <v>253</v>
      </c>
      <c r="G750">
        <f t="shared" ref="G750:H750" si="1307">D609</f>
        <v>164</v>
      </c>
      <c r="H750" t="str">
        <f t="shared" si="1307"/>
        <v>Western Star Pickets 2</v>
      </c>
      <c r="I750">
        <f t="shared" ref="I750:L750" si="1308">I609</f>
        <v>19</v>
      </c>
      <c r="J750" t="str">
        <f t="shared" si="1308"/>
        <v>PM</v>
      </c>
      <c r="K750" t="str">
        <f t="shared" si="1308"/>
        <v>Blackheath &amp; Thornburgh College</v>
      </c>
      <c r="L750" t="str">
        <f t="shared" si="1308"/>
        <v>Waverley Field</v>
      </c>
    </row>
    <row r="751" spans="1:12" x14ac:dyDescent="0.2">
      <c r="A751" t="str">
        <f t="shared" ref="A751:C751" si="1309">A610</f>
        <v>Monday</v>
      </c>
      <c r="B751">
        <f t="shared" si="1309"/>
        <v>319</v>
      </c>
      <c r="C751" t="str">
        <f t="shared" si="1309"/>
        <v>B2</v>
      </c>
      <c r="D751">
        <f t="shared" ref="D751:E751" si="1310">G610</f>
        <v>157</v>
      </c>
      <c r="E751" s="16" t="str">
        <f t="shared" si="1310"/>
        <v>Wanderers</v>
      </c>
      <c r="F751" t="s">
        <v>253</v>
      </c>
      <c r="G751">
        <f t="shared" ref="G751:H751" si="1311">D610</f>
        <v>112</v>
      </c>
      <c r="H751" t="str">
        <f t="shared" si="1311"/>
        <v>Nanna Meryl's XI</v>
      </c>
      <c r="I751">
        <f t="shared" ref="I751:L751" si="1312">I610</f>
        <v>74</v>
      </c>
      <c r="J751" t="str">
        <f t="shared" si="1312"/>
        <v>PM</v>
      </c>
      <c r="K751" t="str">
        <f t="shared" si="1312"/>
        <v>Urdera  Road</v>
      </c>
      <c r="L751" t="str">
        <f t="shared" si="1312"/>
        <v>3.2 km Urdera  Road on Lynd H/Way 5km</v>
      </c>
    </row>
    <row r="752" spans="1:12" x14ac:dyDescent="0.2">
      <c r="A752" t="str">
        <f t="shared" ref="A752:C752" si="1313">A611</f>
        <v>Monday</v>
      </c>
      <c r="B752">
        <f t="shared" si="1313"/>
        <v>320</v>
      </c>
      <c r="C752" t="str">
        <f t="shared" si="1313"/>
        <v>B2</v>
      </c>
      <c r="D752">
        <f t="shared" ref="D752:E752" si="1314">G611</f>
        <v>149</v>
      </c>
      <c r="E752" s="16" t="str">
        <f t="shared" si="1314"/>
        <v>Treasury Cricket Club</v>
      </c>
      <c r="F752" t="s">
        <v>253</v>
      </c>
      <c r="G752">
        <f t="shared" ref="G752:H752" si="1315">D611</f>
        <v>140</v>
      </c>
      <c r="H752" t="str">
        <f t="shared" si="1315"/>
        <v>The North Cleveland Steamers XI</v>
      </c>
      <c r="I752">
        <f t="shared" ref="I752:L752" si="1316">I611</f>
        <v>61</v>
      </c>
      <c r="J752" t="str">
        <f t="shared" si="1316"/>
        <v>PM</v>
      </c>
      <c r="K752" t="str">
        <f t="shared" si="1316"/>
        <v>Towers Taipans Soccer Field</v>
      </c>
      <c r="L752" t="str">
        <f t="shared" si="1316"/>
        <v>Kerswell Oval</v>
      </c>
    </row>
    <row r="753" spans="1:12" x14ac:dyDescent="0.2">
      <c r="A753" t="str">
        <f t="shared" ref="A753:C753" si="1317">A612</f>
        <v>Monday</v>
      </c>
      <c r="B753">
        <f t="shared" si="1317"/>
        <v>321</v>
      </c>
      <c r="C753" t="str">
        <f t="shared" si="1317"/>
        <v>B2</v>
      </c>
      <c r="D753">
        <f t="shared" ref="D753:E753" si="1318">G612</f>
        <v>73</v>
      </c>
      <c r="E753" s="16" t="str">
        <f t="shared" si="1318"/>
        <v>Dreaded Creeping  Bumrashes</v>
      </c>
      <c r="F753" t="s">
        <v>253</v>
      </c>
      <c r="G753">
        <f t="shared" ref="G753:H753" si="1319">D612</f>
        <v>64</v>
      </c>
      <c r="H753" t="str">
        <f t="shared" si="1319"/>
        <v>Chasing Tail</v>
      </c>
      <c r="I753">
        <f t="shared" ref="I753:L753" si="1320">I612</f>
        <v>8</v>
      </c>
      <c r="J753" t="str">
        <f t="shared" si="1320"/>
        <v>PM</v>
      </c>
      <c r="K753" t="str">
        <f t="shared" si="1320"/>
        <v>All Souls &amp; St Gabriels School</v>
      </c>
      <c r="L753" t="str">
        <f t="shared" si="1320"/>
        <v>Burry  Oval</v>
      </c>
    </row>
    <row r="754" spans="1:12" x14ac:dyDescent="0.2">
      <c r="A754" t="str">
        <f t="shared" ref="A754:C754" si="1321">A613</f>
        <v>Monday</v>
      </c>
      <c r="B754">
        <f t="shared" si="1321"/>
        <v>322</v>
      </c>
      <c r="C754" t="str">
        <f t="shared" si="1321"/>
        <v>B2</v>
      </c>
      <c r="D754">
        <f t="shared" ref="D754:E754" si="1322">G613</f>
        <v>55</v>
      </c>
      <c r="E754" s="16" t="str">
        <f t="shared" si="1322"/>
        <v>Brothers</v>
      </c>
      <c r="F754" t="s">
        <v>253</v>
      </c>
      <c r="G754">
        <f t="shared" ref="G754:H754" si="1323">D613</f>
        <v>68</v>
      </c>
      <c r="H754" t="str">
        <f t="shared" si="1323"/>
        <v>Cunning Stumpz</v>
      </c>
      <c r="I754">
        <f t="shared" ref="I754:L754" si="1324">I613</f>
        <v>50</v>
      </c>
      <c r="J754" t="str">
        <f t="shared" si="1324"/>
        <v>PM</v>
      </c>
      <c r="K754" t="str">
        <f t="shared" si="1324"/>
        <v>Goldfield Sporting Complex</v>
      </c>
      <c r="L754" t="str">
        <f t="shared" si="1324"/>
        <v>2nd away from Athletic Club</v>
      </c>
    </row>
    <row r="755" spans="1:12" x14ac:dyDescent="0.2">
      <c r="A755" t="str">
        <f t="shared" ref="A755:C755" si="1325">A614</f>
        <v>Monday</v>
      </c>
      <c r="B755">
        <f t="shared" si="1325"/>
        <v>323</v>
      </c>
      <c r="C755" t="str">
        <f t="shared" si="1325"/>
        <v>B2</v>
      </c>
      <c r="D755">
        <f t="shared" ref="D755:E755" si="1326">G614</f>
        <v>119</v>
      </c>
      <c r="E755" s="16" t="str">
        <f t="shared" si="1326"/>
        <v>Pilz &amp; Bills</v>
      </c>
      <c r="F755" t="s">
        <v>253</v>
      </c>
      <c r="G755">
        <f t="shared" ref="G755:H755" si="1327">D614</f>
        <v>109</v>
      </c>
      <c r="H755" t="str">
        <f t="shared" si="1327"/>
        <v>Mongrels Mob</v>
      </c>
      <c r="I755">
        <f t="shared" ref="I755:L755" si="1328">I614</f>
        <v>73</v>
      </c>
      <c r="J755" t="str">
        <f t="shared" si="1328"/>
        <v>PM</v>
      </c>
      <c r="K755" t="str">
        <f t="shared" si="1328"/>
        <v>51 Corral Road</v>
      </c>
      <c r="L755" t="str">
        <f t="shared" si="1328"/>
        <v>3.1 km Jesmond Road on Mt Isa  H/Way  10 km</v>
      </c>
    </row>
    <row r="756" spans="1:12" x14ac:dyDescent="0.2">
      <c r="A756" t="str">
        <f t="shared" ref="A756:C756" si="1329">A615</f>
        <v>Monday</v>
      </c>
      <c r="B756">
        <f t="shared" si="1329"/>
        <v>324</v>
      </c>
      <c r="C756" t="str">
        <f t="shared" si="1329"/>
        <v>B2</v>
      </c>
      <c r="D756">
        <f t="shared" ref="D756:E756" si="1330">G615</f>
        <v>34</v>
      </c>
      <c r="E756" s="16" t="str">
        <f t="shared" si="1330"/>
        <v>All Blacks</v>
      </c>
      <c r="F756" t="s">
        <v>253</v>
      </c>
      <c r="G756">
        <f t="shared" ref="G756:H756" si="1331">D615</f>
        <v>165</v>
      </c>
      <c r="H756" t="str">
        <f t="shared" si="1331"/>
        <v>Wreck Em XI</v>
      </c>
      <c r="I756">
        <f t="shared" ref="I756:L756" si="1332">I615</f>
        <v>63</v>
      </c>
      <c r="J756" t="str">
        <f t="shared" si="1332"/>
        <v>PM</v>
      </c>
      <c r="K756" t="str">
        <f t="shared" si="1332"/>
        <v>Wreck Em XI Home Field 1 GAME</v>
      </c>
      <c r="L756" t="str">
        <f t="shared" si="1332"/>
        <v>Coffison's Block</v>
      </c>
    </row>
    <row r="757" spans="1:12" x14ac:dyDescent="0.2">
      <c r="A757" t="str">
        <f t="shared" ref="A757:C757" si="1333">A616</f>
        <v>Monday</v>
      </c>
      <c r="B757">
        <f t="shared" si="1333"/>
        <v>325</v>
      </c>
      <c r="C757" t="str">
        <f t="shared" si="1333"/>
        <v>B2</v>
      </c>
      <c r="D757">
        <f t="shared" ref="D757:E757" si="1334">G616</f>
        <v>36</v>
      </c>
      <c r="E757" s="16" t="str">
        <f t="shared" si="1334"/>
        <v>Balfes Creek Boozers</v>
      </c>
      <c r="F757" t="s">
        <v>253</v>
      </c>
      <c r="G757">
        <f t="shared" ref="G757:H757" si="1335">D616</f>
        <v>94</v>
      </c>
      <c r="H757" t="str">
        <f t="shared" si="1335"/>
        <v>Health Hazards</v>
      </c>
      <c r="I757">
        <f t="shared" ref="I757:L757" si="1336">I616</f>
        <v>56</v>
      </c>
      <c r="J757" t="str">
        <f t="shared" si="1336"/>
        <v>PM</v>
      </c>
      <c r="K757" t="str">
        <f t="shared" si="1336"/>
        <v>Eventide</v>
      </c>
      <c r="L757" t="str">
        <f t="shared" si="1336"/>
        <v>Eventide</v>
      </c>
    </row>
    <row r="758" spans="1:12" x14ac:dyDescent="0.2">
      <c r="A758" t="str">
        <f t="shared" ref="A758:C758" si="1337">A617</f>
        <v>Monday</v>
      </c>
      <c r="B758">
        <f t="shared" si="1337"/>
        <v>326</v>
      </c>
      <c r="C758" t="str">
        <f t="shared" si="1337"/>
        <v>B2</v>
      </c>
      <c r="D758">
        <f t="shared" ref="D758:E758" si="1338">G617</f>
        <v>118</v>
      </c>
      <c r="E758" s="16" t="str">
        <f t="shared" si="1338"/>
        <v>Pentland</v>
      </c>
      <c r="F758" t="s">
        <v>253</v>
      </c>
      <c r="G758">
        <f t="shared" ref="G758:H758" si="1339">D617</f>
        <v>67</v>
      </c>
      <c r="H758" t="str">
        <f t="shared" si="1339"/>
        <v>Crakacan</v>
      </c>
      <c r="I758">
        <f t="shared" ref="I758:L758" si="1340">I617</f>
        <v>11</v>
      </c>
      <c r="J758" t="str">
        <f t="shared" si="1340"/>
        <v>PM</v>
      </c>
      <c r="K758" t="str">
        <f t="shared" si="1340"/>
        <v>Mossman Park Junior Cricket</v>
      </c>
      <c r="L758" t="str">
        <f t="shared" si="1340"/>
        <v>Field between Nets and Natal Downs Rd</v>
      </c>
    </row>
    <row r="759" spans="1:12" x14ac:dyDescent="0.2">
      <c r="A759" t="str">
        <f t="shared" ref="A759:C759" si="1341">A618</f>
        <v>Monday</v>
      </c>
      <c r="B759">
        <f t="shared" si="1341"/>
        <v>327</v>
      </c>
      <c r="C759" t="str">
        <f t="shared" si="1341"/>
        <v>B2</v>
      </c>
      <c r="D759">
        <f t="shared" ref="D759:E759" si="1342">G618</f>
        <v>160</v>
      </c>
      <c r="E759" s="16" t="str">
        <f t="shared" si="1342"/>
        <v>Weekend Wariyas</v>
      </c>
      <c r="F759" t="s">
        <v>253</v>
      </c>
      <c r="G759">
        <f t="shared" ref="G759:H759" si="1343">D618</f>
        <v>128</v>
      </c>
      <c r="H759" t="str">
        <f t="shared" si="1343"/>
        <v>Salisbury Boys XI Team 2</v>
      </c>
      <c r="I759">
        <f t="shared" ref="I759:L759" si="1344">I618</f>
        <v>68</v>
      </c>
      <c r="J759" t="str">
        <f t="shared" si="1344"/>
        <v>PM</v>
      </c>
      <c r="K759" t="str">
        <f t="shared" si="1344"/>
        <v>Sellheim</v>
      </c>
      <c r="L759" t="str">
        <f t="shared" si="1344"/>
        <v xml:space="preserve">Ben Carrs  Field                      </v>
      </c>
    </row>
    <row r="760" spans="1:12" x14ac:dyDescent="0.2">
      <c r="A760" t="str">
        <f t="shared" ref="A760:C760" si="1345">A619</f>
        <v>Monday</v>
      </c>
      <c r="B760">
        <f t="shared" si="1345"/>
        <v>328</v>
      </c>
      <c r="C760" t="str">
        <f t="shared" si="1345"/>
        <v>B2</v>
      </c>
      <c r="D760">
        <f t="shared" ref="D760:E760" si="1346">G619</f>
        <v>83</v>
      </c>
      <c r="E760" s="16" t="str">
        <f t="shared" si="1346"/>
        <v>Garbutt Magpies</v>
      </c>
      <c r="F760" t="s">
        <v>253</v>
      </c>
      <c r="G760">
        <f t="shared" ref="G760:H760" si="1347">D619</f>
        <v>63</v>
      </c>
      <c r="H760" t="str">
        <f t="shared" si="1347"/>
        <v>Chads Champs</v>
      </c>
      <c r="I760">
        <f t="shared" ref="I760:L760" si="1348">I619</f>
        <v>54</v>
      </c>
      <c r="J760" t="str">
        <f t="shared" si="1348"/>
        <v>PM</v>
      </c>
      <c r="K760" t="str">
        <f t="shared" si="1348"/>
        <v>Drink-A-Stubbie Downs</v>
      </c>
      <c r="L760" t="str">
        <f t="shared" si="1348"/>
        <v>7.5km on Weir Road</v>
      </c>
    </row>
    <row r="761" spans="1:12" x14ac:dyDescent="0.2">
      <c r="A761" t="str">
        <f t="shared" ref="A761:C761" si="1349">A620</f>
        <v>Monday</v>
      </c>
      <c r="B761">
        <f t="shared" si="1349"/>
        <v>329</v>
      </c>
      <c r="C761" t="str">
        <f t="shared" si="1349"/>
        <v>B2</v>
      </c>
      <c r="D761">
        <f t="shared" ref="D761:E761" si="1350">G620</f>
        <v>47</v>
      </c>
      <c r="E761" s="16" t="str">
        <f t="shared" si="1350"/>
        <v>Bintang Boys</v>
      </c>
      <c r="F761" t="s">
        <v>253</v>
      </c>
      <c r="G761">
        <f t="shared" ref="G761:H761" si="1351">D620</f>
        <v>90</v>
      </c>
      <c r="H761" t="str">
        <f t="shared" si="1351"/>
        <v>Grazed Anatomy</v>
      </c>
      <c r="I761">
        <f t="shared" ref="I761:L761" si="1352">I620</f>
        <v>15</v>
      </c>
      <c r="J761" t="str">
        <f t="shared" si="1352"/>
        <v>PM</v>
      </c>
      <c r="K761" t="str">
        <f t="shared" si="1352"/>
        <v>Mosman Park Junior Cricket</v>
      </c>
      <c r="L761" t="str">
        <f t="shared" si="1352"/>
        <v>Top field towards Mt Leyshon Road</v>
      </c>
    </row>
    <row r="762" spans="1:12" x14ac:dyDescent="0.2">
      <c r="A762" t="str">
        <f t="shared" ref="A762:C762" si="1353">A621</f>
        <v>Monday</v>
      </c>
      <c r="B762">
        <f t="shared" si="1353"/>
        <v>330</v>
      </c>
      <c r="C762" t="str">
        <f t="shared" si="1353"/>
        <v>B2</v>
      </c>
      <c r="D762">
        <f t="shared" ref="D762:E762" si="1354">G621</f>
        <v>145</v>
      </c>
      <c r="E762" s="16" t="str">
        <f t="shared" si="1354"/>
        <v>Thorleys Troopers</v>
      </c>
      <c r="F762" t="s">
        <v>253</v>
      </c>
      <c r="G762">
        <f t="shared" ref="G762:H762" si="1355">D621</f>
        <v>123</v>
      </c>
      <c r="H762" t="str">
        <f t="shared" si="1355"/>
        <v>Popatop Mixups</v>
      </c>
      <c r="I762">
        <f t="shared" ref="I762:L762" si="1356">I621</f>
        <v>70</v>
      </c>
      <c r="J762" t="str">
        <f t="shared" si="1356"/>
        <v>PM</v>
      </c>
      <c r="K762" t="str">
        <f t="shared" si="1356"/>
        <v>Popatop Plains</v>
      </c>
      <c r="L762" t="str">
        <f t="shared" si="1356"/>
        <v xml:space="preserve"> 3 km  on Woodchopper Road</v>
      </c>
    </row>
    <row r="763" spans="1:12" x14ac:dyDescent="0.2">
      <c r="A763" t="str">
        <f t="shared" ref="A763:C763" si="1357">A622</f>
        <v>Monday</v>
      </c>
      <c r="B763">
        <f t="shared" si="1357"/>
        <v>331</v>
      </c>
      <c r="C763" t="str">
        <f t="shared" si="1357"/>
        <v>B2</v>
      </c>
      <c r="D763">
        <f t="shared" ref="D763:E763" si="1358">G622</f>
        <v>98</v>
      </c>
      <c r="E763" s="16" t="str">
        <f t="shared" si="1358"/>
        <v>Inghamvale Housos</v>
      </c>
      <c r="F763" t="s">
        <v>253</v>
      </c>
      <c r="G763">
        <f t="shared" ref="G763:H763" si="1359">D622</f>
        <v>76</v>
      </c>
      <c r="H763" t="str">
        <f t="shared" si="1359"/>
        <v>England</v>
      </c>
      <c r="I763">
        <f t="shared" ref="I763:L763" si="1360">I622</f>
        <v>71</v>
      </c>
      <c r="J763" t="str">
        <f t="shared" si="1360"/>
        <v>PM</v>
      </c>
      <c r="K763" t="str">
        <f t="shared" si="1360"/>
        <v>Lords</v>
      </c>
      <c r="L763" t="str">
        <f t="shared" si="1360"/>
        <v>Off Phillipson Road near Distance Edd</v>
      </c>
    </row>
    <row r="764" spans="1:12" x14ac:dyDescent="0.2">
      <c r="A764" t="str">
        <f t="shared" ref="A764:C764" si="1361">A623</f>
        <v>Monday</v>
      </c>
      <c r="B764">
        <f t="shared" si="1361"/>
        <v>332</v>
      </c>
      <c r="C764" t="str">
        <f t="shared" si="1361"/>
        <v>B2</v>
      </c>
      <c r="D764">
        <f t="shared" ref="D764:E764" si="1362">G623</f>
        <v>136</v>
      </c>
      <c r="E764" s="16" t="str">
        <f t="shared" si="1362"/>
        <v>Swinging Outside Ya Crease</v>
      </c>
      <c r="F764" t="s">
        <v>253</v>
      </c>
      <c r="G764">
        <f t="shared" ref="G764:H764" si="1363">D623</f>
        <v>48</v>
      </c>
      <c r="H764" t="str">
        <f t="shared" si="1363"/>
        <v xml:space="preserve">Black Bream  </v>
      </c>
      <c r="I764">
        <f t="shared" ref="I764:L764" si="1364">I623</f>
        <v>75</v>
      </c>
      <c r="J764" t="str">
        <f t="shared" si="1364"/>
        <v>PM</v>
      </c>
      <c r="K764" t="str">
        <f t="shared" si="1364"/>
        <v xml:space="preserve">Brokevale       </v>
      </c>
      <c r="L764" t="str">
        <f t="shared" si="1364"/>
        <v>3.8 km Milchester Road Queenslander Road</v>
      </c>
    </row>
    <row r="765" spans="1:12" x14ac:dyDescent="0.2">
      <c r="A765" t="str">
        <f t="shared" ref="A765:C765" si="1365">A624</f>
        <v>Monday</v>
      </c>
      <c r="B765">
        <f t="shared" si="1365"/>
        <v>333</v>
      </c>
      <c r="C765" t="str">
        <f t="shared" si="1365"/>
        <v>B2</v>
      </c>
      <c r="D765">
        <f t="shared" ref="D765:E765" si="1366">G624</f>
        <v>85</v>
      </c>
      <c r="E765" s="16" t="str">
        <f t="shared" si="1366"/>
        <v>Georgetown Joe's</v>
      </c>
      <c r="F765" t="s">
        <v>253</v>
      </c>
      <c r="G765">
        <f t="shared" ref="G765:H765" si="1367">D624</f>
        <v>148</v>
      </c>
      <c r="H765" t="str">
        <f t="shared" si="1367"/>
        <v>Total NHS</v>
      </c>
      <c r="I765">
        <f t="shared" ref="I765:L765" si="1368">I624</f>
        <v>34</v>
      </c>
      <c r="J765" t="str">
        <f t="shared" si="1368"/>
        <v>PM</v>
      </c>
      <c r="K765" t="str">
        <f t="shared" si="1368"/>
        <v>Charters Towers Airport Reserve</v>
      </c>
      <c r="L765">
        <f t="shared" si="1368"/>
        <v>0</v>
      </c>
    </row>
    <row r="766" spans="1:12" x14ac:dyDescent="0.2">
      <c r="A766" t="str">
        <f t="shared" ref="A766:C766" si="1369">A625</f>
        <v>Monday</v>
      </c>
      <c r="B766">
        <f t="shared" si="1369"/>
        <v>334</v>
      </c>
      <c r="C766" t="str">
        <f t="shared" si="1369"/>
        <v>B2</v>
      </c>
      <c r="D766">
        <f t="shared" ref="D766:E766" si="1370">G625</f>
        <v>78</v>
      </c>
      <c r="E766" s="16" t="str">
        <f t="shared" si="1370"/>
        <v>Expendaballs</v>
      </c>
      <c r="F766" t="s">
        <v>253</v>
      </c>
      <c r="G766">
        <f t="shared" ref="G766:H766" si="1371">D625</f>
        <v>133</v>
      </c>
      <c r="H766" t="str">
        <f t="shared" si="1371"/>
        <v>Smelly Boxes</v>
      </c>
      <c r="I766">
        <f t="shared" ref="I766:L766" si="1372">I625</f>
        <v>32</v>
      </c>
      <c r="J766" t="str">
        <f t="shared" si="1372"/>
        <v>PM</v>
      </c>
      <c r="K766" t="str">
        <f t="shared" si="1372"/>
        <v>Charters Towers Airport Reserve</v>
      </c>
      <c r="L766">
        <f t="shared" si="1372"/>
        <v>0</v>
      </c>
    </row>
    <row r="767" spans="1:12" x14ac:dyDescent="0.2">
      <c r="A767" t="str">
        <f t="shared" ref="A767:C767" si="1373">A626</f>
        <v>Monday</v>
      </c>
      <c r="B767">
        <f t="shared" si="1373"/>
        <v>335</v>
      </c>
      <c r="C767" t="str">
        <f t="shared" si="1373"/>
        <v>B2</v>
      </c>
      <c r="D767">
        <f t="shared" ref="D767:E767" si="1374">G626</f>
        <v>54</v>
      </c>
      <c r="E767" s="16" t="str">
        <f t="shared" si="1374"/>
        <v>Brokebat Mountain</v>
      </c>
      <c r="F767" t="s">
        <v>253</v>
      </c>
      <c r="G767">
        <f t="shared" ref="G767:H767" si="1375">D626</f>
        <v>80</v>
      </c>
      <c r="H767" t="str">
        <f t="shared" si="1375"/>
        <v>Far-Kenworth-It</v>
      </c>
      <c r="I767">
        <f t="shared" ref="I767:L767" si="1376">I626</f>
        <v>28</v>
      </c>
      <c r="J767" t="str">
        <f t="shared" si="1376"/>
        <v>PM</v>
      </c>
      <c r="K767" t="str">
        <f t="shared" si="1376"/>
        <v>Charters Towers Airport Reserve</v>
      </c>
      <c r="L767" t="str">
        <f t="shared" si="1376"/>
        <v>Lou Laneyrie Oval</v>
      </c>
    </row>
    <row r="768" spans="1:12" x14ac:dyDescent="0.2">
      <c r="A768" t="str">
        <f t="shared" ref="A768:C768" si="1377">A627</f>
        <v>Monday</v>
      </c>
      <c r="B768">
        <f t="shared" si="1377"/>
        <v>336</v>
      </c>
      <c r="C768" t="str">
        <f t="shared" si="1377"/>
        <v>B2</v>
      </c>
      <c r="D768">
        <f t="shared" ref="D768:E768" si="1378">G627</f>
        <v>74</v>
      </c>
      <c r="E768" s="16" t="str">
        <f t="shared" si="1378"/>
        <v>Ducken Useless</v>
      </c>
      <c r="F768" t="s">
        <v>253</v>
      </c>
      <c r="G768">
        <f t="shared" ref="G768:H768" si="1379">D627</f>
        <v>82</v>
      </c>
      <c r="H768" t="str">
        <f t="shared" si="1379"/>
        <v>Fruit Pies</v>
      </c>
      <c r="I768">
        <f t="shared" ref="I768:L768" si="1380">I627</f>
        <v>45</v>
      </c>
      <c r="J768" t="str">
        <f t="shared" si="1380"/>
        <v>PM</v>
      </c>
      <c r="K768" t="str">
        <f t="shared" si="1380"/>
        <v>Charters Towers Airport Reserve</v>
      </c>
      <c r="L768" t="str">
        <f t="shared" si="1380"/>
        <v>Closest field to Trade Centre</v>
      </c>
    </row>
    <row r="769" spans="1:12" x14ac:dyDescent="0.2">
      <c r="A769" t="str">
        <f t="shared" ref="A769:C769" si="1381">A628</f>
        <v>Monday</v>
      </c>
      <c r="B769">
        <f t="shared" si="1381"/>
        <v>337</v>
      </c>
      <c r="C769" t="str">
        <f t="shared" si="1381"/>
        <v>B2</v>
      </c>
      <c r="D769">
        <f t="shared" ref="D769:E769" si="1382">G628</f>
        <v>95</v>
      </c>
      <c r="E769" s="16" t="str">
        <f t="shared" si="1382"/>
        <v>Here for the Beer</v>
      </c>
      <c r="F769" t="s">
        <v>253</v>
      </c>
      <c r="G769">
        <f t="shared" ref="G769:H769" si="1383">D628</f>
        <v>147</v>
      </c>
      <c r="H769" t="str">
        <f t="shared" si="1383"/>
        <v>Tinned Up</v>
      </c>
      <c r="I769">
        <f t="shared" ref="I769:L769" si="1384">I628</f>
        <v>23</v>
      </c>
      <c r="J769" t="str">
        <f t="shared" si="1384"/>
        <v>PM</v>
      </c>
      <c r="K769" t="str">
        <f t="shared" si="1384"/>
        <v>Charters Towers Gun Club</v>
      </c>
      <c r="L769" t="str">
        <f t="shared" si="1384"/>
        <v>Left Hand side/2nd away from clubhouse</v>
      </c>
    </row>
    <row r="770" spans="1:12" x14ac:dyDescent="0.2">
      <c r="A770" t="str">
        <f t="shared" ref="A770:C770" si="1385">A629</f>
        <v>Monday</v>
      </c>
      <c r="B770">
        <f t="shared" si="1385"/>
        <v>338</v>
      </c>
      <c r="C770" t="str">
        <f t="shared" si="1385"/>
        <v>B2</v>
      </c>
      <c r="D770">
        <f t="shared" ref="D770:E770" si="1386">G629</f>
        <v>41</v>
      </c>
      <c r="E770" s="16" t="str">
        <f t="shared" si="1386"/>
        <v>Barry's XI</v>
      </c>
      <c r="F770" t="s">
        <v>253</v>
      </c>
      <c r="G770">
        <f t="shared" ref="G770:H770" si="1387">D629</f>
        <v>104</v>
      </c>
      <c r="H770" t="str">
        <f t="shared" si="1387"/>
        <v>Mareeba</v>
      </c>
      <c r="I770">
        <f t="shared" ref="I770:L770" si="1388">I629</f>
        <v>64</v>
      </c>
      <c r="J770" t="str">
        <f t="shared" si="1388"/>
        <v>PM</v>
      </c>
      <c r="K770" t="str">
        <f t="shared" si="1388"/>
        <v>School of Distance Education</v>
      </c>
      <c r="L770" t="str">
        <f t="shared" si="1388"/>
        <v>School of Distance Education</v>
      </c>
    </row>
    <row r="771" spans="1:12" x14ac:dyDescent="0.2">
      <c r="A771" t="str">
        <f t="shared" ref="A771:C771" si="1389">A630</f>
        <v>Monday</v>
      </c>
      <c r="B771">
        <f t="shared" si="1389"/>
        <v>339</v>
      </c>
      <c r="C771" t="str">
        <f t="shared" si="1389"/>
        <v>B2</v>
      </c>
      <c r="D771">
        <f t="shared" ref="D771:E771" si="1390">G630</f>
        <v>57</v>
      </c>
      <c r="E771" s="16" t="str">
        <f t="shared" si="1390"/>
        <v>Buffalo XI</v>
      </c>
      <c r="F771" t="s">
        <v>253</v>
      </c>
      <c r="G771">
        <f t="shared" ref="G771:H771" si="1391">D630</f>
        <v>84</v>
      </c>
      <c r="H771" t="str">
        <f t="shared" si="1391"/>
        <v>Garry's Mob</v>
      </c>
      <c r="I771">
        <f t="shared" ref="I771:L771" si="1392">I630</f>
        <v>10</v>
      </c>
      <c r="J771" t="str">
        <f t="shared" si="1392"/>
        <v>PM</v>
      </c>
      <c r="K771" t="str">
        <f t="shared" si="1392"/>
        <v>All Souls &amp; St Gabriels School</v>
      </c>
      <c r="L771" t="str">
        <f t="shared" si="1392"/>
        <v>Burns Oval   across- road</v>
      </c>
    </row>
    <row r="772" spans="1:12" x14ac:dyDescent="0.2">
      <c r="A772" t="str">
        <f t="shared" ref="A772:C772" si="1393">A631</f>
        <v>Monday</v>
      </c>
      <c r="B772">
        <f t="shared" si="1393"/>
        <v>340</v>
      </c>
      <c r="C772" t="str">
        <f t="shared" si="1393"/>
        <v>B2</v>
      </c>
      <c r="D772">
        <f t="shared" ref="D772:E772" si="1394">G631</f>
        <v>169</v>
      </c>
      <c r="E772" s="16" t="str">
        <f t="shared" si="1394"/>
        <v>Zarsoff</v>
      </c>
      <c r="F772" t="s">
        <v>253</v>
      </c>
      <c r="G772">
        <f t="shared" ref="G772:H772" si="1395">D631</f>
        <v>132</v>
      </c>
      <c r="H772" t="str">
        <f t="shared" si="1395"/>
        <v>Smackedaround</v>
      </c>
      <c r="I772">
        <f t="shared" ref="I772:L772" si="1396">I631</f>
        <v>42</v>
      </c>
      <c r="J772" t="str">
        <f t="shared" si="1396"/>
        <v>PM</v>
      </c>
      <c r="K772" t="str">
        <f t="shared" si="1396"/>
        <v>Charters Towers Airport Reserve</v>
      </c>
      <c r="L772">
        <f t="shared" si="1396"/>
        <v>0</v>
      </c>
    </row>
    <row r="773" spans="1:12" x14ac:dyDescent="0.2">
      <c r="A773" t="str">
        <f t="shared" ref="A773:C773" si="1397">A632</f>
        <v>Monday</v>
      </c>
      <c r="B773">
        <f t="shared" si="1397"/>
        <v>341</v>
      </c>
      <c r="C773" t="str">
        <f t="shared" si="1397"/>
        <v>B2</v>
      </c>
      <c r="D773">
        <f t="shared" ref="D773:E773" si="1398">G632</f>
        <v>71</v>
      </c>
      <c r="E773" s="16" t="str">
        <f t="shared" si="1398"/>
        <v>Dimbulah Rugby Club</v>
      </c>
      <c r="F773" t="s">
        <v>253</v>
      </c>
      <c r="G773">
        <f t="shared" ref="G773:H773" si="1399">D632</f>
        <v>159</v>
      </c>
      <c r="H773" t="str">
        <f t="shared" si="1399"/>
        <v>Wattle Boys</v>
      </c>
      <c r="I773">
        <f t="shared" ref="I773:L773" si="1400">I632</f>
        <v>41</v>
      </c>
      <c r="J773" t="str">
        <f t="shared" si="1400"/>
        <v>PM</v>
      </c>
      <c r="K773" t="str">
        <f t="shared" si="1400"/>
        <v>Charters Towers Airport Reserve</v>
      </c>
      <c r="L773">
        <f t="shared" si="1400"/>
        <v>0</v>
      </c>
    </row>
    <row r="774" spans="1:12" x14ac:dyDescent="0.2">
      <c r="A774" t="str">
        <f t="shared" ref="A774:C774" si="1401">A633</f>
        <v>Monday</v>
      </c>
      <c r="B774">
        <f t="shared" si="1401"/>
        <v>342</v>
      </c>
      <c r="C774" t="str">
        <f t="shared" si="1401"/>
        <v>B2</v>
      </c>
      <c r="D774">
        <f t="shared" ref="D774:E774" si="1402">G633</f>
        <v>53</v>
      </c>
      <c r="E774" s="16" t="str">
        <f t="shared" si="1402"/>
        <v>Boonies Disciples</v>
      </c>
      <c r="F774" t="s">
        <v>253</v>
      </c>
      <c r="G774">
        <f t="shared" ref="G774:H774" si="1403">D633</f>
        <v>86</v>
      </c>
      <c r="H774" t="str">
        <f t="shared" si="1403"/>
        <v>Gibby's Greenants</v>
      </c>
      <c r="I774">
        <f t="shared" ref="I774:L774" si="1404">I633</f>
        <v>35</v>
      </c>
      <c r="J774" t="str">
        <f t="shared" si="1404"/>
        <v>PM</v>
      </c>
      <c r="K774" t="str">
        <f t="shared" si="1404"/>
        <v>Charters Towers Airport Reserve</v>
      </c>
      <c r="L774">
        <f t="shared" si="1404"/>
        <v>0</v>
      </c>
    </row>
    <row r="775" spans="1:12" x14ac:dyDescent="0.2">
      <c r="A775" t="str">
        <f t="shared" ref="A775:C775" si="1405">A634</f>
        <v>Monday</v>
      </c>
      <c r="B775">
        <f t="shared" si="1405"/>
        <v>343</v>
      </c>
      <c r="C775" t="str">
        <f t="shared" si="1405"/>
        <v>B2</v>
      </c>
      <c r="D775">
        <f t="shared" ref="D775:E775" si="1406">G634</f>
        <v>141</v>
      </c>
      <c r="E775" s="16" t="str">
        <f t="shared" si="1406"/>
        <v>The Silver Chickens</v>
      </c>
      <c r="F775" t="s">
        <v>253</v>
      </c>
      <c r="G775">
        <f t="shared" ref="G775:H775" si="1407">D634</f>
        <v>101</v>
      </c>
      <c r="H775" t="str">
        <f t="shared" si="1407"/>
        <v>Lager Louts</v>
      </c>
      <c r="I775">
        <f t="shared" ref="I775:L775" si="1408">I634</f>
        <v>43</v>
      </c>
      <c r="J775" t="str">
        <f t="shared" si="1408"/>
        <v>PM</v>
      </c>
      <c r="K775" t="str">
        <f t="shared" si="1408"/>
        <v>Charters Towers Airport Reserve</v>
      </c>
      <c r="L775">
        <f t="shared" si="1408"/>
        <v>0</v>
      </c>
    </row>
    <row r="776" spans="1:12" x14ac:dyDescent="0.2">
      <c r="A776" t="str">
        <f t="shared" ref="A776:C776" si="1409">A635</f>
        <v>Monday</v>
      </c>
      <c r="B776">
        <f t="shared" si="1409"/>
        <v>344</v>
      </c>
      <c r="C776" t="str">
        <f t="shared" si="1409"/>
        <v>B2</v>
      </c>
      <c r="D776">
        <f t="shared" ref="D776:E776" si="1410">G635</f>
        <v>137</v>
      </c>
      <c r="E776" s="16" t="str">
        <f t="shared" si="1410"/>
        <v>Team Ramrod</v>
      </c>
      <c r="F776" t="s">
        <v>253</v>
      </c>
      <c r="G776">
        <f t="shared" ref="G776:H776" si="1411">D635</f>
        <v>92</v>
      </c>
      <c r="H776" t="str">
        <f t="shared" si="1411"/>
        <v>Grog Monsters</v>
      </c>
      <c r="I776">
        <f t="shared" ref="I776:L776" si="1412">I635</f>
        <v>29</v>
      </c>
      <c r="J776" t="str">
        <f t="shared" si="1412"/>
        <v>PM</v>
      </c>
      <c r="K776" t="str">
        <f t="shared" si="1412"/>
        <v>Charters Towers Airport Reserve</v>
      </c>
      <c r="L776" t="str">
        <f t="shared" si="1412"/>
        <v>Opposite Depot</v>
      </c>
    </row>
    <row r="777" spans="1:12" x14ac:dyDescent="0.2">
      <c r="A777" t="str">
        <f t="shared" ref="A777:C777" si="1413">A636</f>
        <v>Monday</v>
      </c>
      <c r="B777">
        <f t="shared" si="1413"/>
        <v>345</v>
      </c>
      <c r="C777" t="str">
        <f t="shared" si="1413"/>
        <v>B2</v>
      </c>
      <c r="D777">
        <f t="shared" ref="D777:E777" si="1414">G636</f>
        <v>247</v>
      </c>
      <c r="E777" s="16" t="str">
        <f t="shared" si="1414"/>
        <v>The Sandpaper Bandits</v>
      </c>
      <c r="F777" t="s">
        <v>253</v>
      </c>
      <c r="G777">
        <f t="shared" ref="G777:H777" si="1415">D636</f>
        <v>50</v>
      </c>
      <c r="H777" t="str">
        <f t="shared" si="1415"/>
        <v>Blood, Sweat 'N' Beers</v>
      </c>
      <c r="I777">
        <f t="shared" ref="I777:L777" si="1416">I636</f>
        <v>44</v>
      </c>
      <c r="J777" t="str">
        <f t="shared" si="1416"/>
        <v>PM</v>
      </c>
      <c r="K777" t="str">
        <f t="shared" si="1416"/>
        <v>Charters Towers Airport Reserve</v>
      </c>
      <c r="L777">
        <f t="shared" si="1416"/>
        <v>0</v>
      </c>
    </row>
    <row r="778" spans="1:12" x14ac:dyDescent="0.2">
      <c r="A778" t="str">
        <f t="shared" ref="A778:C778" si="1417">A637</f>
        <v>Monday</v>
      </c>
      <c r="B778">
        <f t="shared" si="1417"/>
        <v>346</v>
      </c>
      <c r="C778" t="str">
        <f t="shared" si="1417"/>
        <v>Social</v>
      </c>
      <c r="D778">
        <f t="shared" ref="D778:E778" si="1418">G637</f>
        <v>228</v>
      </c>
      <c r="E778" s="16" t="str">
        <f t="shared" si="1418"/>
        <v>Smack My Pitch Up!</v>
      </c>
      <c r="F778" t="s">
        <v>253</v>
      </c>
      <c r="G778">
        <f t="shared" ref="G778:H778" si="1419">D637</f>
        <v>213</v>
      </c>
      <c r="H778" t="str">
        <f t="shared" si="1419"/>
        <v>It'll Do</v>
      </c>
      <c r="I778">
        <f t="shared" ref="I778:L778" si="1420">I637</f>
        <v>79</v>
      </c>
      <c r="J778" t="str">
        <f t="shared" si="1420"/>
        <v>AM</v>
      </c>
      <c r="K778" t="str">
        <f t="shared" si="1420"/>
        <v>Acacia</v>
      </c>
      <c r="L778" t="str">
        <f t="shared" si="1420"/>
        <v>4 km Wheelers Road</v>
      </c>
    </row>
    <row r="779" spans="1:12" x14ac:dyDescent="0.2">
      <c r="A779" t="str">
        <f t="shared" ref="A779:C779" si="1421">A638</f>
        <v>Monday</v>
      </c>
      <c r="B779">
        <f t="shared" si="1421"/>
        <v>347</v>
      </c>
      <c r="C779" t="str">
        <f t="shared" si="1421"/>
        <v>Social</v>
      </c>
      <c r="D779">
        <f t="shared" ref="D779:E779" si="1422">G638</f>
        <v>204</v>
      </c>
      <c r="E779" s="16" t="str">
        <f t="shared" si="1422"/>
        <v>FatBats</v>
      </c>
      <c r="F779" t="s">
        <v>253</v>
      </c>
      <c r="G779">
        <f t="shared" ref="G779:H779" si="1423">D638</f>
        <v>218</v>
      </c>
      <c r="H779" t="str">
        <f t="shared" si="1423"/>
        <v>McGovern XI</v>
      </c>
      <c r="I779">
        <f t="shared" ref="I779:L779" si="1424">I638</f>
        <v>24</v>
      </c>
      <c r="J779" t="str">
        <f t="shared" si="1424"/>
        <v>AM</v>
      </c>
      <c r="K779" t="str">
        <f t="shared" si="1424"/>
        <v>Charters Towers Gun Club</v>
      </c>
      <c r="L779" t="str">
        <f t="shared" si="1424"/>
        <v>Closest to Clubhouse</v>
      </c>
    </row>
    <row r="780" spans="1:12" x14ac:dyDescent="0.2">
      <c r="A780" t="str">
        <f t="shared" ref="A780:C780" si="1425">A639</f>
        <v>Monday</v>
      </c>
      <c r="B780">
        <f t="shared" si="1425"/>
        <v>348</v>
      </c>
      <c r="C780" t="str">
        <f t="shared" si="1425"/>
        <v>Social</v>
      </c>
      <c r="D780">
        <f t="shared" ref="D780:E780" si="1426">G639</f>
        <v>220</v>
      </c>
      <c r="E780" s="16" t="str">
        <f t="shared" si="1426"/>
        <v>Pub Grub Hooligans</v>
      </c>
      <c r="F780" t="s">
        <v>253</v>
      </c>
      <c r="G780">
        <f t="shared" ref="G780:H780" si="1427">D639</f>
        <v>202</v>
      </c>
      <c r="H780" t="str">
        <f t="shared" si="1427"/>
        <v>Dot's Lot</v>
      </c>
      <c r="I780">
        <f t="shared" ref="I780:L780" si="1428">I639</f>
        <v>76</v>
      </c>
      <c r="J780" t="str">
        <f t="shared" si="1428"/>
        <v>AM</v>
      </c>
      <c r="K780" t="str">
        <f t="shared" si="1428"/>
        <v xml:space="preserve">  R.WEST</v>
      </c>
      <c r="L780" t="str">
        <f t="shared" si="1428"/>
        <v>17 Jardine Lane  of Bluff Road</v>
      </c>
    </row>
    <row r="781" spans="1:12" x14ac:dyDescent="0.2">
      <c r="A781" t="str">
        <f t="shared" ref="A781:C781" si="1429">A640</f>
        <v>Monday</v>
      </c>
      <c r="B781">
        <f t="shared" si="1429"/>
        <v>349</v>
      </c>
      <c r="C781" t="str">
        <f t="shared" si="1429"/>
        <v>Social</v>
      </c>
      <c r="D781">
        <f t="shared" ref="D781:E781" si="1430">G640</f>
        <v>206</v>
      </c>
      <c r="E781" s="16" t="str">
        <f t="shared" si="1430"/>
        <v>Full Pelt</v>
      </c>
      <c r="F781" t="s">
        <v>253</v>
      </c>
      <c r="G781">
        <f t="shared" ref="G781:H781" si="1431">D640</f>
        <v>196</v>
      </c>
      <c r="H781" t="str">
        <f t="shared" si="1431"/>
        <v>Carl's XI</v>
      </c>
      <c r="I781">
        <f t="shared" ref="I781:L781" si="1432">I640</f>
        <v>59</v>
      </c>
      <c r="J781" t="str">
        <f t="shared" si="1432"/>
        <v>AM</v>
      </c>
      <c r="K781" t="str">
        <f t="shared" si="1432"/>
        <v>Ormondes</v>
      </c>
      <c r="L781" t="str">
        <f t="shared" si="1432"/>
        <v>11km Alfords Road on Millchester Road</v>
      </c>
    </row>
    <row r="782" spans="1:12" x14ac:dyDescent="0.2">
      <c r="A782" t="str">
        <f t="shared" ref="A782:C782" si="1433">A641</f>
        <v>Monday</v>
      </c>
      <c r="B782">
        <f t="shared" si="1433"/>
        <v>350</v>
      </c>
      <c r="C782" t="str">
        <f t="shared" si="1433"/>
        <v>Social</v>
      </c>
      <c r="D782">
        <f t="shared" ref="D782:E782" si="1434">G641</f>
        <v>189</v>
      </c>
      <c r="E782" s="16" t="str">
        <f t="shared" si="1434"/>
        <v>Almaden Armadillos</v>
      </c>
      <c r="F782" t="s">
        <v>253</v>
      </c>
      <c r="G782">
        <f t="shared" ref="G782:H782" si="1435">D641</f>
        <v>222</v>
      </c>
      <c r="H782" t="str">
        <f t="shared" si="1435"/>
        <v>Riverside Boys</v>
      </c>
      <c r="I782">
        <f t="shared" ref="I782:L782" si="1436">I641</f>
        <v>67</v>
      </c>
      <c r="J782" t="str">
        <f t="shared" si="1436"/>
        <v>AM</v>
      </c>
      <c r="K782" t="str">
        <f t="shared" si="1436"/>
        <v>Sellheim</v>
      </c>
      <c r="L782" t="str">
        <f t="shared" si="1436"/>
        <v xml:space="preserve">Wayne Lewis's Property          </v>
      </c>
    </row>
    <row r="783" spans="1:12" x14ac:dyDescent="0.2">
      <c r="A783" t="str">
        <f t="shared" ref="A783:C783" si="1437">A642</f>
        <v>Monday</v>
      </c>
      <c r="B783">
        <f t="shared" si="1437"/>
        <v>351</v>
      </c>
      <c r="C783" t="str">
        <f t="shared" si="1437"/>
        <v>Social</v>
      </c>
      <c r="D783">
        <f t="shared" ref="D783:E783" si="1438">G642</f>
        <v>241</v>
      </c>
      <c r="E783" s="16" t="str">
        <f t="shared" si="1438"/>
        <v>Wattle Wackers</v>
      </c>
      <c r="F783" t="s">
        <v>253</v>
      </c>
      <c r="G783">
        <f t="shared" ref="G783:H783" si="1439">D642</f>
        <v>240</v>
      </c>
      <c r="H783" t="str">
        <f t="shared" si="1439"/>
        <v>Uno (You Know)</v>
      </c>
      <c r="I783">
        <f t="shared" ref="I783:L783" si="1440">I642</f>
        <v>47</v>
      </c>
      <c r="J783" t="str">
        <f t="shared" si="1440"/>
        <v>AM</v>
      </c>
      <c r="K783" t="str">
        <f t="shared" si="1440"/>
        <v>Goldfield Sporting Complex</v>
      </c>
      <c r="L783" t="str">
        <f t="shared" si="1440"/>
        <v>Second turf wicket</v>
      </c>
    </row>
    <row r="784" spans="1:12" x14ac:dyDescent="0.2">
      <c r="A784" t="str">
        <f t="shared" ref="A784:C784" si="1441">A643</f>
        <v>Monday</v>
      </c>
      <c r="B784">
        <f t="shared" si="1441"/>
        <v>352</v>
      </c>
      <c r="C784" t="str">
        <f t="shared" si="1441"/>
        <v>Social</v>
      </c>
      <c r="D784">
        <f t="shared" ref="D784:E784" si="1442">G643</f>
        <v>207</v>
      </c>
      <c r="E784" s="16" t="str">
        <f t="shared" si="1442"/>
        <v>Full Tossers</v>
      </c>
      <c r="F784" t="s">
        <v>253</v>
      </c>
      <c r="G784">
        <f t="shared" ref="G784:H784" si="1443">D643</f>
        <v>233</v>
      </c>
      <c r="H784" t="str">
        <f t="shared" si="1443"/>
        <v>Throbbing Gristles</v>
      </c>
      <c r="I784">
        <f t="shared" ref="I784:L784" si="1444">I643</f>
        <v>30</v>
      </c>
      <c r="J784" t="str">
        <f t="shared" si="1444"/>
        <v>AM</v>
      </c>
      <c r="K784" t="str">
        <f t="shared" si="1444"/>
        <v>Charters Towers Airport Reserve</v>
      </c>
      <c r="L784">
        <f t="shared" si="1444"/>
        <v>0</v>
      </c>
    </row>
    <row r="785" spans="1:12" x14ac:dyDescent="0.2">
      <c r="A785" t="str">
        <f t="shared" ref="A785:C785" si="1445">A644</f>
        <v>Monday</v>
      </c>
      <c r="B785">
        <f t="shared" si="1445"/>
        <v>353</v>
      </c>
      <c r="C785" t="str">
        <f t="shared" si="1445"/>
        <v>Social</v>
      </c>
      <c r="D785">
        <f t="shared" ref="D785:E785" si="1446">G644</f>
        <v>246</v>
      </c>
      <c r="E785" s="16" t="str">
        <f t="shared" si="1446"/>
        <v>Wulguru Steel "Weekenders"</v>
      </c>
      <c r="F785" t="s">
        <v>253</v>
      </c>
      <c r="G785">
        <f t="shared" ref="G785:H785" si="1447">D644</f>
        <v>227</v>
      </c>
      <c r="H785" t="str">
        <f t="shared" si="1447"/>
        <v>Showuzya</v>
      </c>
      <c r="I785">
        <f t="shared" ref="I785:L785" si="1448">I644</f>
        <v>3</v>
      </c>
      <c r="J785" t="str">
        <f t="shared" si="1448"/>
        <v>AM</v>
      </c>
      <c r="K785" t="str">
        <f t="shared" si="1448"/>
        <v>Bivouac  Junction</v>
      </c>
      <c r="L785" t="str">
        <f t="shared" si="1448"/>
        <v>Townsville Highway</v>
      </c>
    </row>
    <row r="786" spans="1:12" x14ac:dyDescent="0.2">
      <c r="A786" t="str">
        <f t="shared" ref="A786:C786" si="1449">A645</f>
        <v>Monday</v>
      </c>
      <c r="B786">
        <f t="shared" si="1449"/>
        <v>354</v>
      </c>
      <c r="C786" t="str">
        <f t="shared" si="1449"/>
        <v>Social</v>
      </c>
      <c r="D786">
        <f t="shared" ref="D786:E786" si="1450">G645</f>
        <v>232</v>
      </c>
      <c r="E786" s="16" t="str">
        <f t="shared" si="1450"/>
        <v>The Rellies</v>
      </c>
      <c r="F786" t="s">
        <v>253</v>
      </c>
      <c r="G786">
        <f t="shared" ref="G786:H786" si="1451">D645</f>
        <v>244</v>
      </c>
      <c r="H786" t="str">
        <f t="shared" si="1451"/>
        <v>Winey Pitches</v>
      </c>
      <c r="I786">
        <f t="shared" ref="I786:L786" si="1452">I645</f>
        <v>66</v>
      </c>
      <c r="J786" t="str">
        <f t="shared" si="1452"/>
        <v>AM</v>
      </c>
      <c r="K786" t="str">
        <f t="shared" si="1452"/>
        <v>Six Pack Downs</v>
      </c>
      <c r="L786" t="str">
        <f t="shared" si="1452"/>
        <v>3.6 km on Lynd Highway</v>
      </c>
    </row>
    <row r="787" spans="1:12" x14ac:dyDescent="0.2">
      <c r="A787" t="str">
        <f t="shared" ref="A787:C787" si="1453">A646</f>
        <v>Monday</v>
      </c>
      <c r="B787">
        <f t="shared" si="1453"/>
        <v>355</v>
      </c>
      <c r="C787" t="str">
        <f t="shared" si="1453"/>
        <v>Social</v>
      </c>
      <c r="D787">
        <f t="shared" ref="D787:E787" si="1454">G646</f>
        <v>234</v>
      </c>
      <c r="E787" s="16" t="str">
        <f t="shared" si="1454"/>
        <v>Tinnies And Beer</v>
      </c>
      <c r="F787" t="s">
        <v>253</v>
      </c>
      <c r="G787">
        <f t="shared" ref="G787:H787" si="1455">D646</f>
        <v>217</v>
      </c>
      <c r="H787" t="str">
        <f t="shared" si="1455"/>
        <v>Mad Hatta's</v>
      </c>
      <c r="I787">
        <f t="shared" ref="I787:L787" si="1456">I646</f>
        <v>21</v>
      </c>
      <c r="J787" t="str">
        <f t="shared" si="1456"/>
        <v>AM</v>
      </c>
      <c r="K787" t="str">
        <f t="shared" si="1456"/>
        <v xml:space="preserve">Charters Towers Golf Club </v>
      </c>
      <c r="L787" t="str">
        <f t="shared" si="1456"/>
        <v xml:space="preserve">Closest to Clubhouse </v>
      </c>
    </row>
    <row r="788" spans="1:12" x14ac:dyDescent="0.2">
      <c r="A788" t="str">
        <f t="shared" ref="A788:C788" si="1457">A647</f>
        <v>Monday</v>
      </c>
      <c r="B788">
        <f t="shared" si="1457"/>
        <v>356</v>
      </c>
      <c r="C788" t="str">
        <f t="shared" si="1457"/>
        <v>Social</v>
      </c>
      <c r="D788">
        <f t="shared" ref="D788:E788" si="1458">G647</f>
        <v>191</v>
      </c>
      <c r="E788" s="16" t="str">
        <f t="shared" si="1458"/>
        <v>Big Ballers</v>
      </c>
      <c r="F788" t="s">
        <v>253</v>
      </c>
      <c r="G788">
        <f t="shared" ref="G788:H788" si="1459">D647</f>
        <v>237</v>
      </c>
      <c r="H788" t="str">
        <f t="shared" si="1459"/>
        <v>Tuggers 1</v>
      </c>
      <c r="I788">
        <f t="shared" ref="I788:L788" si="1460">I647</f>
        <v>25</v>
      </c>
      <c r="J788" t="str">
        <f t="shared" si="1460"/>
        <v>AM</v>
      </c>
      <c r="K788" t="str">
        <f t="shared" si="1460"/>
        <v>Charters Towers Gun Club</v>
      </c>
      <c r="L788" t="str">
        <f t="shared" si="1460"/>
        <v>Right Hand Side as driving in</v>
      </c>
    </row>
    <row r="789" spans="1:12" x14ac:dyDescent="0.2">
      <c r="A789" t="str">
        <f t="shared" ref="A789:C789" si="1461">A648</f>
        <v>Monday</v>
      </c>
      <c r="B789">
        <f t="shared" si="1461"/>
        <v>357</v>
      </c>
      <c r="C789" t="str">
        <f t="shared" si="1461"/>
        <v>Social</v>
      </c>
      <c r="D789">
        <f t="shared" ref="D789:E789" si="1462">G648</f>
        <v>219</v>
      </c>
      <c r="E789" s="16" t="str">
        <f t="shared" si="1462"/>
        <v>Mt Coolon Micky's</v>
      </c>
      <c r="F789" t="s">
        <v>253</v>
      </c>
      <c r="G789">
        <f t="shared" ref="G789:H789" si="1463">D648</f>
        <v>197</v>
      </c>
      <c r="H789" t="str">
        <f t="shared" si="1463"/>
        <v>Charters Towers Country Club</v>
      </c>
      <c r="I789">
        <f t="shared" ref="I789:L789" si="1464">I648</f>
        <v>14</v>
      </c>
      <c r="J789" t="str">
        <f t="shared" si="1464"/>
        <v>AM</v>
      </c>
      <c r="K789" t="str">
        <f t="shared" si="1464"/>
        <v>Mosman Park Junior Cricket</v>
      </c>
      <c r="L789" t="str">
        <f t="shared" si="1464"/>
        <v>Keith Kratzmann  Oval.</v>
      </c>
    </row>
    <row r="790" spans="1:12" x14ac:dyDescent="0.2">
      <c r="A790" t="str">
        <f t="shared" ref="A790:C790" si="1465">A649</f>
        <v>Monday</v>
      </c>
      <c r="B790">
        <f t="shared" si="1465"/>
        <v>358</v>
      </c>
      <c r="C790" t="str">
        <f t="shared" si="1465"/>
        <v>Social</v>
      </c>
      <c r="D790">
        <f t="shared" ref="D790:E790" si="1466">G649</f>
        <v>225</v>
      </c>
      <c r="E790" s="16" t="str">
        <f t="shared" si="1466"/>
        <v>Scorgasms</v>
      </c>
      <c r="F790" t="s">
        <v>253</v>
      </c>
      <c r="G790">
        <f t="shared" ref="G790:H790" si="1467">D649</f>
        <v>195</v>
      </c>
      <c r="H790" t="str">
        <f t="shared" si="1467"/>
        <v>Burlo's XI</v>
      </c>
      <c r="I790">
        <f t="shared" ref="I790:L790" si="1468">I649</f>
        <v>37</v>
      </c>
      <c r="J790" t="str">
        <f t="shared" si="1468"/>
        <v>AM</v>
      </c>
      <c r="K790" t="str">
        <f t="shared" si="1468"/>
        <v>Charters Towers Airport Reserve</v>
      </c>
      <c r="L790">
        <f t="shared" si="1468"/>
        <v>0</v>
      </c>
    </row>
    <row r="791" spans="1:12" x14ac:dyDescent="0.2">
      <c r="A791" t="str">
        <f t="shared" ref="A791:C791" si="1469">A650</f>
        <v>Monday</v>
      </c>
      <c r="B791">
        <f t="shared" si="1469"/>
        <v>359</v>
      </c>
      <c r="C791" t="str">
        <f t="shared" si="1469"/>
        <v>Social</v>
      </c>
      <c r="D791">
        <f t="shared" ref="D791:E791" si="1470">G650</f>
        <v>224</v>
      </c>
      <c r="E791" s="16" t="str">
        <f t="shared" si="1470"/>
        <v>Rum Runners</v>
      </c>
      <c r="F791" t="s">
        <v>253</v>
      </c>
      <c r="G791">
        <f t="shared" ref="G791:H791" si="1471">D650</f>
        <v>231</v>
      </c>
      <c r="H791" t="str">
        <f t="shared" si="1471"/>
        <v>The Plumb Dingers</v>
      </c>
      <c r="I791">
        <f t="shared" ref="I791:L791" si="1472">I650</f>
        <v>38</v>
      </c>
      <c r="J791" t="str">
        <f t="shared" si="1472"/>
        <v>AM</v>
      </c>
      <c r="K791" t="str">
        <f t="shared" si="1472"/>
        <v>Charters Towers Airport Reserve</v>
      </c>
      <c r="L791">
        <f t="shared" si="1472"/>
        <v>0</v>
      </c>
    </row>
    <row r="792" spans="1:12" x14ac:dyDescent="0.2">
      <c r="A792" t="str">
        <f t="shared" ref="A792:C792" si="1473">A651</f>
        <v>Monday</v>
      </c>
      <c r="B792">
        <f t="shared" si="1473"/>
        <v>360</v>
      </c>
      <c r="C792" t="str">
        <f t="shared" si="1473"/>
        <v>Social</v>
      </c>
      <c r="D792">
        <f t="shared" ref="D792:E792" si="1474">G651</f>
        <v>226</v>
      </c>
      <c r="E792" s="16" t="str">
        <f t="shared" si="1474"/>
        <v>Shamrock Schooner Scullers</v>
      </c>
      <c r="F792" t="s">
        <v>253</v>
      </c>
      <c r="G792">
        <f t="shared" ref="G792:H792" si="1475">D651</f>
        <v>238</v>
      </c>
      <c r="H792" t="str">
        <f t="shared" si="1475"/>
        <v>Tuggers 2</v>
      </c>
      <c r="I792">
        <f t="shared" ref="I792:L792" si="1476">I651</f>
        <v>25</v>
      </c>
      <c r="J792" t="str">
        <f t="shared" si="1476"/>
        <v>PM</v>
      </c>
      <c r="K792" t="str">
        <f t="shared" si="1476"/>
        <v>Charters Towers Gun Club</v>
      </c>
      <c r="L792" t="str">
        <f t="shared" si="1476"/>
        <v>Right Hand Side as driving in</v>
      </c>
    </row>
    <row r="793" spans="1:12" x14ac:dyDescent="0.2">
      <c r="A793" t="str">
        <f t="shared" ref="A793:C793" si="1477">A652</f>
        <v>Monday</v>
      </c>
      <c r="B793">
        <f t="shared" si="1477"/>
        <v>361</v>
      </c>
      <c r="C793" t="str">
        <f t="shared" si="1477"/>
        <v>Social</v>
      </c>
      <c r="D793">
        <f t="shared" ref="D793:E793" si="1478">G652</f>
        <v>203</v>
      </c>
      <c r="E793" s="16" t="str">
        <f t="shared" si="1478"/>
        <v>Duck Eyed</v>
      </c>
      <c r="F793" t="s">
        <v>253</v>
      </c>
      <c r="G793">
        <f t="shared" ref="G793:H793" si="1479">D652</f>
        <v>192</v>
      </c>
      <c r="H793" t="str">
        <f t="shared" si="1479"/>
        <v>Bivowackers</v>
      </c>
      <c r="I793">
        <f t="shared" ref="I793:L793" si="1480">I652</f>
        <v>3</v>
      </c>
      <c r="J793" t="str">
        <f t="shared" si="1480"/>
        <v>PM</v>
      </c>
      <c r="K793" t="str">
        <f t="shared" si="1480"/>
        <v>Bivouac  Junction</v>
      </c>
      <c r="L793" t="str">
        <f t="shared" si="1480"/>
        <v>Townsville Highway</v>
      </c>
    </row>
    <row r="794" spans="1:12" x14ac:dyDescent="0.2">
      <c r="A794" t="str">
        <f t="shared" ref="A794:C794" si="1481">A653</f>
        <v>Monday</v>
      </c>
      <c r="B794">
        <f t="shared" si="1481"/>
        <v>362</v>
      </c>
      <c r="C794" t="str">
        <f t="shared" si="1481"/>
        <v>Social</v>
      </c>
      <c r="D794">
        <f t="shared" ref="D794:E794" si="1482">G653</f>
        <v>201</v>
      </c>
      <c r="E794" s="16" t="str">
        <f t="shared" si="1482"/>
        <v>Deadset Bull Tearers</v>
      </c>
      <c r="F794" t="s">
        <v>253</v>
      </c>
      <c r="G794">
        <f t="shared" ref="G794:H794" si="1483">D653</f>
        <v>215</v>
      </c>
      <c r="H794" t="str">
        <f t="shared" si="1483"/>
        <v xml:space="preserve">Johny Mac's XI          </v>
      </c>
      <c r="I794">
        <f t="shared" ref="I794:L794" si="1484">I653</f>
        <v>79</v>
      </c>
      <c r="J794" t="str">
        <f t="shared" si="1484"/>
        <v>PM</v>
      </c>
      <c r="K794" t="str">
        <f t="shared" si="1484"/>
        <v>Acacia</v>
      </c>
      <c r="L794" t="str">
        <f t="shared" si="1484"/>
        <v>4 km Wheelers Road</v>
      </c>
    </row>
    <row r="795" spans="1:12" x14ac:dyDescent="0.2">
      <c r="A795" t="str">
        <f t="shared" ref="A795:C795" si="1485">A654</f>
        <v>Monday</v>
      </c>
      <c r="B795">
        <f t="shared" si="1485"/>
        <v>363</v>
      </c>
      <c r="C795" t="str">
        <f t="shared" si="1485"/>
        <v>Social</v>
      </c>
      <c r="D795">
        <f t="shared" ref="D795:E795" si="1486">G654</f>
        <v>212</v>
      </c>
      <c r="E795" s="16" t="str">
        <f t="shared" si="1486"/>
        <v>Hitt and Miss</v>
      </c>
      <c r="F795" t="s">
        <v>253</v>
      </c>
      <c r="G795">
        <f t="shared" ref="G795:H795" si="1487">D654</f>
        <v>199</v>
      </c>
      <c r="H795" t="str">
        <f t="shared" si="1487"/>
        <v>CT 4 x 4 Club Muddy Ducks</v>
      </c>
      <c r="I795">
        <f t="shared" ref="I795:L795" si="1488">I654</f>
        <v>76</v>
      </c>
      <c r="J795" t="str">
        <f t="shared" si="1488"/>
        <v>PM</v>
      </c>
      <c r="K795" t="str">
        <f t="shared" si="1488"/>
        <v xml:space="preserve">  R.WEST</v>
      </c>
      <c r="L795" t="str">
        <f t="shared" si="1488"/>
        <v>17 Jardine Lane  of Bluff Road</v>
      </c>
    </row>
    <row r="796" spans="1:12" x14ac:dyDescent="0.2">
      <c r="A796" t="str">
        <f t="shared" ref="A796:C796" si="1489">A655</f>
        <v>Monday</v>
      </c>
      <c r="B796">
        <f t="shared" si="1489"/>
        <v>364</v>
      </c>
      <c r="C796" t="str">
        <f t="shared" si="1489"/>
        <v>Social</v>
      </c>
      <c r="D796">
        <f t="shared" ref="D796:E796" si="1490">G655</f>
        <v>243</v>
      </c>
      <c r="E796" s="16" t="str">
        <f t="shared" si="1490"/>
        <v>Will Run 4 Beers</v>
      </c>
      <c r="F796" t="s">
        <v>253</v>
      </c>
      <c r="G796">
        <f t="shared" ref="G796:H796" si="1491">D655</f>
        <v>214</v>
      </c>
      <c r="H796" t="str">
        <f t="shared" si="1491"/>
        <v>Joe</v>
      </c>
      <c r="I796">
        <f t="shared" ref="I796:L796" si="1492">I655</f>
        <v>18</v>
      </c>
      <c r="J796" t="str">
        <f t="shared" si="1492"/>
        <v>PM</v>
      </c>
      <c r="K796" t="str">
        <f t="shared" si="1492"/>
        <v>Mafeking Road</v>
      </c>
      <c r="L796" t="str">
        <f t="shared" si="1492"/>
        <v>4 km Milchester Road</v>
      </c>
    </row>
    <row r="797" spans="1:12" x14ac:dyDescent="0.2">
      <c r="A797" t="str">
        <f t="shared" ref="A797:C797" si="1493">A656</f>
        <v>Monday</v>
      </c>
      <c r="B797">
        <f t="shared" si="1493"/>
        <v>365</v>
      </c>
      <c r="C797" t="str">
        <f t="shared" si="1493"/>
        <v>Social</v>
      </c>
      <c r="D797">
        <f t="shared" ref="D797:E797" si="1494">G656</f>
        <v>242</v>
      </c>
      <c r="E797" s="16" t="str">
        <f t="shared" si="1494"/>
        <v>Whack em &amp; Crack em</v>
      </c>
      <c r="F797" t="s">
        <v>253</v>
      </c>
      <c r="G797">
        <f t="shared" ref="G797:H797" si="1495">D656</f>
        <v>236</v>
      </c>
      <c r="H797" t="str">
        <f t="shared" si="1495"/>
        <v>Tridanjy Troglodytes</v>
      </c>
      <c r="I797">
        <f t="shared" ref="I797:L797" si="1496">I656</f>
        <v>59</v>
      </c>
      <c r="J797" t="str">
        <f t="shared" si="1496"/>
        <v>PM</v>
      </c>
      <c r="K797" t="str">
        <f t="shared" si="1496"/>
        <v>Ormondes</v>
      </c>
      <c r="L797" t="str">
        <f t="shared" si="1496"/>
        <v>11km Alfords Road on Millchester Road</v>
      </c>
    </row>
    <row r="798" spans="1:12" x14ac:dyDescent="0.2">
      <c r="A798" t="str">
        <f t="shared" ref="A798:C798" si="1497">A657</f>
        <v>Monday</v>
      </c>
      <c r="B798">
        <f t="shared" si="1497"/>
        <v>366</v>
      </c>
      <c r="C798" t="str">
        <f t="shared" si="1497"/>
        <v>Social</v>
      </c>
      <c r="D798">
        <f t="shared" ref="D798:E798" si="1498">G657</f>
        <v>208</v>
      </c>
      <c r="E798" s="16" t="str">
        <f t="shared" si="1498"/>
        <v>Got the Runs (2)</v>
      </c>
      <c r="F798" t="s">
        <v>253</v>
      </c>
      <c r="G798">
        <f t="shared" ref="G798:H798" si="1499">D657</f>
        <v>194</v>
      </c>
      <c r="H798" t="str">
        <f t="shared" si="1499"/>
        <v>Broughton River Brewers</v>
      </c>
      <c r="I798">
        <f t="shared" ref="I798:L798" si="1500">I657</f>
        <v>57</v>
      </c>
      <c r="J798" t="str">
        <f t="shared" si="1500"/>
        <v>PM</v>
      </c>
      <c r="K798" t="str">
        <f t="shared" si="1500"/>
        <v>133 Diamond Road</v>
      </c>
      <c r="L798" t="str">
        <f t="shared" si="1500"/>
        <v>4 km Bus Road</v>
      </c>
    </row>
    <row r="799" spans="1:12" x14ac:dyDescent="0.2">
      <c r="A799" t="str">
        <f t="shared" ref="A799:C799" si="1501">A658</f>
        <v>Monday</v>
      </c>
      <c r="B799">
        <f t="shared" si="1501"/>
        <v>367</v>
      </c>
      <c r="C799" t="str">
        <f t="shared" si="1501"/>
        <v>Social</v>
      </c>
      <c r="D799">
        <f t="shared" ref="D799:E799" si="1502">G658</f>
        <v>245</v>
      </c>
      <c r="E799" s="16" t="str">
        <f t="shared" si="1502"/>
        <v>Wokeyed Wombats</v>
      </c>
      <c r="F799" t="s">
        <v>253</v>
      </c>
      <c r="G799">
        <f t="shared" ref="G799:H799" si="1503">D658</f>
        <v>221</v>
      </c>
      <c r="H799" t="str">
        <f t="shared" si="1503"/>
        <v>Reggies 11</v>
      </c>
      <c r="I799">
        <f t="shared" ref="I799:L799" si="1504">I658</f>
        <v>69</v>
      </c>
      <c r="J799" t="str">
        <f t="shared" si="1504"/>
        <v>PM</v>
      </c>
      <c r="K799" t="str">
        <f t="shared" si="1504"/>
        <v xml:space="preserve">Alcheringa     </v>
      </c>
      <c r="L799" t="str">
        <f t="shared" si="1504"/>
        <v>4.2 km on Old Dalrymple Road.</v>
      </c>
    </row>
    <row r="800" spans="1:12" x14ac:dyDescent="0.2">
      <c r="A800" t="str">
        <f t="shared" ref="A800:C800" si="1505">A659</f>
        <v>Monday</v>
      </c>
      <c r="B800">
        <f t="shared" si="1505"/>
        <v>368</v>
      </c>
      <c r="C800" t="str">
        <f t="shared" si="1505"/>
        <v>Social</v>
      </c>
      <c r="D800">
        <f t="shared" ref="D800:E800" si="1506">G659</f>
        <v>210</v>
      </c>
      <c r="E800" s="16" t="str">
        <f t="shared" si="1506"/>
        <v>Here for the Beer</v>
      </c>
      <c r="F800" t="s">
        <v>253</v>
      </c>
      <c r="G800">
        <f t="shared" ref="G800:H800" si="1507">D659</f>
        <v>229</v>
      </c>
      <c r="H800" t="str">
        <f t="shared" si="1507"/>
        <v>Sons of Pitches</v>
      </c>
      <c r="I800">
        <f t="shared" ref="I800:L800" si="1508">I659</f>
        <v>21</v>
      </c>
      <c r="J800" t="str">
        <f t="shared" si="1508"/>
        <v>PM</v>
      </c>
      <c r="K800" t="str">
        <f t="shared" si="1508"/>
        <v xml:space="preserve">Charters Towers Golf Club </v>
      </c>
      <c r="L800" t="str">
        <f t="shared" si="1508"/>
        <v xml:space="preserve">Closest to Clubhouse </v>
      </c>
    </row>
    <row r="801" spans="1:12" x14ac:dyDescent="0.2">
      <c r="A801" t="str">
        <f t="shared" ref="A801:C801" si="1509">A660</f>
        <v>Monday</v>
      </c>
      <c r="B801">
        <f t="shared" si="1509"/>
        <v>369</v>
      </c>
      <c r="C801" t="str">
        <f t="shared" si="1509"/>
        <v>Social</v>
      </c>
      <c r="D801">
        <f t="shared" ref="D801:E801" si="1510">G660</f>
        <v>235</v>
      </c>
      <c r="E801" s="16" t="str">
        <f t="shared" si="1510"/>
        <v>Too Pissed For This</v>
      </c>
      <c r="F801" t="s">
        <v>253</v>
      </c>
      <c r="G801">
        <f t="shared" ref="G801:H801" si="1511">D660</f>
        <v>230</v>
      </c>
      <c r="H801" t="str">
        <f t="shared" si="1511"/>
        <v>The  Bush Bashers</v>
      </c>
      <c r="I801">
        <f t="shared" ref="I801:L801" si="1512">I660</f>
        <v>14</v>
      </c>
      <c r="J801" t="str">
        <f t="shared" si="1512"/>
        <v>PM</v>
      </c>
      <c r="K801" t="str">
        <f t="shared" si="1512"/>
        <v>Mosman Park Junior Cricket</v>
      </c>
      <c r="L801" t="str">
        <f t="shared" si="1512"/>
        <v>Keith Kratzmann  Oval.</v>
      </c>
    </row>
    <row r="802" spans="1:12" x14ac:dyDescent="0.2">
      <c r="A802" t="str">
        <f t="shared" ref="A802:C802" si="1513">A661</f>
        <v>Monday</v>
      </c>
      <c r="B802" t="e">
        <f t="shared" si="1513"/>
        <v>#REF!</v>
      </c>
      <c r="C802" t="e">
        <f t="shared" si="1513"/>
        <v>#REF!</v>
      </c>
      <c r="D802" t="e">
        <f t="shared" ref="D802:E802" si="1514">G661</f>
        <v>#REF!</v>
      </c>
      <c r="E802" s="16" t="e">
        <f t="shared" si="1514"/>
        <v>#REF!</v>
      </c>
      <c r="F802" t="s">
        <v>253</v>
      </c>
      <c r="G802" t="e">
        <f t="shared" ref="G802:H802" si="1515">D661</f>
        <v>#REF!</v>
      </c>
      <c r="H802" t="e">
        <f t="shared" si="1515"/>
        <v>#REF!</v>
      </c>
      <c r="I802" t="e">
        <f t="shared" ref="I802:L802" si="1516">I661</f>
        <v>#REF!</v>
      </c>
      <c r="J802" t="e">
        <f t="shared" si="1516"/>
        <v>#REF!</v>
      </c>
      <c r="K802" t="e">
        <f t="shared" si="1516"/>
        <v>#REF!</v>
      </c>
      <c r="L802" t="e">
        <f t="shared" si="1516"/>
        <v>#REF!</v>
      </c>
    </row>
    <row r="803" spans="1:12" x14ac:dyDescent="0.2">
      <c r="A803" t="str">
        <f t="shared" ref="A803:C803" si="1517">A662</f>
        <v>Monday</v>
      </c>
      <c r="B803">
        <f t="shared" si="1517"/>
        <v>371</v>
      </c>
      <c r="C803" t="str">
        <f t="shared" si="1517"/>
        <v>Social</v>
      </c>
      <c r="D803">
        <f t="shared" ref="D803:E803" si="1518">G662</f>
        <v>198</v>
      </c>
      <c r="E803" s="16" t="str">
        <f t="shared" si="1518"/>
        <v>Cold Rums and Nice Bums</v>
      </c>
      <c r="F803" t="s">
        <v>253</v>
      </c>
      <c r="G803">
        <f t="shared" ref="G803:H803" si="1519">D662</f>
        <v>209</v>
      </c>
      <c r="H803" t="str">
        <f t="shared" si="1519"/>
        <v>Here 4 A Beer</v>
      </c>
      <c r="I803">
        <f t="shared" ref="I803:L803" si="1520">I662</f>
        <v>30</v>
      </c>
      <c r="J803" t="str">
        <f t="shared" si="1520"/>
        <v>PM</v>
      </c>
      <c r="K803" t="str">
        <f t="shared" si="1520"/>
        <v>Charters Towers Airport Reserve</v>
      </c>
      <c r="L803">
        <f t="shared" si="1520"/>
        <v>0</v>
      </c>
    </row>
    <row r="804" spans="1:12" x14ac:dyDescent="0.2">
      <c r="A804" t="str">
        <f t="shared" ref="A804:C804" si="1521">A663</f>
        <v>Monday</v>
      </c>
      <c r="B804">
        <f t="shared" si="1521"/>
        <v>372</v>
      </c>
      <c r="C804" t="str">
        <f t="shared" si="1521"/>
        <v>Social</v>
      </c>
      <c r="D804">
        <f t="shared" ref="D804:E804" si="1522">G663</f>
        <v>211</v>
      </c>
      <c r="E804" s="16" t="str">
        <f t="shared" si="1522"/>
        <v>Hits &amp; Missus</v>
      </c>
      <c r="F804" t="s">
        <v>253</v>
      </c>
      <c r="G804">
        <f t="shared" ref="G804:H804" si="1523">D663</f>
        <v>205</v>
      </c>
      <c r="H804" t="str">
        <f t="shared" si="1523"/>
        <v>Filthy Animals</v>
      </c>
      <c r="I804">
        <f t="shared" ref="I804:L804" si="1524">I663</f>
        <v>38</v>
      </c>
      <c r="J804" t="str">
        <f t="shared" si="1524"/>
        <v>PM</v>
      </c>
      <c r="K804" t="str">
        <f t="shared" si="1524"/>
        <v>Charters Towers Airport Reserve</v>
      </c>
      <c r="L804">
        <f t="shared" si="1524"/>
        <v>0</v>
      </c>
    </row>
    <row r="805" spans="1:12" x14ac:dyDescent="0.2">
      <c r="A805" t="str">
        <f t="shared" ref="A805:C805" si="1525">A664</f>
        <v>Monday</v>
      </c>
      <c r="B805">
        <f t="shared" si="1525"/>
        <v>373</v>
      </c>
      <c r="C805" t="str">
        <f t="shared" si="1525"/>
        <v>Social</v>
      </c>
      <c r="D805">
        <f t="shared" ref="D805:E805" si="1526">G664</f>
        <v>223</v>
      </c>
      <c r="E805" s="16" t="str">
        <f t="shared" si="1526"/>
        <v>Riverview Ruff Nutz</v>
      </c>
      <c r="F805" t="s">
        <v>253</v>
      </c>
      <c r="G805">
        <f t="shared" ref="G805:H805" si="1527">D664</f>
        <v>239</v>
      </c>
      <c r="H805" t="str">
        <f t="shared" si="1527"/>
        <v>Unbeerlievable</v>
      </c>
      <c r="I805">
        <f t="shared" ref="I805:L805" si="1528">I664</f>
        <v>22</v>
      </c>
      <c r="J805" t="str">
        <f t="shared" si="1528"/>
        <v>PM</v>
      </c>
      <c r="K805" t="str">
        <f t="shared" si="1528"/>
        <v>Charters Towers Golf Club</v>
      </c>
      <c r="L805" t="str">
        <f t="shared" si="1528"/>
        <v xml:space="preserve">2nd from Clubhouse                      </v>
      </c>
    </row>
    <row r="806" spans="1:12" x14ac:dyDescent="0.2">
      <c r="A806" t="str">
        <f t="shared" ref="A806:C806" si="1529">A665</f>
        <v>Monday</v>
      </c>
      <c r="B806">
        <f t="shared" si="1529"/>
        <v>374</v>
      </c>
      <c r="C806" t="str">
        <f t="shared" si="1529"/>
        <v>Social</v>
      </c>
      <c r="D806">
        <f t="shared" ref="D806:E806" si="1530">G665</f>
        <v>200</v>
      </c>
      <c r="E806" s="16" t="str">
        <f t="shared" si="1530"/>
        <v>DCL Bulls</v>
      </c>
      <c r="F806" t="s">
        <v>253</v>
      </c>
      <c r="G806">
        <f t="shared" ref="G806:H806" si="1531">D665</f>
        <v>216</v>
      </c>
      <c r="H806" t="str">
        <f t="shared" si="1531"/>
        <v>Lamos 11</v>
      </c>
      <c r="I806">
        <f t="shared" ref="I806:L806" si="1532">I665</f>
        <v>67</v>
      </c>
      <c r="J806" t="str">
        <f t="shared" si="1532"/>
        <v>PM</v>
      </c>
      <c r="K806" t="str">
        <f t="shared" si="1532"/>
        <v>Sellheim</v>
      </c>
      <c r="L806" t="str">
        <f t="shared" si="1532"/>
        <v xml:space="preserve">Wayne Lewis's Property          </v>
      </c>
    </row>
    <row r="807" spans="1:12" x14ac:dyDescent="0.2">
      <c r="A807" t="str">
        <f t="shared" ref="A807:C807" si="1533">A666</f>
        <v>Monday</v>
      </c>
      <c r="B807">
        <f t="shared" si="1533"/>
        <v>375</v>
      </c>
      <c r="C807" t="str">
        <f t="shared" si="1533"/>
        <v>Ladies</v>
      </c>
      <c r="D807">
        <f t="shared" ref="D807:E807" si="1534">G666</f>
        <v>184</v>
      </c>
      <c r="E807" s="16" t="str">
        <f t="shared" si="1534"/>
        <v>Travelbugs</v>
      </c>
      <c r="F807" t="s">
        <v>253</v>
      </c>
      <c r="G807">
        <f t="shared" ref="G807:H807" si="1535">D666</f>
        <v>183</v>
      </c>
      <c r="H807" t="str">
        <f t="shared" si="1535"/>
        <v>Scared Hitless</v>
      </c>
      <c r="I807">
        <f t="shared" ref="I807:L807" si="1536">I666</f>
        <v>31</v>
      </c>
      <c r="J807" t="str">
        <f t="shared" si="1536"/>
        <v>8.00 AM</v>
      </c>
      <c r="K807" t="str">
        <f t="shared" si="1536"/>
        <v>Charters Towers Airport Reserve</v>
      </c>
      <c r="L807">
        <f t="shared" si="1536"/>
        <v>0</v>
      </c>
    </row>
    <row r="808" spans="1:12" x14ac:dyDescent="0.2">
      <c r="A808" t="str">
        <f t="shared" ref="A808:C808" si="1537">A667</f>
        <v>Monday</v>
      </c>
      <c r="B808">
        <f t="shared" si="1537"/>
        <v>376</v>
      </c>
      <c r="C808" t="str">
        <f t="shared" si="1537"/>
        <v>Ladies</v>
      </c>
      <c r="D808">
        <f t="shared" ref="D808:E808" si="1538">G667</f>
        <v>170</v>
      </c>
      <c r="E808" s="16" t="str">
        <f t="shared" si="1538"/>
        <v>Bad Pitches</v>
      </c>
      <c r="F808" t="s">
        <v>253</v>
      </c>
      <c r="G808">
        <f t="shared" ref="G808:H808" si="1539">D667</f>
        <v>174</v>
      </c>
      <c r="H808" t="str">
        <f t="shared" si="1539"/>
        <v>Custard Tarts</v>
      </c>
      <c r="I808">
        <f t="shared" ref="I808:L808" si="1540">I667</f>
        <v>58</v>
      </c>
      <c r="J808" t="str">
        <f t="shared" si="1540"/>
        <v>8.00 AM</v>
      </c>
      <c r="K808" t="str">
        <f t="shared" si="1540"/>
        <v>Central State School</v>
      </c>
      <c r="L808" t="str">
        <f t="shared" si="1540"/>
        <v>Central State School</v>
      </c>
    </row>
    <row r="809" spans="1:12" x14ac:dyDescent="0.2">
      <c r="A809" t="str">
        <f t="shared" ref="A809:C809" si="1541">A668</f>
        <v>Monday</v>
      </c>
      <c r="B809">
        <f t="shared" si="1541"/>
        <v>377</v>
      </c>
      <c r="C809" t="str">
        <f t="shared" si="1541"/>
        <v>Ladies</v>
      </c>
      <c r="D809">
        <f t="shared" ref="D809:E809" si="1542">G668</f>
        <v>182</v>
      </c>
      <c r="E809" s="16" t="str">
        <f t="shared" si="1542"/>
        <v>Ringers From The Wrong End</v>
      </c>
      <c r="F809" t="s">
        <v>253</v>
      </c>
      <c r="G809">
        <f t="shared" ref="G809:H809" si="1543">D668</f>
        <v>188</v>
      </c>
      <c r="H809" t="str">
        <f t="shared" si="1543"/>
        <v>Wild Flowers</v>
      </c>
      <c r="I809">
        <f t="shared" ref="I809:L809" si="1544">I668</f>
        <v>40</v>
      </c>
      <c r="J809" t="str">
        <f t="shared" si="1544"/>
        <v>8.00 AM</v>
      </c>
      <c r="K809" t="str">
        <f t="shared" si="1544"/>
        <v>Charters Towers Airport Reserve</v>
      </c>
      <c r="L809">
        <f t="shared" si="1544"/>
        <v>0</v>
      </c>
    </row>
    <row r="810" spans="1:12" x14ac:dyDescent="0.2">
      <c r="A810" t="str">
        <f t="shared" ref="A810:C810" si="1545">A669</f>
        <v>Monday</v>
      </c>
      <c r="B810">
        <f t="shared" si="1545"/>
        <v>378</v>
      </c>
      <c r="C810" t="str">
        <f t="shared" si="1545"/>
        <v>Ladies</v>
      </c>
      <c r="D810">
        <f t="shared" ref="D810:E810" si="1546">G669</f>
        <v>179</v>
      </c>
      <c r="E810" s="16" t="str">
        <f t="shared" si="1546"/>
        <v>Nailed It</v>
      </c>
      <c r="F810" t="s">
        <v>253</v>
      </c>
      <c r="G810">
        <f t="shared" ref="G810:H810" si="1547">D669</f>
        <v>172</v>
      </c>
      <c r="H810" t="str">
        <f t="shared" si="1547"/>
        <v>Bowled and Beautiful</v>
      </c>
      <c r="I810">
        <f t="shared" ref="I810:L810" si="1548">I669</f>
        <v>58</v>
      </c>
      <c r="J810" t="str">
        <f t="shared" si="1548"/>
        <v>11.00 AM</v>
      </c>
      <c r="K810" t="str">
        <f t="shared" si="1548"/>
        <v>Central State School</v>
      </c>
      <c r="L810" t="str">
        <f t="shared" si="1548"/>
        <v>Central State School</v>
      </c>
    </row>
    <row r="811" spans="1:12" x14ac:dyDescent="0.2">
      <c r="A811" t="str">
        <f t="shared" ref="A811:C811" si="1549">A670</f>
        <v>Monday</v>
      </c>
      <c r="B811">
        <f t="shared" si="1549"/>
        <v>379</v>
      </c>
      <c r="C811" t="str">
        <f t="shared" si="1549"/>
        <v>Ladies</v>
      </c>
      <c r="D811">
        <f t="shared" ref="D811:E811" si="1550">G670</f>
        <v>176</v>
      </c>
      <c r="E811" s="16" t="str">
        <f t="shared" si="1550"/>
        <v>Got the Runs</v>
      </c>
      <c r="F811" t="s">
        <v>253</v>
      </c>
      <c r="G811">
        <f t="shared" ref="G811:H811" si="1551">D670</f>
        <v>171</v>
      </c>
      <c r="H811" t="str">
        <f t="shared" si="1551"/>
        <v xml:space="preserve">Black Bream  </v>
      </c>
      <c r="I811">
        <f t="shared" ref="I811:L811" si="1552">I670</f>
        <v>31</v>
      </c>
      <c r="J811" t="str">
        <f t="shared" si="1552"/>
        <v>11.00 AM</v>
      </c>
      <c r="K811" t="str">
        <f t="shared" si="1552"/>
        <v>Charters Towers Airport Reserve</v>
      </c>
      <c r="L811">
        <f t="shared" si="1552"/>
        <v>0</v>
      </c>
    </row>
    <row r="812" spans="1:12" x14ac:dyDescent="0.2">
      <c r="A812" t="str">
        <f t="shared" ref="A812:C812" si="1553">A671</f>
        <v>Monday</v>
      </c>
      <c r="B812">
        <f t="shared" si="1553"/>
        <v>380</v>
      </c>
      <c r="C812" t="str">
        <f t="shared" si="1553"/>
        <v>Ladies</v>
      </c>
      <c r="D812">
        <f t="shared" ref="D812:E812" si="1554">G671</f>
        <v>185</v>
      </c>
      <c r="E812" s="16" t="str">
        <f t="shared" si="1554"/>
        <v>TSV Dingoes</v>
      </c>
      <c r="F812" t="s">
        <v>253</v>
      </c>
      <c r="G812">
        <f t="shared" ref="G812:H812" si="1555">D671</f>
        <v>175</v>
      </c>
      <c r="H812" t="str">
        <f t="shared" si="1555"/>
        <v>FBI</v>
      </c>
      <c r="I812">
        <f t="shared" ref="I812:L812" si="1556">I671</f>
        <v>40</v>
      </c>
      <c r="J812" t="str">
        <f t="shared" si="1556"/>
        <v>11.00 AM</v>
      </c>
      <c r="K812" t="str">
        <f t="shared" si="1556"/>
        <v>Charters Towers Airport Reserve</v>
      </c>
      <c r="L812">
        <f t="shared" si="1556"/>
        <v>0</v>
      </c>
    </row>
    <row r="813" spans="1:12" x14ac:dyDescent="0.2">
      <c r="A813" t="str">
        <f t="shared" ref="A813:C813" si="1557">A672</f>
        <v>Monday</v>
      </c>
      <c r="B813">
        <f t="shared" si="1557"/>
        <v>381</v>
      </c>
      <c r="C813" t="str">
        <f t="shared" si="1557"/>
        <v>Ladies</v>
      </c>
      <c r="D813">
        <f t="shared" ref="D813:E813" si="1558">G672</f>
        <v>173</v>
      </c>
      <c r="E813" s="16" t="str">
        <f t="shared" si="1558"/>
        <v>Bro's Ho's</v>
      </c>
      <c r="F813" t="s">
        <v>253</v>
      </c>
      <c r="G813">
        <f t="shared" ref="G813:H813" si="1559">D672</f>
        <v>177</v>
      </c>
      <c r="H813" t="str">
        <f t="shared" si="1559"/>
        <v>Hormoans</v>
      </c>
      <c r="I813">
        <f t="shared" ref="I813:L813" si="1560">I672</f>
        <v>47</v>
      </c>
      <c r="J813" t="str">
        <f t="shared" si="1560"/>
        <v>3.00 PM</v>
      </c>
      <c r="K813" t="str">
        <f t="shared" si="1560"/>
        <v>Goldfield Sporting Complex</v>
      </c>
      <c r="L813" t="str">
        <f t="shared" si="1560"/>
        <v>Second turf wicket</v>
      </c>
    </row>
    <row r="814" spans="1:12" x14ac:dyDescent="0.2">
      <c r="A814" t="str">
        <f t="shared" ref="A814:C814" si="1561">A673</f>
        <v>Monday</v>
      </c>
      <c r="B814">
        <f t="shared" si="1561"/>
        <v>382</v>
      </c>
      <c r="C814" t="str">
        <f t="shared" si="1561"/>
        <v>Ladies</v>
      </c>
      <c r="D814">
        <f t="shared" ref="D814:E814" si="1562">G673</f>
        <v>186</v>
      </c>
      <c r="E814" s="16" t="str">
        <f t="shared" si="1562"/>
        <v>West Indigies Ladies Team</v>
      </c>
      <c r="F814" t="s">
        <v>253</v>
      </c>
      <c r="G814">
        <f t="shared" ref="G814:H814" si="1563">D673</f>
        <v>181</v>
      </c>
      <c r="H814" t="str">
        <f t="shared" si="1563"/>
        <v>Pitches Be Crazy</v>
      </c>
      <c r="I814">
        <f t="shared" ref="I814:L814" si="1564">I673</f>
        <v>60</v>
      </c>
      <c r="J814" t="str">
        <f t="shared" si="1564"/>
        <v>3.00 PM</v>
      </c>
      <c r="K814" t="str">
        <f t="shared" si="1564"/>
        <v xml:space="preserve">Laid Back XI                </v>
      </c>
      <c r="L814" t="str">
        <f t="shared" si="1564"/>
        <v>Bus Road - Ramsay's Property</v>
      </c>
    </row>
    <row r="815" spans="1:12" x14ac:dyDescent="0.2">
      <c r="A815" t="str">
        <f t="shared" ref="A815:C815" si="1565">A674</f>
        <v>Monday</v>
      </c>
      <c r="B815">
        <f t="shared" si="1565"/>
        <v>383</v>
      </c>
      <c r="C815" t="str">
        <f t="shared" si="1565"/>
        <v>Ladies</v>
      </c>
      <c r="D815">
        <f t="shared" ref="D815:E815" si="1566">G674</f>
        <v>178</v>
      </c>
      <c r="E815" s="16" t="str">
        <f t="shared" si="1566"/>
        <v>More Ass than Class</v>
      </c>
      <c r="F815" t="s">
        <v>253</v>
      </c>
      <c r="G815">
        <f t="shared" ref="G815:H815" si="1567">D674</f>
        <v>187</v>
      </c>
      <c r="H815" t="str">
        <f t="shared" si="1567"/>
        <v>Whipper Snippers</v>
      </c>
      <c r="I815">
        <f t="shared" ref="I815:L815" si="1568">I674</f>
        <v>58</v>
      </c>
      <c r="J815" t="str">
        <f t="shared" si="1568"/>
        <v>3.00 PM</v>
      </c>
      <c r="K815" t="str">
        <f t="shared" si="1568"/>
        <v>Central State School</v>
      </c>
      <c r="L815" t="str">
        <f t="shared" si="1568"/>
        <v>Central State School</v>
      </c>
    </row>
    <row r="816" spans="1:12" x14ac:dyDescent="0.2">
      <c r="A816" t="str">
        <f t="shared" ref="A816:C816" si="1569">A675</f>
        <v>Monday</v>
      </c>
      <c r="B816">
        <f t="shared" si="1569"/>
        <v>0</v>
      </c>
      <c r="C816" t="e">
        <f t="shared" si="1569"/>
        <v>#N/A</v>
      </c>
      <c r="D816">
        <f t="shared" ref="D816:E816" si="1570">G675</f>
        <v>0</v>
      </c>
      <c r="E816" s="16" t="e">
        <f t="shared" si="1570"/>
        <v>#N/A</v>
      </c>
      <c r="F816" t="s">
        <v>253</v>
      </c>
      <c r="G816">
        <f t="shared" ref="G816:H816" si="1571">D675</f>
        <v>0</v>
      </c>
      <c r="H816" t="e">
        <f t="shared" si="1571"/>
        <v>#N/A</v>
      </c>
      <c r="I816">
        <f t="shared" ref="I816:L816" si="1572">I675</f>
        <v>30</v>
      </c>
      <c r="J816" t="str">
        <f t="shared" si="1572"/>
        <v>3.00 PM</v>
      </c>
      <c r="K816" t="str">
        <f t="shared" si="1572"/>
        <v>Charters Towers Airport Reserve</v>
      </c>
      <c r="L816">
        <f t="shared" si="1572"/>
        <v>0</v>
      </c>
    </row>
    <row r="817" spans="1:12" x14ac:dyDescent="0.2">
      <c r="A817" t="str">
        <f t="shared" ref="A817:C817" si="1573">A676</f>
        <v>Monday</v>
      </c>
      <c r="B817">
        <f t="shared" si="1573"/>
        <v>0</v>
      </c>
      <c r="C817" t="e">
        <f t="shared" si="1573"/>
        <v>#N/A</v>
      </c>
      <c r="D817">
        <f t="shared" ref="D817:E817" si="1574">G676</f>
        <v>0</v>
      </c>
      <c r="E817" s="16" t="e">
        <f t="shared" si="1574"/>
        <v>#N/A</v>
      </c>
      <c r="F817" t="s">
        <v>253</v>
      </c>
      <c r="G817">
        <f t="shared" ref="G817:H817" si="1575">D676</f>
        <v>0</v>
      </c>
      <c r="H817" t="e">
        <f t="shared" si="1575"/>
        <v>#N/A</v>
      </c>
      <c r="I817">
        <f t="shared" ref="I817:L817" si="1576">I676</f>
        <v>0</v>
      </c>
      <c r="J817">
        <f t="shared" si="1576"/>
        <v>0</v>
      </c>
      <c r="K817" t="e">
        <f t="shared" si="1576"/>
        <v>#N/A</v>
      </c>
      <c r="L817" t="e">
        <f t="shared" si="1576"/>
        <v>#N/A</v>
      </c>
    </row>
    <row r="818" spans="1:12" x14ac:dyDescent="0.2">
      <c r="A818" t="str">
        <f t="shared" ref="A818:C818" si="1577">A677</f>
        <v>Monday</v>
      </c>
      <c r="B818">
        <f t="shared" si="1577"/>
        <v>0</v>
      </c>
      <c r="C818" t="e">
        <f t="shared" si="1577"/>
        <v>#N/A</v>
      </c>
      <c r="D818">
        <f t="shared" ref="D818:E818" si="1578">G677</f>
        <v>0</v>
      </c>
      <c r="E818" s="16" t="e">
        <f t="shared" si="1578"/>
        <v>#N/A</v>
      </c>
      <c r="F818" t="s">
        <v>253</v>
      </c>
      <c r="G818">
        <f t="shared" ref="G818:H818" si="1579">D677</f>
        <v>0</v>
      </c>
      <c r="H818" t="e">
        <f t="shared" si="1579"/>
        <v>#N/A</v>
      </c>
      <c r="I818">
        <f t="shared" ref="I818:L818" si="1580">I677</f>
        <v>0</v>
      </c>
      <c r="J818">
        <f t="shared" si="1580"/>
        <v>0</v>
      </c>
      <c r="K818" t="e">
        <f t="shared" si="1580"/>
        <v>#N/A</v>
      </c>
      <c r="L818" t="e">
        <f t="shared" si="1580"/>
        <v>#N/A</v>
      </c>
    </row>
    <row r="819" spans="1:12" x14ac:dyDescent="0.2">
      <c r="A819" t="str">
        <f t="shared" ref="A819:C819" si="1581">A678</f>
        <v>Monday</v>
      </c>
      <c r="B819">
        <f t="shared" si="1581"/>
        <v>0</v>
      </c>
      <c r="C819" t="e">
        <f t="shared" si="1581"/>
        <v>#N/A</v>
      </c>
      <c r="D819">
        <f t="shared" ref="D819:E819" si="1582">G678</f>
        <v>0</v>
      </c>
      <c r="E819" s="16" t="e">
        <f t="shared" si="1582"/>
        <v>#N/A</v>
      </c>
      <c r="F819" t="s">
        <v>253</v>
      </c>
      <c r="G819">
        <f t="shared" ref="G819:H819" si="1583">D678</f>
        <v>0</v>
      </c>
      <c r="H819" t="e">
        <f t="shared" si="1583"/>
        <v>#N/A</v>
      </c>
      <c r="I819">
        <f t="shared" ref="I819:L819" si="1584">I678</f>
        <v>0</v>
      </c>
      <c r="J819">
        <f t="shared" si="1584"/>
        <v>0</v>
      </c>
      <c r="K819" t="e">
        <f t="shared" si="1584"/>
        <v>#N/A</v>
      </c>
      <c r="L819" t="e">
        <f t="shared" si="1584"/>
        <v>#N/A</v>
      </c>
    </row>
    <row r="820" spans="1:12" x14ac:dyDescent="0.2">
      <c r="A820" t="str">
        <f t="shared" ref="A820:C820" si="1585">A679</f>
        <v>Monday</v>
      </c>
      <c r="B820">
        <f t="shared" si="1585"/>
        <v>0</v>
      </c>
      <c r="C820" t="e">
        <f t="shared" si="1585"/>
        <v>#N/A</v>
      </c>
      <c r="D820">
        <f t="shared" ref="D820:E820" si="1586">G679</f>
        <v>0</v>
      </c>
      <c r="E820" s="16" t="e">
        <f t="shared" si="1586"/>
        <v>#N/A</v>
      </c>
      <c r="F820" t="s">
        <v>253</v>
      </c>
      <c r="G820">
        <f t="shared" ref="G820:H820" si="1587">D679</f>
        <v>0</v>
      </c>
      <c r="H820" t="e">
        <f t="shared" si="1587"/>
        <v>#N/A</v>
      </c>
      <c r="I820">
        <f t="shared" ref="I820:L820" si="1588">I679</f>
        <v>0</v>
      </c>
      <c r="J820">
        <f t="shared" si="1588"/>
        <v>0</v>
      </c>
      <c r="K820" t="e">
        <f t="shared" si="1588"/>
        <v>#N/A</v>
      </c>
      <c r="L820" t="e">
        <f t="shared" si="1588"/>
        <v>#N/A</v>
      </c>
    </row>
    <row r="821" spans="1:12" x14ac:dyDescent="0.2">
      <c r="A821" t="str">
        <f t="shared" ref="A821:C821" si="1589">A680</f>
        <v>Monday</v>
      </c>
      <c r="B821">
        <f t="shared" si="1589"/>
        <v>0</v>
      </c>
      <c r="C821" t="e">
        <f t="shared" si="1589"/>
        <v>#N/A</v>
      </c>
      <c r="D821">
        <f t="shared" ref="D821:E821" si="1590">G680</f>
        <v>0</v>
      </c>
      <c r="E821" s="16" t="e">
        <f t="shared" si="1590"/>
        <v>#N/A</v>
      </c>
      <c r="F821" t="s">
        <v>253</v>
      </c>
      <c r="G821">
        <f t="shared" ref="G821:H821" si="1591">D680</f>
        <v>0</v>
      </c>
      <c r="H821" t="e">
        <f t="shared" si="1591"/>
        <v>#N/A</v>
      </c>
      <c r="I821">
        <f t="shared" ref="I821:L821" si="1592">I680</f>
        <v>0</v>
      </c>
      <c r="J821">
        <f t="shared" si="1592"/>
        <v>0</v>
      </c>
      <c r="K821" t="e">
        <f t="shared" si="1592"/>
        <v>#N/A</v>
      </c>
      <c r="L821" t="e">
        <f t="shared" si="1592"/>
        <v>#N/A</v>
      </c>
    </row>
    <row r="822" spans="1:12" x14ac:dyDescent="0.2">
      <c r="A822" t="str">
        <f t="shared" ref="A822:C822" si="1593">A681</f>
        <v>Monday</v>
      </c>
      <c r="B822">
        <f t="shared" si="1593"/>
        <v>0</v>
      </c>
      <c r="C822" t="e">
        <f t="shared" si="1593"/>
        <v>#N/A</v>
      </c>
      <c r="D822">
        <f t="shared" ref="D822:E822" si="1594">G681</f>
        <v>0</v>
      </c>
      <c r="E822" s="16" t="e">
        <f t="shared" si="1594"/>
        <v>#N/A</v>
      </c>
      <c r="F822" t="s">
        <v>253</v>
      </c>
      <c r="G822">
        <f t="shared" ref="G822:H822" si="1595">D681</f>
        <v>0</v>
      </c>
      <c r="H822" t="e">
        <f t="shared" si="1595"/>
        <v>#N/A</v>
      </c>
      <c r="I822">
        <f t="shared" ref="I822:L822" si="1596">I681</f>
        <v>0</v>
      </c>
      <c r="J822">
        <f t="shared" si="1596"/>
        <v>0</v>
      </c>
      <c r="K822" t="e">
        <f t="shared" si="1596"/>
        <v>#N/A</v>
      </c>
      <c r="L822" t="e">
        <f t="shared" si="1596"/>
        <v>#N/A</v>
      </c>
    </row>
  </sheetData>
  <autoFilter ref="A1:L822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5"/>
  <sheetViews>
    <sheetView topLeftCell="A8" zoomScaleNormal="100" workbookViewId="0">
      <selection activeCell="K49" sqref="K49"/>
    </sheetView>
  </sheetViews>
  <sheetFormatPr defaultRowHeight="12.75" x14ac:dyDescent="0.2"/>
  <cols>
    <col min="1" max="1" width="8.42578125" bestFit="1" customWidth="1"/>
    <col min="2" max="2" width="16" bestFit="1" customWidth="1"/>
    <col min="3" max="3" width="16.85546875" bestFit="1" customWidth="1"/>
    <col min="4" max="4" width="40.7109375" customWidth="1"/>
    <col min="5" max="5" width="6.28515625" customWidth="1"/>
    <col min="6" max="6" width="5.42578125" customWidth="1"/>
    <col min="7" max="7" width="21.28515625" customWidth="1"/>
    <col min="8" max="8" width="16.7109375" customWidth="1"/>
    <col min="9" max="9" width="20.85546875" customWidth="1"/>
    <col min="258" max="258" width="8.42578125" bestFit="1" customWidth="1"/>
    <col min="259" max="259" width="29.85546875" customWidth="1"/>
    <col min="260" max="260" width="16" customWidth="1"/>
    <col min="261" max="261" width="40.7109375" customWidth="1"/>
    <col min="262" max="262" width="6.28515625" customWidth="1"/>
    <col min="263" max="263" width="5.42578125" customWidth="1"/>
    <col min="264" max="264" width="21.85546875" customWidth="1"/>
    <col min="265" max="265" width="29.140625" customWidth="1"/>
    <col min="514" max="514" width="8.42578125" bestFit="1" customWidth="1"/>
    <col min="515" max="515" width="29.85546875" customWidth="1"/>
    <col min="516" max="516" width="16" customWidth="1"/>
    <col min="517" max="517" width="40.7109375" customWidth="1"/>
    <col min="518" max="518" width="6.28515625" customWidth="1"/>
    <col min="519" max="519" width="5.42578125" customWidth="1"/>
    <col min="520" max="520" width="21.85546875" customWidth="1"/>
    <col min="521" max="521" width="29.140625" customWidth="1"/>
    <col min="770" max="770" width="8.42578125" bestFit="1" customWidth="1"/>
    <col min="771" max="771" width="29.85546875" customWidth="1"/>
    <col min="772" max="772" width="16" customWidth="1"/>
    <col min="773" max="773" width="40.7109375" customWidth="1"/>
    <col min="774" max="774" width="6.28515625" customWidth="1"/>
    <col min="775" max="775" width="5.42578125" customWidth="1"/>
    <col min="776" max="776" width="21.85546875" customWidth="1"/>
    <col min="777" max="777" width="29.140625" customWidth="1"/>
    <col min="1026" max="1026" width="8.42578125" bestFit="1" customWidth="1"/>
    <col min="1027" max="1027" width="29.85546875" customWidth="1"/>
    <col min="1028" max="1028" width="16" customWidth="1"/>
    <col min="1029" max="1029" width="40.7109375" customWidth="1"/>
    <col min="1030" max="1030" width="6.28515625" customWidth="1"/>
    <col min="1031" max="1031" width="5.42578125" customWidth="1"/>
    <col min="1032" max="1032" width="21.85546875" customWidth="1"/>
    <col min="1033" max="1033" width="29.140625" customWidth="1"/>
    <col min="1282" max="1282" width="8.42578125" bestFit="1" customWidth="1"/>
    <col min="1283" max="1283" width="29.85546875" customWidth="1"/>
    <col min="1284" max="1284" width="16" customWidth="1"/>
    <col min="1285" max="1285" width="40.7109375" customWidth="1"/>
    <col min="1286" max="1286" width="6.28515625" customWidth="1"/>
    <col min="1287" max="1287" width="5.42578125" customWidth="1"/>
    <col min="1288" max="1288" width="21.85546875" customWidth="1"/>
    <col min="1289" max="1289" width="29.140625" customWidth="1"/>
    <col min="1538" max="1538" width="8.42578125" bestFit="1" customWidth="1"/>
    <col min="1539" max="1539" width="29.85546875" customWidth="1"/>
    <col min="1540" max="1540" width="16" customWidth="1"/>
    <col min="1541" max="1541" width="40.7109375" customWidth="1"/>
    <col min="1542" max="1542" width="6.28515625" customWidth="1"/>
    <col min="1543" max="1543" width="5.42578125" customWidth="1"/>
    <col min="1544" max="1544" width="21.85546875" customWidth="1"/>
    <col min="1545" max="1545" width="29.140625" customWidth="1"/>
    <col min="1794" max="1794" width="8.42578125" bestFit="1" customWidth="1"/>
    <col min="1795" max="1795" width="29.85546875" customWidth="1"/>
    <col min="1796" max="1796" width="16" customWidth="1"/>
    <col min="1797" max="1797" width="40.7109375" customWidth="1"/>
    <col min="1798" max="1798" width="6.28515625" customWidth="1"/>
    <col min="1799" max="1799" width="5.42578125" customWidth="1"/>
    <col min="1800" max="1800" width="21.85546875" customWidth="1"/>
    <col min="1801" max="1801" width="29.140625" customWidth="1"/>
    <col min="2050" max="2050" width="8.42578125" bestFit="1" customWidth="1"/>
    <col min="2051" max="2051" width="29.85546875" customWidth="1"/>
    <col min="2052" max="2052" width="16" customWidth="1"/>
    <col min="2053" max="2053" width="40.7109375" customWidth="1"/>
    <col min="2054" max="2054" width="6.28515625" customWidth="1"/>
    <col min="2055" max="2055" width="5.42578125" customWidth="1"/>
    <col min="2056" max="2056" width="21.85546875" customWidth="1"/>
    <col min="2057" max="2057" width="29.140625" customWidth="1"/>
    <col min="2306" max="2306" width="8.42578125" bestFit="1" customWidth="1"/>
    <col min="2307" max="2307" width="29.85546875" customWidth="1"/>
    <col min="2308" max="2308" width="16" customWidth="1"/>
    <col min="2309" max="2309" width="40.7109375" customWidth="1"/>
    <col min="2310" max="2310" width="6.28515625" customWidth="1"/>
    <col min="2311" max="2311" width="5.42578125" customWidth="1"/>
    <col min="2312" max="2312" width="21.85546875" customWidth="1"/>
    <col min="2313" max="2313" width="29.140625" customWidth="1"/>
    <col min="2562" max="2562" width="8.42578125" bestFit="1" customWidth="1"/>
    <col min="2563" max="2563" width="29.85546875" customWidth="1"/>
    <col min="2564" max="2564" width="16" customWidth="1"/>
    <col min="2565" max="2565" width="40.7109375" customWidth="1"/>
    <col min="2566" max="2566" width="6.28515625" customWidth="1"/>
    <col min="2567" max="2567" width="5.42578125" customWidth="1"/>
    <col min="2568" max="2568" width="21.85546875" customWidth="1"/>
    <col min="2569" max="2569" width="29.140625" customWidth="1"/>
    <col min="2818" max="2818" width="8.42578125" bestFit="1" customWidth="1"/>
    <col min="2819" max="2819" width="29.85546875" customWidth="1"/>
    <col min="2820" max="2820" width="16" customWidth="1"/>
    <col min="2821" max="2821" width="40.7109375" customWidth="1"/>
    <col min="2822" max="2822" width="6.28515625" customWidth="1"/>
    <col min="2823" max="2823" width="5.42578125" customWidth="1"/>
    <col min="2824" max="2824" width="21.85546875" customWidth="1"/>
    <col min="2825" max="2825" width="29.140625" customWidth="1"/>
    <col min="3074" max="3074" width="8.42578125" bestFit="1" customWidth="1"/>
    <col min="3075" max="3075" width="29.85546875" customWidth="1"/>
    <col min="3076" max="3076" width="16" customWidth="1"/>
    <col min="3077" max="3077" width="40.7109375" customWidth="1"/>
    <col min="3078" max="3078" width="6.28515625" customWidth="1"/>
    <col min="3079" max="3079" width="5.42578125" customWidth="1"/>
    <col min="3080" max="3080" width="21.85546875" customWidth="1"/>
    <col min="3081" max="3081" width="29.140625" customWidth="1"/>
    <col min="3330" max="3330" width="8.42578125" bestFit="1" customWidth="1"/>
    <col min="3331" max="3331" width="29.85546875" customWidth="1"/>
    <col min="3332" max="3332" width="16" customWidth="1"/>
    <col min="3333" max="3333" width="40.7109375" customWidth="1"/>
    <col min="3334" max="3334" width="6.28515625" customWidth="1"/>
    <col min="3335" max="3335" width="5.42578125" customWidth="1"/>
    <col min="3336" max="3336" width="21.85546875" customWidth="1"/>
    <col min="3337" max="3337" width="29.140625" customWidth="1"/>
    <col min="3586" max="3586" width="8.42578125" bestFit="1" customWidth="1"/>
    <col min="3587" max="3587" width="29.85546875" customWidth="1"/>
    <col min="3588" max="3588" width="16" customWidth="1"/>
    <col min="3589" max="3589" width="40.7109375" customWidth="1"/>
    <col min="3590" max="3590" width="6.28515625" customWidth="1"/>
    <col min="3591" max="3591" width="5.42578125" customWidth="1"/>
    <col min="3592" max="3592" width="21.85546875" customWidth="1"/>
    <col min="3593" max="3593" width="29.140625" customWidth="1"/>
    <col min="3842" max="3842" width="8.42578125" bestFit="1" customWidth="1"/>
    <col min="3843" max="3843" width="29.85546875" customWidth="1"/>
    <col min="3844" max="3844" width="16" customWidth="1"/>
    <col min="3845" max="3845" width="40.7109375" customWidth="1"/>
    <col min="3846" max="3846" width="6.28515625" customWidth="1"/>
    <col min="3847" max="3847" width="5.42578125" customWidth="1"/>
    <col min="3848" max="3848" width="21.85546875" customWidth="1"/>
    <col min="3849" max="3849" width="29.140625" customWidth="1"/>
    <col min="4098" max="4098" width="8.42578125" bestFit="1" customWidth="1"/>
    <col min="4099" max="4099" width="29.85546875" customWidth="1"/>
    <col min="4100" max="4100" width="16" customWidth="1"/>
    <col min="4101" max="4101" width="40.7109375" customWidth="1"/>
    <col min="4102" max="4102" width="6.28515625" customWidth="1"/>
    <col min="4103" max="4103" width="5.42578125" customWidth="1"/>
    <col min="4104" max="4104" width="21.85546875" customWidth="1"/>
    <col min="4105" max="4105" width="29.140625" customWidth="1"/>
    <col min="4354" max="4354" width="8.42578125" bestFit="1" customWidth="1"/>
    <col min="4355" max="4355" width="29.85546875" customWidth="1"/>
    <col min="4356" max="4356" width="16" customWidth="1"/>
    <col min="4357" max="4357" width="40.7109375" customWidth="1"/>
    <col min="4358" max="4358" width="6.28515625" customWidth="1"/>
    <col min="4359" max="4359" width="5.42578125" customWidth="1"/>
    <col min="4360" max="4360" width="21.85546875" customWidth="1"/>
    <col min="4361" max="4361" width="29.140625" customWidth="1"/>
    <col min="4610" max="4610" width="8.42578125" bestFit="1" customWidth="1"/>
    <col min="4611" max="4611" width="29.85546875" customWidth="1"/>
    <col min="4612" max="4612" width="16" customWidth="1"/>
    <col min="4613" max="4613" width="40.7109375" customWidth="1"/>
    <col min="4614" max="4614" width="6.28515625" customWidth="1"/>
    <col min="4615" max="4615" width="5.42578125" customWidth="1"/>
    <col min="4616" max="4616" width="21.85546875" customWidth="1"/>
    <col min="4617" max="4617" width="29.140625" customWidth="1"/>
    <col min="4866" max="4866" width="8.42578125" bestFit="1" customWidth="1"/>
    <col min="4867" max="4867" width="29.85546875" customWidth="1"/>
    <col min="4868" max="4868" width="16" customWidth="1"/>
    <col min="4869" max="4869" width="40.7109375" customWidth="1"/>
    <col min="4870" max="4870" width="6.28515625" customWidth="1"/>
    <col min="4871" max="4871" width="5.42578125" customWidth="1"/>
    <col min="4872" max="4872" width="21.85546875" customWidth="1"/>
    <col min="4873" max="4873" width="29.140625" customWidth="1"/>
    <col min="5122" max="5122" width="8.42578125" bestFit="1" customWidth="1"/>
    <col min="5123" max="5123" width="29.85546875" customWidth="1"/>
    <col min="5124" max="5124" width="16" customWidth="1"/>
    <col min="5125" max="5125" width="40.7109375" customWidth="1"/>
    <col min="5126" max="5126" width="6.28515625" customWidth="1"/>
    <col min="5127" max="5127" width="5.42578125" customWidth="1"/>
    <col min="5128" max="5128" width="21.85546875" customWidth="1"/>
    <col min="5129" max="5129" width="29.140625" customWidth="1"/>
    <col min="5378" max="5378" width="8.42578125" bestFit="1" customWidth="1"/>
    <col min="5379" max="5379" width="29.85546875" customWidth="1"/>
    <col min="5380" max="5380" width="16" customWidth="1"/>
    <col min="5381" max="5381" width="40.7109375" customWidth="1"/>
    <col min="5382" max="5382" width="6.28515625" customWidth="1"/>
    <col min="5383" max="5383" width="5.42578125" customWidth="1"/>
    <col min="5384" max="5384" width="21.85546875" customWidth="1"/>
    <col min="5385" max="5385" width="29.140625" customWidth="1"/>
    <col min="5634" max="5634" width="8.42578125" bestFit="1" customWidth="1"/>
    <col min="5635" max="5635" width="29.85546875" customWidth="1"/>
    <col min="5636" max="5636" width="16" customWidth="1"/>
    <col min="5637" max="5637" width="40.7109375" customWidth="1"/>
    <col min="5638" max="5638" width="6.28515625" customWidth="1"/>
    <col min="5639" max="5639" width="5.42578125" customWidth="1"/>
    <col min="5640" max="5640" width="21.85546875" customWidth="1"/>
    <col min="5641" max="5641" width="29.140625" customWidth="1"/>
    <col min="5890" max="5890" width="8.42578125" bestFit="1" customWidth="1"/>
    <col min="5891" max="5891" width="29.85546875" customWidth="1"/>
    <col min="5892" max="5892" width="16" customWidth="1"/>
    <col min="5893" max="5893" width="40.7109375" customWidth="1"/>
    <col min="5894" max="5894" width="6.28515625" customWidth="1"/>
    <col min="5895" max="5895" width="5.42578125" customWidth="1"/>
    <col min="5896" max="5896" width="21.85546875" customWidth="1"/>
    <col min="5897" max="5897" width="29.140625" customWidth="1"/>
    <col min="6146" max="6146" width="8.42578125" bestFit="1" customWidth="1"/>
    <col min="6147" max="6147" width="29.85546875" customWidth="1"/>
    <col min="6148" max="6148" width="16" customWidth="1"/>
    <col min="6149" max="6149" width="40.7109375" customWidth="1"/>
    <col min="6150" max="6150" width="6.28515625" customWidth="1"/>
    <col min="6151" max="6151" width="5.42578125" customWidth="1"/>
    <col min="6152" max="6152" width="21.85546875" customWidth="1"/>
    <col min="6153" max="6153" width="29.140625" customWidth="1"/>
    <col min="6402" max="6402" width="8.42578125" bestFit="1" customWidth="1"/>
    <col min="6403" max="6403" width="29.85546875" customWidth="1"/>
    <col min="6404" max="6404" width="16" customWidth="1"/>
    <col min="6405" max="6405" width="40.7109375" customWidth="1"/>
    <col min="6406" max="6406" width="6.28515625" customWidth="1"/>
    <col min="6407" max="6407" width="5.42578125" customWidth="1"/>
    <col min="6408" max="6408" width="21.85546875" customWidth="1"/>
    <col min="6409" max="6409" width="29.140625" customWidth="1"/>
    <col min="6658" max="6658" width="8.42578125" bestFit="1" customWidth="1"/>
    <col min="6659" max="6659" width="29.85546875" customWidth="1"/>
    <col min="6660" max="6660" width="16" customWidth="1"/>
    <col min="6661" max="6661" width="40.7109375" customWidth="1"/>
    <col min="6662" max="6662" width="6.28515625" customWidth="1"/>
    <col min="6663" max="6663" width="5.42578125" customWidth="1"/>
    <col min="6664" max="6664" width="21.85546875" customWidth="1"/>
    <col min="6665" max="6665" width="29.140625" customWidth="1"/>
    <col min="6914" max="6914" width="8.42578125" bestFit="1" customWidth="1"/>
    <col min="6915" max="6915" width="29.85546875" customWidth="1"/>
    <col min="6916" max="6916" width="16" customWidth="1"/>
    <col min="6917" max="6917" width="40.7109375" customWidth="1"/>
    <col min="6918" max="6918" width="6.28515625" customWidth="1"/>
    <col min="6919" max="6919" width="5.42578125" customWidth="1"/>
    <col min="6920" max="6920" width="21.85546875" customWidth="1"/>
    <col min="6921" max="6921" width="29.140625" customWidth="1"/>
    <col min="7170" max="7170" width="8.42578125" bestFit="1" customWidth="1"/>
    <col min="7171" max="7171" width="29.85546875" customWidth="1"/>
    <col min="7172" max="7172" width="16" customWidth="1"/>
    <col min="7173" max="7173" width="40.7109375" customWidth="1"/>
    <col min="7174" max="7174" width="6.28515625" customWidth="1"/>
    <col min="7175" max="7175" width="5.42578125" customWidth="1"/>
    <col min="7176" max="7176" width="21.85546875" customWidth="1"/>
    <col min="7177" max="7177" width="29.140625" customWidth="1"/>
    <col min="7426" max="7426" width="8.42578125" bestFit="1" customWidth="1"/>
    <col min="7427" max="7427" width="29.85546875" customWidth="1"/>
    <col min="7428" max="7428" width="16" customWidth="1"/>
    <col min="7429" max="7429" width="40.7109375" customWidth="1"/>
    <col min="7430" max="7430" width="6.28515625" customWidth="1"/>
    <col min="7431" max="7431" width="5.42578125" customWidth="1"/>
    <col min="7432" max="7432" width="21.85546875" customWidth="1"/>
    <col min="7433" max="7433" width="29.140625" customWidth="1"/>
    <col min="7682" max="7682" width="8.42578125" bestFit="1" customWidth="1"/>
    <col min="7683" max="7683" width="29.85546875" customWidth="1"/>
    <col min="7684" max="7684" width="16" customWidth="1"/>
    <col min="7685" max="7685" width="40.7109375" customWidth="1"/>
    <col min="7686" max="7686" width="6.28515625" customWidth="1"/>
    <col min="7687" max="7687" width="5.42578125" customWidth="1"/>
    <col min="7688" max="7688" width="21.85546875" customWidth="1"/>
    <col min="7689" max="7689" width="29.140625" customWidth="1"/>
    <col min="7938" max="7938" width="8.42578125" bestFit="1" customWidth="1"/>
    <col min="7939" max="7939" width="29.85546875" customWidth="1"/>
    <col min="7940" max="7940" width="16" customWidth="1"/>
    <col min="7941" max="7941" width="40.7109375" customWidth="1"/>
    <col min="7942" max="7942" width="6.28515625" customWidth="1"/>
    <col min="7943" max="7943" width="5.42578125" customWidth="1"/>
    <col min="7944" max="7944" width="21.85546875" customWidth="1"/>
    <col min="7945" max="7945" width="29.140625" customWidth="1"/>
    <col min="8194" max="8194" width="8.42578125" bestFit="1" customWidth="1"/>
    <col min="8195" max="8195" width="29.85546875" customWidth="1"/>
    <col min="8196" max="8196" width="16" customWidth="1"/>
    <col min="8197" max="8197" width="40.7109375" customWidth="1"/>
    <col min="8198" max="8198" width="6.28515625" customWidth="1"/>
    <col min="8199" max="8199" width="5.42578125" customWidth="1"/>
    <col min="8200" max="8200" width="21.85546875" customWidth="1"/>
    <col min="8201" max="8201" width="29.140625" customWidth="1"/>
    <col min="8450" max="8450" width="8.42578125" bestFit="1" customWidth="1"/>
    <col min="8451" max="8451" width="29.85546875" customWidth="1"/>
    <col min="8452" max="8452" width="16" customWidth="1"/>
    <col min="8453" max="8453" width="40.7109375" customWidth="1"/>
    <col min="8454" max="8454" width="6.28515625" customWidth="1"/>
    <col min="8455" max="8455" width="5.42578125" customWidth="1"/>
    <col min="8456" max="8456" width="21.85546875" customWidth="1"/>
    <col min="8457" max="8457" width="29.140625" customWidth="1"/>
    <col min="8706" max="8706" width="8.42578125" bestFit="1" customWidth="1"/>
    <col min="8707" max="8707" width="29.85546875" customWidth="1"/>
    <col min="8708" max="8708" width="16" customWidth="1"/>
    <col min="8709" max="8709" width="40.7109375" customWidth="1"/>
    <col min="8710" max="8710" width="6.28515625" customWidth="1"/>
    <col min="8711" max="8711" width="5.42578125" customWidth="1"/>
    <col min="8712" max="8712" width="21.85546875" customWidth="1"/>
    <col min="8713" max="8713" width="29.140625" customWidth="1"/>
    <col min="8962" max="8962" width="8.42578125" bestFit="1" customWidth="1"/>
    <col min="8963" max="8963" width="29.85546875" customWidth="1"/>
    <col min="8964" max="8964" width="16" customWidth="1"/>
    <col min="8965" max="8965" width="40.7109375" customWidth="1"/>
    <col min="8966" max="8966" width="6.28515625" customWidth="1"/>
    <col min="8967" max="8967" width="5.42578125" customWidth="1"/>
    <col min="8968" max="8968" width="21.85546875" customWidth="1"/>
    <col min="8969" max="8969" width="29.140625" customWidth="1"/>
    <col min="9218" max="9218" width="8.42578125" bestFit="1" customWidth="1"/>
    <col min="9219" max="9219" width="29.85546875" customWidth="1"/>
    <col min="9220" max="9220" width="16" customWidth="1"/>
    <col min="9221" max="9221" width="40.7109375" customWidth="1"/>
    <col min="9222" max="9222" width="6.28515625" customWidth="1"/>
    <col min="9223" max="9223" width="5.42578125" customWidth="1"/>
    <col min="9224" max="9224" width="21.85546875" customWidth="1"/>
    <col min="9225" max="9225" width="29.140625" customWidth="1"/>
    <col min="9474" max="9474" width="8.42578125" bestFit="1" customWidth="1"/>
    <col min="9475" max="9475" width="29.85546875" customWidth="1"/>
    <col min="9476" max="9476" width="16" customWidth="1"/>
    <col min="9477" max="9477" width="40.7109375" customWidth="1"/>
    <col min="9478" max="9478" width="6.28515625" customWidth="1"/>
    <col min="9479" max="9479" width="5.42578125" customWidth="1"/>
    <col min="9480" max="9480" width="21.85546875" customWidth="1"/>
    <col min="9481" max="9481" width="29.140625" customWidth="1"/>
    <col min="9730" max="9730" width="8.42578125" bestFit="1" customWidth="1"/>
    <col min="9731" max="9731" width="29.85546875" customWidth="1"/>
    <col min="9732" max="9732" width="16" customWidth="1"/>
    <col min="9733" max="9733" width="40.7109375" customWidth="1"/>
    <col min="9734" max="9734" width="6.28515625" customWidth="1"/>
    <col min="9735" max="9735" width="5.42578125" customWidth="1"/>
    <col min="9736" max="9736" width="21.85546875" customWidth="1"/>
    <col min="9737" max="9737" width="29.140625" customWidth="1"/>
    <col min="9986" max="9986" width="8.42578125" bestFit="1" customWidth="1"/>
    <col min="9987" max="9987" width="29.85546875" customWidth="1"/>
    <col min="9988" max="9988" width="16" customWidth="1"/>
    <col min="9989" max="9989" width="40.7109375" customWidth="1"/>
    <col min="9990" max="9990" width="6.28515625" customWidth="1"/>
    <col min="9991" max="9991" width="5.42578125" customWidth="1"/>
    <col min="9992" max="9992" width="21.85546875" customWidth="1"/>
    <col min="9993" max="9993" width="29.140625" customWidth="1"/>
    <col min="10242" max="10242" width="8.42578125" bestFit="1" customWidth="1"/>
    <col min="10243" max="10243" width="29.85546875" customWidth="1"/>
    <col min="10244" max="10244" width="16" customWidth="1"/>
    <col min="10245" max="10245" width="40.7109375" customWidth="1"/>
    <col min="10246" max="10246" width="6.28515625" customWidth="1"/>
    <col min="10247" max="10247" width="5.42578125" customWidth="1"/>
    <col min="10248" max="10248" width="21.85546875" customWidth="1"/>
    <col min="10249" max="10249" width="29.140625" customWidth="1"/>
    <col min="10498" max="10498" width="8.42578125" bestFit="1" customWidth="1"/>
    <col min="10499" max="10499" width="29.85546875" customWidth="1"/>
    <col min="10500" max="10500" width="16" customWidth="1"/>
    <col min="10501" max="10501" width="40.7109375" customWidth="1"/>
    <col min="10502" max="10502" width="6.28515625" customWidth="1"/>
    <col min="10503" max="10503" width="5.42578125" customWidth="1"/>
    <col min="10504" max="10504" width="21.85546875" customWidth="1"/>
    <col min="10505" max="10505" width="29.140625" customWidth="1"/>
    <col min="10754" max="10754" width="8.42578125" bestFit="1" customWidth="1"/>
    <col min="10755" max="10755" width="29.85546875" customWidth="1"/>
    <col min="10756" max="10756" width="16" customWidth="1"/>
    <col min="10757" max="10757" width="40.7109375" customWidth="1"/>
    <col min="10758" max="10758" width="6.28515625" customWidth="1"/>
    <col min="10759" max="10759" width="5.42578125" customWidth="1"/>
    <col min="10760" max="10760" width="21.85546875" customWidth="1"/>
    <col min="10761" max="10761" width="29.140625" customWidth="1"/>
    <col min="11010" max="11010" width="8.42578125" bestFit="1" customWidth="1"/>
    <col min="11011" max="11011" width="29.85546875" customWidth="1"/>
    <col min="11012" max="11012" width="16" customWidth="1"/>
    <col min="11013" max="11013" width="40.7109375" customWidth="1"/>
    <col min="11014" max="11014" width="6.28515625" customWidth="1"/>
    <col min="11015" max="11015" width="5.42578125" customWidth="1"/>
    <col min="11016" max="11016" width="21.85546875" customWidth="1"/>
    <col min="11017" max="11017" width="29.140625" customWidth="1"/>
    <col min="11266" max="11266" width="8.42578125" bestFit="1" customWidth="1"/>
    <col min="11267" max="11267" width="29.85546875" customWidth="1"/>
    <col min="11268" max="11268" width="16" customWidth="1"/>
    <col min="11269" max="11269" width="40.7109375" customWidth="1"/>
    <col min="11270" max="11270" width="6.28515625" customWidth="1"/>
    <col min="11271" max="11271" width="5.42578125" customWidth="1"/>
    <col min="11272" max="11272" width="21.85546875" customWidth="1"/>
    <col min="11273" max="11273" width="29.140625" customWidth="1"/>
    <col min="11522" max="11522" width="8.42578125" bestFit="1" customWidth="1"/>
    <col min="11523" max="11523" width="29.85546875" customWidth="1"/>
    <col min="11524" max="11524" width="16" customWidth="1"/>
    <col min="11525" max="11525" width="40.7109375" customWidth="1"/>
    <col min="11526" max="11526" width="6.28515625" customWidth="1"/>
    <col min="11527" max="11527" width="5.42578125" customWidth="1"/>
    <col min="11528" max="11528" width="21.85546875" customWidth="1"/>
    <col min="11529" max="11529" width="29.140625" customWidth="1"/>
    <col min="11778" max="11778" width="8.42578125" bestFit="1" customWidth="1"/>
    <col min="11779" max="11779" width="29.85546875" customWidth="1"/>
    <col min="11780" max="11780" width="16" customWidth="1"/>
    <col min="11781" max="11781" width="40.7109375" customWidth="1"/>
    <col min="11782" max="11782" width="6.28515625" customWidth="1"/>
    <col min="11783" max="11783" width="5.42578125" customWidth="1"/>
    <col min="11784" max="11784" width="21.85546875" customWidth="1"/>
    <col min="11785" max="11785" width="29.140625" customWidth="1"/>
    <col min="12034" max="12034" width="8.42578125" bestFit="1" customWidth="1"/>
    <col min="12035" max="12035" width="29.85546875" customWidth="1"/>
    <col min="12036" max="12036" width="16" customWidth="1"/>
    <col min="12037" max="12037" width="40.7109375" customWidth="1"/>
    <col min="12038" max="12038" width="6.28515625" customWidth="1"/>
    <col min="12039" max="12039" width="5.42578125" customWidth="1"/>
    <col min="12040" max="12040" width="21.85546875" customWidth="1"/>
    <col min="12041" max="12041" width="29.140625" customWidth="1"/>
    <col min="12290" max="12290" width="8.42578125" bestFit="1" customWidth="1"/>
    <col min="12291" max="12291" width="29.85546875" customWidth="1"/>
    <col min="12292" max="12292" width="16" customWidth="1"/>
    <col min="12293" max="12293" width="40.7109375" customWidth="1"/>
    <col min="12294" max="12294" width="6.28515625" customWidth="1"/>
    <col min="12295" max="12295" width="5.42578125" customWidth="1"/>
    <col min="12296" max="12296" width="21.85546875" customWidth="1"/>
    <col min="12297" max="12297" width="29.140625" customWidth="1"/>
    <col min="12546" max="12546" width="8.42578125" bestFit="1" customWidth="1"/>
    <col min="12547" max="12547" width="29.85546875" customWidth="1"/>
    <col min="12548" max="12548" width="16" customWidth="1"/>
    <col min="12549" max="12549" width="40.7109375" customWidth="1"/>
    <col min="12550" max="12550" width="6.28515625" customWidth="1"/>
    <col min="12551" max="12551" width="5.42578125" customWidth="1"/>
    <col min="12552" max="12552" width="21.85546875" customWidth="1"/>
    <col min="12553" max="12553" width="29.140625" customWidth="1"/>
    <col min="12802" max="12802" width="8.42578125" bestFit="1" customWidth="1"/>
    <col min="12803" max="12803" width="29.85546875" customWidth="1"/>
    <col min="12804" max="12804" width="16" customWidth="1"/>
    <col min="12805" max="12805" width="40.7109375" customWidth="1"/>
    <col min="12806" max="12806" width="6.28515625" customWidth="1"/>
    <col min="12807" max="12807" width="5.42578125" customWidth="1"/>
    <col min="12808" max="12808" width="21.85546875" customWidth="1"/>
    <col min="12809" max="12809" width="29.140625" customWidth="1"/>
    <col min="13058" max="13058" width="8.42578125" bestFit="1" customWidth="1"/>
    <col min="13059" max="13059" width="29.85546875" customWidth="1"/>
    <col min="13060" max="13060" width="16" customWidth="1"/>
    <col min="13061" max="13061" width="40.7109375" customWidth="1"/>
    <col min="13062" max="13062" width="6.28515625" customWidth="1"/>
    <col min="13063" max="13063" width="5.42578125" customWidth="1"/>
    <col min="13064" max="13064" width="21.85546875" customWidth="1"/>
    <col min="13065" max="13065" width="29.140625" customWidth="1"/>
    <col min="13314" max="13314" width="8.42578125" bestFit="1" customWidth="1"/>
    <col min="13315" max="13315" width="29.85546875" customWidth="1"/>
    <col min="13316" max="13316" width="16" customWidth="1"/>
    <col min="13317" max="13317" width="40.7109375" customWidth="1"/>
    <col min="13318" max="13318" width="6.28515625" customWidth="1"/>
    <col min="13319" max="13319" width="5.42578125" customWidth="1"/>
    <col min="13320" max="13320" width="21.85546875" customWidth="1"/>
    <col min="13321" max="13321" width="29.140625" customWidth="1"/>
    <col min="13570" max="13570" width="8.42578125" bestFit="1" customWidth="1"/>
    <col min="13571" max="13571" width="29.85546875" customWidth="1"/>
    <col min="13572" max="13572" width="16" customWidth="1"/>
    <col min="13573" max="13573" width="40.7109375" customWidth="1"/>
    <col min="13574" max="13574" width="6.28515625" customWidth="1"/>
    <col min="13575" max="13575" width="5.42578125" customWidth="1"/>
    <col min="13576" max="13576" width="21.85546875" customWidth="1"/>
    <col min="13577" max="13577" width="29.140625" customWidth="1"/>
    <col min="13826" max="13826" width="8.42578125" bestFit="1" customWidth="1"/>
    <col min="13827" max="13827" width="29.85546875" customWidth="1"/>
    <col min="13828" max="13828" width="16" customWidth="1"/>
    <col min="13829" max="13829" width="40.7109375" customWidth="1"/>
    <col min="13830" max="13830" width="6.28515625" customWidth="1"/>
    <col min="13831" max="13831" width="5.42578125" customWidth="1"/>
    <col min="13832" max="13832" width="21.85546875" customWidth="1"/>
    <col min="13833" max="13833" width="29.140625" customWidth="1"/>
    <col min="14082" max="14082" width="8.42578125" bestFit="1" customWidth="1"/>
    <col min="14083" max="14083" width="29.85546875" customWidth="1"/>
    <col min="14084" max="14084" width="16" customWidth="1"/>
    <col min="14085" max="14085" width="40.7109375" customWidth="1"/>
    <col min="14086" max="14086" width="6.28515625" customWidth="1"/>
    <col min="14087" max="14087" width="5.42578125" customWidth="1"/>
    <col min="14088" max="14088" width="21.85546875" customWidth="1"/>
    <col min="14089" max="14089" width="29.140625" customWidth="1"/>
    <col min="14338" max="14338" width="8.42578125" bestFit="1" customWidth="1"/>
    <col min="14339" max="14339" width="29.85546875" customWidth="1"/>
    <col min="14340" max="14340" width="16" customWidth="1"/>
    <col min="14341" max="14341" width="40.7109375" customWidth="1"/>
    <col min="14342" max="14342" width="6.28515625" customWidth="1"/>
    <col min="14343" max="14343" width="5.42578125" customWidth="1"/>
    <col min="14344" max="14344" width="21.85546875" customWidth="1"/>
    <col min="14345" max="14345" width="29.140625" customWidth="1"/>
    <col min="14594" max="14594" width="8.42578125" bestFit="1" customWidth="1"/>
    <col min="14595" max="14595" width="29.85546875" customWidth="1"/>
    <col min="14596" max="14596" width="16" customWidth="1"/>
    <col min="14597" max="14597" width="40.7109375" customWidth="1"/>
    <col min="14598" max="14598" width="6.28515625" customWidth="1"/>
    <col min="14599" max="14599" width="5.42578125" customWidth="1"/>
    <col min="14600" max="14600" width="21.85546875" customWidth="1"/>
    <col min="14601" max="14601" width="29.140625" customWidth="1"/>
    <col min="14850" max="14850" width="8.42578125" bestFit="1" customWidth="1"/>
    <col min="14851" max="14851" width="29.85546875" customWidth="1"/>
    <col min="14852" max="14852" width="16" customWidth="1"/>
    <col min="14853" max="14853" width="40.7109375" customWidth="1"/>
    <col min="14854" max="14854" width="6.28515625" customWidth="1"/>
    <col min="14855" max="14855" width="5.42578125" customWidth="1"/>
    <col min="14856" max="14856" width="21.85546875" customWidth="1"/>
    <col min="14857" max="14857" width="29.140625" customWidth="1"/>
    <col min="15106" max="15106" width="8.42578125" bestFit="1" customWidth="1"/>
    <col min="15107" max="15107" width="29.85546875" customWidth="1"/>
    <col min="15108" max="15108" width="16" customWidth="1"/>
    <col min="15109" max="15109" width="40.7109375" customWidth="1"/>
    <col min="15110" max="15110" width="6.28515625" customWidth="1"/>
    <col min="15111" max="15111" width="5.42578125" customWidth="1"/>
    <col min="15112" max="15112" width="21.85546875" customWidth="1"/>
    <col min="15113" max="15113" width="29.140625" customWidth="1"/>
    <col min="15362" max="15362" width="8.42578125" bestFit="1" customWidth="1"/>
    <col min="15363" max="15363" width="29.85546875" customWidth="1"/>
    <col min="15364" max="15364" width="16" customWidth="1"/>
    <col min="15365" max="15365" width="40.7109375" customWidth="1"/>
    <col min="15366" max="15366" width="6.28515625" customWidth="1"/>
    <col min="15367" max="15367" width="5.42578125" customWidth="1"/>
    <col min="15368" max="15368" width="21.85546875" customWidth="1"/>
    <col min="15369" max="15369" width="29.140625" customWidth="1"/>
    <col min="15618" max="15618" width="8.42578125" bestFit="1" customWidth="1"/>
    <col min="15619" max="15619" width="29.85546875" customWidth="1"/>
    <col min="15620" max="15620" width="16" customWidth="1"/>
    <col min="15621" max="15621" width="40.7109375" customWidth="1"/>
    <col min="15622" max="15622" width="6.28515625" customWidth="1"/>
    <col min="15623" max="15623" width="5.42578125" customWidth="1"/>
    <col min="15624" max="15624" width="21.85546875" customWidth="1"/>
    <col min="15625" max="15625" width="29.140625" customWidth="1"/>
    <col min="15874" max="15874" width="8.42578125" bestFit="1" customWidth="1"/>
    <col min="15875" max="15875" width="29.85546875" customWidth="1"/>
    <col min="15876" max="15876" width="16" customWidth="1"/>
    <col min="15877" max="15877" width="40.7109375" customWidth="1"/>
    <col min="15878" max="15878" width="6.28515625" customWidth="1"/>
    <col min="15879" max="15879" width="5.42578125" customWidth="1"/>
    <col min="15880" max="15880" width="21.85546875" customWidth="1"/>
    <col min="15881" max="15881" width="29.140625" customWidth="1"/>
    <col min="16130" max="16130" width="8.42578125" bestFit="1" customWidth="1"/>
    <col min="16131" max="16131" width="29.85546875" customWidth="1"/>
    <col min="16132" max="16132" width="16" customWidth="1"/>
    <col min="16133" max="16133" width="40.7109375" customWidth="1"/>
    <col min="16134" max="16134" width="6.28515625" customWidth="1"/>
    <col min="16135" max="16135" width="5.42578125" customWidth="1"/>
    <col min="16136" max="16136" width="21.85546875" customWidth="1"/>
    <col min="16137" max="16137" width="29.140625" customWidth="1"/>
  </cols>
  <sheetData>
    <row r="1" spans="1:9" x14ac:dyDescent="0.2">
      <c r="A1" s="4" t="s">
        <v>259</v>
      </c>
      <c r="B1" s="4" t="s">
        <v>260</v>
      </c>
      <c r="C1" s="3" t="s">
        <v>233</v>
      </c>
      <c r="D1" s="4" t="s">
        <v>368</v>
      </c>
      <c r="E1" s="4" t="s">
        <v>94</v>
      </c>
      <c r="F1" s="4" t="s">
        <v>1339</v>
      </c>
      <c r="G1" s="4" t="s">
        <v>1340</v>
      </c>
      <c r="H1" s="4" t="s">
        <v>1340</v>
      </c>
    </row>
    <row r="2" spans="1:9" x14ac:dyDescent="0.2">
      <c r="A2" s="33">
        <v>1</v>
      </c>
      <c r="B2" s="30" t="s">
        <v>313</v>
      </c>
      <c r="C2" s="32" t="s">
        <v>250</v>
      </c>
      <c r="D2" s="30" t="s">
        <v>95</v>
      </c>
      <c r="E2" s="42"/>
      <c r="F2" s="42"/>
      <c r="G2" s="42"/>
    </row>
    <row r="3" spans="1:9" x14ac:dyDescent="0.2">
      <c r="A3" s="43">
        <v>2</v>
      </c>
      <c r="B3" s="42" t="s">
        <v>313</v>
      </c>
      <c r="C3" s="26" t="s">
        <v>250</v>
      </c>
      <c r="D3" s="42" t="s">
        <v>314</v>
      </c>
      <c r="E3" s="42"/>
      <c r="F3" s="44"/>
    </row>
    <row r="4" spans="1:9" x14ac:dyDescent="0.2">
      <c r="A4" s="92">
        <v>3</v>
      </c>
      <c r="B4" s="42" t="s">
        <v>609</v>
      </c>
      <c r="C4" s="37" t="s">
        <v>1341</v>
      </c>
      <c r="D4" s="42" t="s">
        <v>2370</v>
      </c>
      <c r="E4" s="42"/>
      <c r="F4" s="42"/>
      <c r="G4" s="45" t="s">
        <v>428</v>
      </c>
      <c r="H4" s="45" t="s">
        <v>552</v>
      </c>
    </row>
    <row r="5" spans="1:9" x14ac:dyDescent="0.2">
      <c r="A5" s="33">
        <v>4</v>
      </c>
      <c r="B5" s="30" t="s">
        <v>313</v>
      </c>
      <c r="C5" s="32" t="s">
        <v>250</v>
      </c>
      <c r="D5" s="30" t="s">
        <v>96</v>
      </c>
      <c r="E5" s="42"/>
      <c r="F5" s="44">
        <v>1</v>
      </c>
      <c r="G5" s="42"/>
    </row>
    <row r="6" spans="1:9" x14ac:dyDescent="0.2">
      <c r="A6" s="46">
        <v>5</v>
      </c>
      <c r="B6" s="48" t="s">
        <v>313</v>
      </c>
      <c r="C6" s="26" t="s">
        <v>250</v>
      </c>
      <c r="D6" s="51" t="s">
        <v>610</v>
      </c>
      <c r="E6" s="47"/>
      <c r="F6" s="42"/>
      <c r="G6" s="42"/>
      <c r="H6" s="43"/>
    </row>
    <row r="7" spans="1:9" x14ac:dyDescent="0.2">
      <c r="A7" s="43">
        <v>6</v>
      </c>
      <c r="B7" s="42" t="s">
        <v>315</v>
      </c>
      <c r="C7" s="26" t="s">
        <v>250</v>
      </c>
      <c r="D7" s="42" t="s">
        <v>97</v>
      </c>
      <c r="E7" s="42"/>
      <c r="F7" s="44">
        <v>1</v>
      </c>
      <c r="G7" s="42"/>
    </row>
    <row r="8" spans="1:9" x14ac:dyDescent="0.2">
      <c r="A8" s="43">
        <v>7</v>
      </c>
      <c r="B8" s="42" t="s">
        <v>315</v>
      </c>
      <c r="C8" s="26" t="s">
        <v>250</v>
      </c>
      <c r="D8" s="42" t="s">
        <v>316</v>
      </c>
      <c r="E8" s="42"/>
      <c r="F8" s="48"/>
      <c r="G8" s="42"/>
      <c r="H8" s="42"/>
      <c r="I8" s="42"/>
    </row>
    <row r="9" spans="1:9" x14ac:dyDescent="0.2">
      <c r="A9" s="43">
        <v>8</v>
      </c>
      <c r="B9" s="42" t="s">
        <v>315</v>
      </c>
      <c r="C9" s="27" t="s">
        <v>280</v>
      </c>
      <c r="D9" s="42" t="s">
        <v>98</v>
      </c>
      <c r="E9" s="42"/>
      <c r="F9" s="42"/>
      <c r="G9" s="45" t="s">
        <v>477</v>
      </c>
      <c r="H9" s="45" t="s">
        <v>2318</v>
      </c>
      <c r="I9" s="42"/>
    </row>
    <row r="10" spans="1:9" x14ac:dyDescent="0.2">
      <c r="A10" s="35">
        <v>9</v>
      </c>
      <c r="B10" s="38" t="s">
        <v>2319</v>
      </c>
      <c r="C10" s="27" t="s">
        <v>280</v>
      </c>
      <c r="D10" s="42" t="s">
        <v>1343</v>
      </c>
      <c r="E10" s="42"/>
      <c r="F10" s="42"/>
      <c r="G10" s="45" t="s">
        <v>2320</v>
      </c>
      <c r="H10" s="42"/>
      <c r="I10" s="42"/>
    </row>
    <row r="11" spans="1:9" x14ac:dyDescent="0.2">
      <c r="A11" s="49">
        <v>10</v>
      </c>
      <c r="B11" s="48" t="s">
        <v>315</v>
      </c>
      <c r="C11" s="27" t="s">
        <v>280</v>
      </c>
      <c r="D11" s="48" t="s">
        <v>1344</v>
      </c>
      <c r="F11" s="44">
        <v>1</v>
      </c>
      <c r="G11" s="2" t="s">
        <v>1771</v>
      </c>
      <c r="H11" s="2" t="s">
        <v>2321</v>
      </c>
    </row>
    <row r="12" spans="1:9" x14ac:dyDescent="0.2">
      <c r="A12" s="49">
        <v>11</v>
      </c>
      <c r="B12" s="48" t="s">
        <v>317</v>
      </c>
      <c r="C12" s="27" t="s">
        <v>280</v>
      </c>
      <c r="D12" s="48" t="s">
        <v>345</v>
      </c>
      <c r="E12" s="44" t="s">
        <v>94</v>
      </c>
      <c r="F12" s="42"/>
      <c r="G12" s="2" t="s">
        <v>1020</v>
      </c>
      <c r="H12" s="45" t="s">
        <v>611</v>
      </c>
    </row>
    <row r="13" spans="1:9" x14ac:dyDescent="0.2">
      <c r="A13" s="43">
        <v>12</v>
      </c>
      <c r="B13" s="48" t="s">
        <v>489</v>
      </c>
      <c r="C13" s="31" t="s">
        <v>263</v>
      </c>
      <c r="D13" s="48" t="s">
        <v>419</v>
      </c>
      <c r="E13" s="45" t="s">
        <v>94</v>
      </c>
      <c r="F13" s="42"/>
      <c r="G13" s="45"/>
    </row>
    <row r="14" spans="1:9" x14ac:dyDescent="0.2">
      <c r="A14" s="43">
        <v>13</v>
      </c>
      <c r="B14" s="48" t="s">
        <v>489</v>
      </c>
      <c r="C14" s="31" t="s">
        <v>263</v>
      </c>
      <c r="D14" s="48" t="s">
        <v>420</v>
      </c>
      <c r="E14" s="45" t="s">
        <v>94</v>
      </c>
      <c r="F14" s="44">
        <v>1</v>
      </c>
      <c r="G14" s="45"/>
    </row>
    <row r="15" spans="1:9" x14ac:dyDescent="0.2">
      <c r="A15" s="43">
        <v>14</v>
      </c>
      <c r="B15" s="48" t="s">
        <v>489</v>
      </c>
      <c r="C15" s="37" t="s">
        <v>1341</v>
      </c>
      <c r="D15" s="48" t="s">
        <v>421</v>
      </c>
      <c r="E15" s="45" t="s">
        <v>94</v>
      </c>
      <c r="F15" s="42"/>
      <c r="G15" s="45" t="s">
        <v>612</v>
      </c>
      <c r="H15" s="2" t="s">
        <v>2322</v>
      </c>
    </row>
    <row r="16" spans="1:9" x14ac:dyDescent="0.2">
      <c r="A16" s="43">
        <v>15</v>
      </c>
      <c r="B16" s="48" t="s">
        <v>489</v>
      </c>
      <c r="C16" s="27" t="s">
        <v>280</v>
      </c>
      <c r="D16" s="48" t="s">
        <v>320</v>
      </c>
      <c r="E16" s="45" t="s">
        <v>94</v>
      </c>
      <c r="F16" s="42"/>
      <c r="G16" s="45" t="s">
        <v>1059</v>
      </c>
    </row>
    <row r="17" spans="1:21" x14ac:dyDescent="0.2">
      <c r="A17" s="43">
        <v>16</v>
      </c>
      <c r="B17" s="48" t="s">
        <v>99</v>
      </c>
      <c r="C17" s="26" t="s">
        <v>250</v>
      </c>
      <c r="D17" s="48" t="s">
        <v>319</v>
      </c>
      <c r="E17" s="45" t="s">
        <v>94</v>
      </c>
      <c r="F17" s="42"/>
    </row>
    <row r="18" spans="1:21" x14ac:dyDescent="0.2">
      <c r="A18" s="50">
        <v>17</v>
      </c>
      <c r="B18" s="48" t="s">
        <v>489</v>
      </c>
      <c r="C18" s="26" t="s">
        <v>250</v>
      </c>
      <c r="D18" s="51" t="s">
        <v>224</v>
      </c>
      <c r="E18" s="45" t="s">
        <v>94</v>
      </c>
      <c r="F18" s="42"/>
      <c r="U18" s="90"/>
    </row>
    <row r="19" spans="1:21" x14ac:dyDescent="0.2">
      <c r="A19" s="43">
        <v>18</v>
      </c>
      <c r="B19" s="51" t="s">
        <v>1346</v>
      </c>
      <c r="C19" s="36" t="s">
        <v>1345</v>
      </c>
      <c r="D19" s="48" t="s">
        <v>1347</v>
      </c>
      <c r="E19" s="42"/>
      <c r="F19" s="45"/>
      <c r="G19" s="45" t="s">
        <v>677</v>
      </c>
      <c r="H19" s="2" t="s">
        <v>352</v>
      </c>
    </row>
    <row r="20" spans="1:21" x14ac:dyDescent="0.2">
      <c r="A20" s="43">
        <v>19</v>
      </c>
      <c r="B20" s="52" t="s">
        <v>321</v>
      </c>
      <c r="C20" s="27" t="s">
        <v>280</v>
      </c>
      <c r="D20" s="48" t="s">
        <v>1348</v>
      </c>
      <c r="E20" s="42"/>
      <c r="F20" s="45" t="s">
        <v>100</v>
      </c>
      <c r="G20" s="2" t="s">
        <v>613</v>
      </c>
      <c r="H20" s="45" t="s">
        <v>613</v>
      </c>
    </row>
    <row r="21" spans="1:21" x14ac:dyDescent="0.2">
      <c r="A21" s="43">
        <v>20</v>
      </c>
      <c r="B21" s="48" t="s">
        <v>322</v>
      </c>
      <c r="C21" s="27" t="s">
        <v>280</v>
      </c>
      <c r="D21" s="48" t="s">
        <v>323</v>
      </c>
      <c r="E21" s="42"/>
      <c r="F21" s="44">
        <v>1</v>
      </c>
      <c r="G21" s="45" t="s">
        <v>1772</v>
      </c>
      <c r="H21" s="2" t="s">
        <v>298</v>
      </c>
    </row>
    <row r="22" spans="1:21" x14ac:dyDescent="0.2">
      <c r="A22" s="49">
        <v>21</v>
      </c>
      <c r="B22" s="48" t="s">
        <v>1773</v>
      </c>
      <c r="C22" s="37" t="s">
        <v>1341</v>
      </c>
      <c r="D22" s="48" t="s">
        <v>225</v>
      </c>
      <c r="E22" s="45"/>
      <c r="F22" s="42"/>
      <c r="G22" s="45" t="s">
        <v>1774</v>
      </c>
      <c r="H22" s="45" t="s">
        <v>2323</v>
      </c>
    </row>
    <row r="23" spans="1:21" x14ac:dyDescent="0.2">
      <c r="A23" s="49">
        <v>22</v>
      </c>
      <c r="B23" s="48" t="s">
        <v>324</v>
      </c>
      <c r="C23" s="37" t="s">
        <v>1341</v>
      </c>
      <c r="D23" s="48" t="s">
        <v>101</v>
      </c>
      <c r="E23" s="45"/>
      <c r="F23" s="44">
        <v>1</v>
      </c>
      <c r="G23" s="45"/>
      <c r="H23" s="2"/>
    </row>
    <row r="24" spans="1:21" x14ac:dyDescent="0.2">
      <c r="A24" s="49">
        <v>23</v>
      </c>
      <c r="B24" s="48" t="s">
        <v>325</v>
      </c>
      <c r="C24" s="27" t="s">
        <v>280</v>
      </c>
      <c r="D24" s="48" t="s">
        <v>326</v>
      </c>
      <c r="E24" s="45" t="s">
        <v>94</v>
      </c>
      <c r="F24" s="42"/>
      <c r="G24" s="45" t="s">
        <v>305</v>
      </c>
    </row>
    <row r="25" spans="1:21" x14ac:dyDescent="0.2">
      <c r="A25" s="49">
        <v>24</v>
      </c>
      <c r="B25" s="48" t="s">
        <v>325</v>
      </c>
      <c r="C25" s="36" t="s">
        <v>1345</v>
      </c>
      <c r="D25" s="48" t="s">
        <v>318</v>
      </c>
      <c r="E25" s="45" t="s">
        <v>94</v>
      </c>
      <c r="F25" s="42"/>
      <c r="G25" s="45" t="s">
        <v>2324</v>
      </c>
      <c r="H25" s="2"/>
    </row>
    <row r="26" spans="1:21" x14ac:dyDescent="0.2">
      <c r="A26" s="49">
        <v>25</v>
      </c>
      <c r="B26" s="48" t="s">
        <v>325</v>
      </c>
      <c r="C26" s="37" t="s">
        <v>1341</v>
      </c>
      <c r="D26" s="48" t="s">
        <v>614</v>
      </c>
      <c r="E26" s="45"/>
      <c r="F26" s="44">
        <v>1</v>
      </c>
      <c r="G26" s="45" t="s">
        <v>615</v>
      </c>
      <c r="H26" s="45" t="s">
        <v>616</v>
      </c>
    </row>
    <row r="27" spans="1:21" x14ac:dyDescent="0.2">
      <c r="A27" s="49">
        <v>26</v>
      </c>
      <c r="B27" s="48" t="s">
        <v>327</v>
      </c>
      <c r="C27" s="26" t="s">
        <v>250</v>
      </c>
      <c r="D27" s="48" t="s">
        <v>328</v>
      </c>
      <c r="E27" s="45" t="s">
        <v>94</v>
      </c>
      <c r="F27" s="42"/>
    </row>
    <row r="28" spans="1:21" x14ac:dyDescent="0.2">
      <c r="A28" s="49">
        <v>27</v>
      </c>
      <c r="B28" s="48" t="s">
        <v>327</v>
      </c>
      <c r="C28" s="26" t="s">
        <v>250</v>
      </c>
      <c r="D28" s="48" t="s">
        <v>329</v>
      </c>
      <c r="E28" s="45" t="s">
        <v>94</v>
      </c>
      <c r="F28" s="42"/>
      <c r="G28" s="42"/>
    </row>
    <row r="29" spans="1:21" x14ac:dyDescent="0.2">
      <c r="A29" s="49">
        <v>28</v>
      </c>
      <c r="B29" s="48" t="s">
        <v>327</v>
      </c>
      <c r="C29" s="27" t="s">
        <v>280</v>
      </c>
      <c r="D29" s="48" t="s">
        <v>606</v>
      </c>
      <c r="E29" s="45" t="s">
        <v>94</v>
      </c>
      <c r="F29" s="42"/>
      <c r="G29" s="42"/>
    </row>
    <row r="30" spans="1:21" x14ac:dyDescent="0.2">
      <c r="A30" s="49">
        <v>29</v>
      </c>
      <c r="B30" s="48" t="s">
        <v>327</v>
      </c>
      <c r="C30" s="27" t="s">
        <v>280</v>
      </c>
      <c r="D30" s="48" t="s">
        <v>226</v>
      </c>
      <c r="E30" s="45" t="s">
        <v>94</v>
      </c>
      <c r="F30" s="42"/>
    </row>
    <row r="31" spans="1:21" x14ac:dyDescent="0.2">
      <c r="A31" s="49">
        <v>30</v>
      </c>
      <c r="B31" s="48" t="s">
        <v>327</v>
      </c>
      <c r="C31" s="37" t="s">
        <v>1341</v>
      </c>
      <c r="D31" s="48"/>
      <c r="E31" s="45" t="s">
        <v>94</v>
      </c>
      <c r="F31" s="42"/>
      <c r="J31" s="42"/>
    </row>
    <row r="32" spans="1:21" x14ac:dyDescent="0.2">
      <c r="A32" s="49">
        <v>31</v>
      </c>
      <c r="B32" s="48" t="s">
        <v>327</v>
      </c>
      <c r="C32" s="28" t="s">
        <v>619</v>
      </c>
      <c r="D32" s="48"/>
      <c r="E32" s="45" t="s">
        <v>94</v>
      </c>
      <c r="F32" s="42"/>
      <c r="G32" s="45" t="s">
        <v>2325</v>
      </c>
      <c r="H32" s="45"/>
    </row>
    <row r="33" spans="1:8" x14ac:dyDescent="0.2">
      <c r="A33" s="49">
        <v>32</v>
      </c>
      <c r="B33" s="48" t="s">
        <v>327</v>
      </c>
      <c r="C33" s="27" t="s">
        <v>280</v>
      </c>
      <c r="D33" s="48"/>
      <c r="E33" s="45" t="s">
        <v>94</v>
      </c>
      <c r="F33" s="42"/>
    </row>
    <row r="34" spans="1:8" x14ac:dyDescent="0.2">
      <c r="A34" s="49">
        <v>33</v>
      </c>
      <c r="B34" s="48" t="s">
        <v>327</v>
      </c>
      <c r="C34" s="26" t="s">
        <v>250</v>
      </c>
      <c r="D34" s="14"/>
      <c r="E34" s="45" t="s">
        <v>94</v>
      </c>
      <c r="F34" s="42"/>
      <c r="G34" s="42"/>
    </row>
    <row r="35" spans="1:8" x14ac:dyDescent="0.2">
      <c r="A35" s="49">
        <v>34</v>
      </c>
      <c r="B35" s="48" t="s">
        <v>327</v>
      </c>
      <c r="C35" s="27" t="s">
        <v>280</v>
      </c>
      <c r="E35" s="45" t="s">
        <v>94</v>
      </c>
      <c r="F35" s="42"/>
      <c r="G35" s="45" t="s">
        <v>1775</v>
      </c>
    </row>
    <row r="36" spans="1:8" x14ac:dyDescent="0.2">
      <c r="A36" s="49">
        <v>35</v>
      </c>
      <c r="B36" s="48" t="s">
        <v>327</v>
      </c>
      <c r="C36" s="27" t="s">
        <v>280</v>
      </c>
      <c r="D36" s="48"/>
      <c r="E36" s="45" t="s">
        <v>94</v>
      </c>
      <c r="F36" s="42"/>
      <c r="G36" s="45"/>
    </row>
    <row r="37" spans="1:8" x14ac:dyDescent="0.2">
      <c r="A37" s="49">
        <v>36</v>
      </c>
      <c r="B37" s="48" t="s">
        <v>327</v>
      </c>
      <c r="C37" s="26" t="s">
        <v>250</v>
      </c>
      <c r="D37" s="48"/>
      <c r="E37" s="45" t="s">
        <v>94</v>
      </c>
      <c r="F37" s="42"/>
      <c r="G37" s="42"/>
    </row>
    <row r="38" spans="1:8" x14ac:dyDescent="0.2">
      <c r="A38" s="49">
        <v>37</v>
      </c>
      <c r="B38" s="48" t="s">
        <v>327</v>
      </c>
      <c r="C38" s="37" t="s">
        <v>1341</v>
      </c>
      <c r="D38" s="50"/>
      <c r="E38" s="45" t="s">
        <v>94</v>
      </c>
      <c r="F38" s="42"/>
      <c r="G38" s="42"/>
      <c r="H38" s="42"/>
    </row>
    <row r="39" spans="1:8" x14ac:dyDescent="0.2">
      <c r="A39" s="49">
        <v>38</v>
      </c>
      <c r="B39" s="48" t="s">
        <v>327</v>
      </c>
      <c r="C39" s="37" t="s">
        <v>1341</v>
      </c>
      <c r="D39" s="14"/>
      <c r="E39" s="45" t="s">
        <v>94</v>
      </c>
      <c r="F39" s="42"/>
      <c r="G39" s="42"/>
    </row>
    <row r="40" spans="1:8" x14ac:dyDescent="0.2">
      <c r="A40" s="49">
        <v>39</v>
      </c>
      <c r="B40" s="48" t="s">
        <v>327</v>
      </c>
      <c r="C40" s="26" t="s">
        <v>250</v>
      </c>
      <c r="D40" s="48"/>
      <c r="E40" s="45" t="s">
        <v>94</v>
      </c>
      <c r="F40" s="42"/>
      <c r="G40" s="49"/>
    </row>
    <row r="41" spans="1:8" x14ac:dyDescent="0.2">
      <c r="A41" s="49">
        <v>40</v>
      </c>
      <c r="B41" s="48" t="s">
        <v>327</v>
      </c>
      <c r="C41" s="28" t="s">
        <v>619</v>
      </c>
      <c r="D41" s="48"/>
      <c r="E41" s="45" t="s">
        <v>94</v>
      </c>
      <c r="F41" s="42"/>
      <c r="G41" s="49"/>
    </row>
    <row r="42" spans="1:8" x14ac:dyDescent="0.2">
      <c r="A42" s="49">
        <v>41</v>
      </c>
      <c r="B42" s="48" t="s">
        <v>327</v>
      </c>
      <c r="C42" s="27" t="s">
        <v>280</v>
      </c>
      <c r="D42" s="48"/>
      <c r="E42" s="45" t="s">
        <v>94</v>
      </c>
      <c r="F42" s="42"/>
      <c r="G42" s="42"/>
    </row>
    <row r="43" spans="1:8" x14ac:dyDescent="0.2">
      <c r="A43" s="49">
        <v>42</v>
      </c>
      <c r="B43" s="48" t="s">
        <v>327</v>
      </c>
      <c r="C43" s="27" t="s">
        <v>280</v>
      </c>
      <c r="D43" s="14"/>
      <c r="E43" s="45" t="s">
        <v>94</v>
      </c>
      <c r="F43" s="42"/>
      <c r="G43" s="42"/>
    </row>
    <row r="44" spans="1:8" x14ac:dyDescent="0.2">
      <c r="A44" s="49">
        <v>43</v>
      </c>
      <c r="B44" s="48" t="s">
        <v>327</v>
      </c>
      <c r="C44" s="27" t="s">
        <v>280</v>
      </c>
      <c r="D44" s="48"/>
      <c r="E44" s="45" t="s">
        <v>94</v>
      </c>
      <c r="F44" s="42"/>
      <c r="G44" s="42"/>
      <c r="H44" s="42"/>
    </row>
    <row r="45" spans="1:8" x14ac:dyDescent="0.2">
      <c r="A45" s="49">
        <v>44</v>
      </c>
      <c r="B45" s="48" t="s">
        <v>327</v>
      </c>
      <c r="C45" s="27" t="s">
        <v>280</v>
      </c>
      <c r="D45" s="14"/>
      <c r="E45" s="45" t="s">
        <v>94</v>
      </c>
      <c r="F45" s="44">
        <v>3</v>
      </c>
      <c r="G45" s="42"/>
      <c r="H45" s="49"/>
    </row>
    <row r="46" spans="1:8" x14ac:dyDescent="0.2">
      <c r="A46" s="49">
        <v>45</v>
      </c>
      <c r="B46" s="48" t="s">
        <v>327</v>
      </c>
      <c r="C46" s="27" t="s">
        <v>280</v>
      </c>
      <c r="D46" s="48" t="s">
        <v>617</v>
      </c>
      <c r="E46" s="45" t="s">
        <v>94</v>
      </c>
    </row>
    <row r="47" spans="1:8" x14ac:dyDescent="0.2">
      <c r="A47" s="33">
        <v>46</v>
      </c>
      <c r="B47" s="29" t="s">
        <v>1349</v>
      </c>
      <c r="C47" s="32" t="s">
        <v>280</v>
      </c>
      <c r="D47" s="29"/>
      <c r="E47" s="42"/>
      <c r="F47" s="42"/>
      <c r="G47" s="45" t="s">
        <v>618</v>
      </c>
      <c r="H47" s="2" t="s">
        <v>301</v>
      </c>
    </row>
    <row r="48" spans="1:8" x14ac:dyDescent="0.2">
      <c r="A48" s="49">
        <v>47</v>
      </c>
      <c r="B48" s="48" t="s">
        <v>331</v>
      </c>
      <c r="C48" s="31" t="s">
        <v>263</v>
      </c>
      <c r="D48" s="48" t="s">
        <v>227</v>
      </c>
      <c r="E48" s="45" t="s">
        <v>94</v>
      </c>
      <c r="F48" s="44">
        <v>1</v>
      </c>
      <c r="G48" s="42"/>
    </row>
    <row r="49" spans="1:8" x14ac:dyDescent="0.2">
      <c r="A49" s="49">
        <v>48</v>
      </c>
      <c r="B49" s="48" t="s">
        <v>331</v>
      </c>
      <c r="C49" s="31" t="s">
        <v>263</v>
      </c>
      <c r="D49" s="48" t="s">
        <v>102</v>
      </c>
      <c r="E49" s="45" t="s">
        <v>94</v>
      </c>
      <c r="F49" s="2"/>
      <c r="G49" s="42"/>
    </row>
    <row r="50" spans="1:8" x14ac:dyDescent="0.2">
      <c r="A50" s="49">
        <v>49</v>
      </c>
      <c r="B50" s="48" t="s">
        <v>331</v>
      </c>
      <c r="C50" s="28" t="s">
        <v>2326</v>
      </c>
      <c r="D50" s="48" t="s">
        <v>332</v>
      </c>
      <c r="E50" s="45" t="s">
        <v>94</v>
      </c>
      <c r="F50" s="44">
        <v>1</v>
      </c>
      <c r="G50" s="45" t="s">
        <v>307</v>
      </c>
      <c r="H50" s="2" t="s">
        <v>2327</v>
      </c>
    </row>
    <row r="51" spans="1:8" x14ac:dyDescent="0.2">
      <c r="A51" s="49">
        <v>50</v>
      </c>
      <c r="B51" s="48" t="s">
        <v>331</v>
      </c>
      <c r="C51" s="27" t="s">
        <v>280</v>
      </c>
      <c r="D51" s="48" t="s">
        <v>333</v>
      </c>
      <c r="E51" s="45" t="s">
        <v>94</v>
      </c>
      <c r="F51" s="44"/>
      <c r="G51" s="45" t="s">
        <v>110</v>
      </c>
      <c r="H51" s="2" t="s">
        <v>288</v>
      </c>
    </row>
    <row r="52" spans="1:8" x14ac:dyDescent="0.2">
      <c r="A52" s="32">
        <v>51</v>
      </c>
      <c r="B52" s="29" t="s">
        <v>334</v>
      </c>
      <c r="C52" s="34" t="s">
        <v>250</v>
      </c>
      <c r="D52" s="29" t="s">
        <v>335</v>
      </c>
      <c r="E52" s="45"/>
      <c r="F52" s="42"/>
      <c r="G52" s="42"/>
      <c r="H52" s="42"/>
    </row>
    <row r="53" spans="1:8" x14ac:dyDescent="0.2">
      <c r="A53" s="32">
        <v>52</v>
      </c>
      <c r="B53" s="29" t="s">
        <v>334</v>
      </c>
      <c r="C53" s="34" t="s">
        <v>250</v>
      </c>
      <c r="D53" s="29" t="s">
        <v>336</v>
      </c>
      <c r="E53" s="45"/>
      <c r="F53" s="44"/>
      <c r="G53" s="42"/>
      <c r="H53" s="42"/>
    </row>
    <row r="54" spans="1:8" x14ac:dyDescent="0.2">
      <c r="A54" s="32">
        <v>53</v>
      </c>
      <c r="B54" s="29" t="s">
        <v>337</v>
      </c>
      <c r="C54" s="34" t="s">
        <v>250</v>
      </c>
      <c r="D54" s="29" t="s">
        <v>228</v>
      </c>
      <c r="E54" s="45"/>
      <c r="F54" s="45"/>
      <c r="G54" s="42"/>
      <c r="H54" s="42"/>
    </row>
    <row r="55" spans="1:8" x14ac:dyDescent="0.2">
      <c r="A55" s="43">
        <v>54</v>
      </c>
      <c r="B55" s="42" t="s">
        <v>338</v>
      </c>
      <c r="C55" s="27" t="s">
        <v>280</v>
      </c>
      <c r="D55" s="48" t="s">
        <v>229</v>
      </c>
      <c r="E55" s="42"/>
      <c r="F55" s="42"/>
      <c r="G55" s="45" t="s">
        <v>1350</v>
      </c>
      <c r="H55" s="45"/>
    </row>
    <row r="56" spans="1:8" x14ac:dyDescent="0.2">
      <c r="A56" s="50">
        <v>55</v>
      </c>
      <c r="B56" s="52" t="s">
        <v>330</v>
      </c>
      <c r="C56" s="26" t="s">
        <v>250</v>
      </c>
      <c r="D56" s="48" t="s">
        <v>330</v>
      </c>
      <c r="E56" s="45"/>
      <c r="F56" s="44">
        <v>1</v>
      </c>
      <c r="G56" s="42"/>
    </row>
    <row r="57" spans="1:8" x14ac:dyDescent="0.2">
      <c r="A57" s="49">
        <v>56</v>
      </c>
      <c r="B57" s="48" t="s">
        <v>339</v>
      </c>
      <c r="C57" s="27" t="s">
        <v>280</v>
      </c>
      <c r="D57" s="48" t="s">
        <v>339</v>
      </c>
      <c r="E57" s="45"/>
      <c r="F57" s="45" t="s">
        <v>100</v>
      </c>
      <c r="G57" s="45" t="s">
        <v>299</v>
      </c>
      <c r="H57" s="2" t="s">
        <v>296</v>
      </c>
    </row>
    <row r="58" spans="1:8" x14ac:dyDescent="0.2">
      <c r="A58" s="49">
        <v>57</v>
      </c>
      <c r="B58" s="48" t="s">
        <v>1776</v>
      </c>
      <c r="C58" s="36" t="s">
        <v>1345</v>
      </c>
      <c r="D58" s="48" t="s">
        <v>1351</v>
      </c>
      <c r="E58" s="45"/>
      <c r="F58" s="45"/>
      <c r="G58" s="45" t="s">
        <v>1293</v>
      </c>
      <c r="H58" s="45" t="s">
        <v>1777</v>
      </c>
    </row>
    <row r="59" spans="1:8" x14ac:dyDescent="0.2">
      <c r="A59" s="49">
        <v>58</v>
      </c>
      <c r="B59" s="48" t="s">
        <v>340</v>
      </c>
      <c r="C59" s="28" t="s">
        <v>619</v>
      </c>
      <c r="D59" s="48" t="s">
        <v>340</v>
      </c>
      <c r="E59" s="45"/>
      <c r="F59" s="45" t="s">
        <v>100</v>
      </c>
      <c r="G59" s="42"/>
    </row>
    <row r="60" spans="1:8" x14ac:dyDescent="0.2">
      <c r="A60" s="43">
        <v>59</v>
      </c>
      <c r="B60" s="48" t="s">
        <v>553</v>
      </c>
      <c r="C60" s="37" t="s">
        <v>1341</v>
      </c>
      <c r="D60" s="48" t="s">
        <v>2371</v>
      </c>
      <c r="E60" s="42"/>
      <c r="F60" s="45"/>
      <c r="G60" s="45" t="s">
        <v>621</v>
      </c>
      <c r="H60" s="45" t="s">
        <v>1352</v>
      </c>
    </row>
    <row r="61" spans="1:8" x14ac:dyDescent="0.2">
      <c r="A61" s="43">
        <v>60</v>
      </c>
      <c r="B61" s="42" t="s">
        <v>2328</v>
      </c>
      <c r="C61" s="28" t="s">
        <v>2329</v>
      </c>
      <c r="D61" s="48" t="s">
        <v>341</v>
      </c>
      <c r="E61" s="42"/>
      <c r="F61" s="42"/>
      <c r="G61" s="45" t="s">
        <v>622</v>
      </c>
      <c r="H61" s="2" t="s">
        <v>2195</v>
      </c>
    </row>
    <row r="62" spans="1:8" x14ac:dyDescent="0.2">
      <c r="A62" s="49">
        <v>61</v>
      </c>
      <c r="B62" s="48" t="s">
        <v>342</v>
      </c>
      <c r="C62" s="27" t="s">
        <v>280</v>
      </c>
      <c r="D62" s="48" t="s">
        <v>343</v>
      </c>
      <c r="E62" s="45" t="s">
        <v>94</v>
      </c>
      <c r="F62" s="45" t="s">
        <v>100</v>
      </c>
      <c r="G62" s="45" t="s">
        <v>2027</v>
      </c>
      <c r="H62" s="2"/>
    </row>
    <row r="63" spans="1:8" x14ac:dyDescent="0.2">
      <c r="A63" s="35">
        <v>62</v>
      </c>
      <c r="B63" s="38" t="s">
        <v>2330</v>
      </c>
      <c r="C63" s="27" t="s">
        <v>280</v>
      </c>
      <c r="D63" s="48" t="s">
        <v>344</v>
      </c>
      <c r="E63" s="42"/>
      <c r="F63" s="42"/>
      <c r="G63" s="45"/>
      <c r="H63" s="2" t="s">
        <v>1353</v>
      </c>
    </row>
    <row r="64" spans="1:8" x14ac:dyDescent="0.2">
      <c r="A64" s="35">
        <v>63</v>
      </c>
      <c r="B64" s="38" t="s">
        <v>2331</v>
      </c>
      <c r="C64" s="27" t="s">
        <v>280</v>
      </c>
      <c r="D64" s="48" t="s">
        <v>354</v>
      </c>
      <c r="E64" s="42"/>
      <c r="F64" s="42"/>
      <c r="G64" s="45" t="s">
        <v>623</v>
      </c>
      <c r="H64" s="2"/>
    </row>
    <row r="65" spans="1:10" x14ac:dyDescent="0.2">
      <c r="A65" s="49">
        <v>64</v>
      </c>
      <c r="B65" s="48" t="s">
        <v>232</v>
      </c>
      <c r="C65" s="27" t="s">
        <v>280</v>
      </c>
      <c r="D65" s="48" t="s">
        <v>232</v>
      </c>
      <c r="E65" s="45"/>
      <c r="F65" s="45" t="s">
        <v>100</v>
      </c>
      <c r="G65" s="45" t="s">
        <v>624</v>
      </c>
      <c r="H65" s="2" t="s">
        <v>1079</v>
      </c>
    </row>
    <row r="66" spans="1:10" x14ac:dyDescent="0.2">
      <c r="A66" s="33">
        <v>65</v>
      </c>
      <c r="B66" s="30" t="s">
        <v>1354</v>
      </c>
      <c r="C66" s="32" t="s">
        <v>280</v>
      </c>
      <c r="D66" s="29" t="s">
        <v>397</v>
      </c>
      <c r="E66" s="42"/>
      <c r="F66" s="42"/>
      <c r="G66" s="42"/>
      <c r="H66" s="45"/>
      <c r="I66" s="42"/>
      <c r="J66" s="42"/>
    </row>
    <row r="67" spans="1:10" x14ac:dyDescent="0.2">
      <c r="A67" s="43">
        <v>66</v>
      </c>
      <c r="B67" s="42" t="s">
        <v>230</v>
      </c>
      <c r="C67" s="36" t="s">
        <v>1345</v>
      </c>
      <c r="D67" s="48" t="s">
        <v>422</v>
      </c>
      <c r="E67" s="42"/>
      <c r="F67" s="42"/>
      <c r="G67" s="45" t="s">
        <v>1778</v>
      </c>
      <c r="H67" s="2" t="s">
        <v>625</v>
      </c>
    </row>
    <row r="68" spans="1:10" x14ac:dyDescent="0.2">
      <c r="A68" s="43">
        <v>67</v>
      </c>
      <c r="B68" s="42" t="s">
        <v>231</v>
      </c>
      <c r="C68" s="37" t="s">
        <v>1341</v>
      </c>
      <c r="D68" s="48" t="s">
        <v>1355</v>
      </c>
      <c r="E68" s="42"/>
      <c r="F68" s="42"/>
      <c r="G68" s="45"/>
      <c r="H68" s="2" t="s">
        <v>626</v>
      </c>
    </row>
    <row r="69" spans="1:10" x14ac:dyDescent="0.2">
      <c r="A69" s="43">
        <v>68</v>
      </c>
      <c r="B69" s="42" t="s">
        <v>231</v>
      </c>
      <c r="C69" s="27" t="s">
        <v>280</v>
      </c>
      <c r="D69" s="48" t="s">
        <v>103</v>
      </c>
      <c r="E69" s="42"/>
      <c r="F69" s="42"/>
      <c r="G69" s="45" t="s">
        <v>1356</v>
      </c>
      <c r="H69" s="2" t="s">
        <v>1357</v>
      </c>
      <c r="I69" s="42"/>
    </row>
    <row r="70" spans="1:10" x14ac:dyDescent="0.2">
      <c r="A70" s="43">
        <v>69</v>
      </c>
      <c r="B70" s="48" t="s">
        <v>1779</v>
      </c>
      <c r="C70" s="36" t="s">
        <v>1345</v>
      </c>
      <c r="D70" s="48" t="s">
        <v>423</v>
      </c>
      <c r="E70" s="42"/>
      <c r="F70" s="42"/>
      <c r="G70" s="2" t="s">
        <v>1318</v>
      </c>
      <c r="H70" s="2" t="s">
        <v>2332</v>
      </c>
    </row>
    <row r="71" spans="1:10" x14ac:dyDescent="0.2">
      <c r="A71" s="43">
        <v>70</v>
      </c>
      <c r="B71" s="42" t="s">
        <v>82</v>
      </c>
      <c r="C71" s="27" t="s">
        <v>280</v>
      </c>
      <c r="D71" s="48" t="s">
        <v>627</v>
      </c>
      <c r="E71" s="42"/>
      <c r="F71" s="42"/>
      <c r="G71" s="45" t="s">
        <v>1358</v>
      </c>
      <c r="H71" s="2" t="s">
        <v>972</v>
      </c>
      <c r="I71" s="53"/>
    </row>
    <row r="72" spans="1:10" x14ac:dyDescent="0.2">
      <c r="A72" s="43">
        <v>71</v>
      </c>
      <c r="B72" s="48" t="s">
        <v>628</v>
      </c>
      <c r="C72" s="27" t="s">
        <v>280</v>
      </c>
      <c r="D72" s="48" t="s">
        <v>1780</v>
      </c>
      <c r="E72" s="45"/>
      <c r="F72" s="45" t="s">
        <v>100</v>
      </c>
      <c r="G72" s="45" t="s">
        <v>534</v>
      </c>
      <c r="H72" s="2"/>
    </row>
    <row r="73" spans="1:10" x14ac:dyDescent="0.2">
      <c r="A73" s="35">
        <v>72</v>
      </c>
      <c r="B73" s="91" t="s">
        <v>2333</v>
      </c>
      <c r="C73" s="27" t="s">
        <v>280</v>
      </c>
      <c r="D73" s="48" t="s">
        <v>607</v>
      </c>
      <c r="E73" s="42"/>
      <c r="F73" s="42"/>
      <c r="G73" s="45" t="s">
        <v>88</v>
      </c>
      <c r="H73" s="2"/>
    </row>
    <row r="74" spans="1:10" x14ac:dyDescent="0.2">
      <c r="A74" s="43">
        <v>73</v>
      </c>
      <c r="B74" s="42" t="s">
        <v>608</v>
      </c>
      <c r="C74" s="27" t="s">
        <v>280</v>
      </c>
      <c r="D74" s="48" t="s">
        <v>629</v>
      </c>
      <c r="G74" s="45" t="s">
        <v>630</v>
      </c>
    </row>
    <row r="75" spans="1:10" x14ac:dyDescent="0.2">
      <c r="A75" s="43">
        <v>74</v>
      </c>
      <c r="B75" s="42" t="s">
        <v>631</v>
      </c>
      <c r="C75" s="27" t="s">
        <v>280</v>
      </c>
      <c r="D75" s="42" t="s">
        <v>632</v>
      </c>
      <c r="G75" s="45" t="s">
        <v>633</v>
      </c>
      <c r="H75" s="2" t="s">
        <v>634</v>
      </c>
    </row>
    <row r="76" spans="1:10" x14ac:dyDescent="0.2">
      <c r="A76" s="43">
        <v>75</v>
      </c>
      <c r="B76" s="42" t="s">
        <v>1359</v>
      </c>
      <c r="C76" s="27" t="s">
        <v>280</v>
      </c>
      <c r="D76" s="42" t="s">
        <v>635</v>
      </c>
      <c r="G76" s="45" t="s">
        <v>1360</v>
      </c>
      <c r="I76" s="42"/>
    </row>
    <row r="77" spans="1:10" x14ac:dyDescent="0.2">
      <c r="A77" s="43">
        <v>76</v>
      </c>
      <c r="B77" s="42" t="s">
        <v>1361</v>
      </c>
      <c r="C77" s="37" t="s">
        <v>1341</v>
      </c>
      <c r="D77" s="42" t="s">
        <v>1362</v>
      </c>
      <c r="E77" s="42"/>
      <c r="F77" s="42"/>
      <c r="G77" s="45" t="s">
        <v>48</v>
      </c>
      <c r="H77" s="45" t="s">
        <v>2334</v>
      </c>
    </row>
    <row r="78" spans="1:10" x14ac:dyDescent="0.2">
      <c r="A78" s="35">
        <v>77</v>
      </c>
      <c r="B78" s="38" t="s">
        <v>2335</v>
      </c>
      <c r="C78" s="27" t="s">
        <v>280</v>
      </c>
      <c r="D78" s="42" t="s">
        <v>1363</v>
      </c>
      <c r="E78" s="45"/>
      <c r="F78" s="45"/>
      <c r="G78" s="45" t="s">
        <v>1364</v>
      </c>
    </row>
    <row r="79" spans="1:10" x14ac:dyDescent="0.2">
      <c r="A79" s="43">
        <v>78</v>
      </c>
      <c r="B79" s="42" t="s">
        <v>1365</v>
      </c>
      <c r="C79" s="36" t="s">
        <v>1345</v>
      </c>
      <c r="D79" s="42" t="s">
        <v>1366</v>
      </c>
      <c r="G79" s="45" t="s">
        <v>1107</v>
      </c>
      <c r="H79" s="2"/>
    </row>
    <row r="80" spans="1:10" x14ac:dyDescent="0.2">
      <c r="A80" s="43">
        <v>79</v>
      </c>
      <c r="B80" s="48" t="s">
        <v>1781</v>
      </c>
      <c r="C80" s="37" t="s">
        <v>1341</v>
      </c>
      <c r="D80" s="54" t="s">
        <v>1782</v>
      </c>
      <c r="E80" s="42"/>
      <c r="F80" s="42"/>
      <c r="G80" s="45" t="s">
        <v>2336</v>
      </c>
      <c r="H80" s="45" t="s">
        <v>2337</v>
      </c>
    </row>
    <row r="82" spans="1:3" x14ac:dyDescent="0.2">
      <c r="A82" s="42"/>
      <c r="B82" s="30" t="s">
        <v>1367</v>
      </c>
    </row>
    <row r="83" spans="1:3" x14ac:dyDescent="0.2">
      <c r="A83" s="42"/>
      <c r="B83" s="38" t="s">
        <v>1783</v>
      </c>
      <c r="C83" s="42"/>
    </row>
    <row r="84" spans="1:3" x14ac:dyDescent="0.2">
      <c r="A84" s="42"/>
      <c r="B84" s="42"/>
    </row>
    <row r="86" spans="1:3" x14ac:dyDescent="0.2">
      <c r="B86" s="40" t="s">
        <v>1769</v>
      </c>
      <c r="C86" t="s">
        <v>1784</v>
      </c>
    </row>
    <row r="87" spans="1:3" x14ac:dyDescent="0.2">
      <c r="B87" s="1" t="s">
        <v>263</v>
      </c>
      <c r="C87" s="41">
        <v>4</v>
      </c>
    </row>
    <row r="88" spans="1:3" x14ac:dyDescent="0.2">
      <c r="B88" s="1" t="s">
        <v>250</v>
      </c>
      <c r="C88" s="41">
        <v>17</v>
      </c>
    </row>
    <row r="89" spans="1:3" x14ac:dyDescent="0.2">
      <c r="B89" s="1" t="s">
        <v>280</v>
      </c>
      <c r="C89" s="41">
        <v>35</v>
      </c>
    </row>
    <row r="90" spans="1:3" x14ac:dyDescent="0.2">
      <c r="B90" s="1" t="s">
        <v>1341</v>
      </c>
      <c r="C90" s="41">
        <v>12</v>
      </c>
    </row>
    <row r="91" spans="1:3" x14ac:dyDescent="0.2">
      <c r="B91" s="1" t="s">
        <v>1345</v>
      </c>
      <c r="C91" s="41">
        <v>6</v>
      </c>
    </row>
    <row r="92" spans="1:3" x14ac:dyDescent="0.2">
      <c r="B92" s="1" t="s">
        <v>2329</v>
      </c>
      <c r="C92" s="41">
        <v>1</v>
      </c>
    </row>
    <row r="93" spans="1:3" x14ac:dyDescent="0.2">
      <c r="B93" s="1" t="s">
        <v>619</v>
      </c>
      <c r="C93" s="41">
        <v>3</v>
      </c>
    </row>
    <row r="94" spans="1:3" x14ac:dyDescent="0.2">
      <c r="B94" s="1" t="s">
        <v>2326</v>
      </c>
      <c r="C94" s="41">
        <v>1</v>
      </c>
    </row>
    <row r="95" spans="1:3" x14ac:dyDescent="0.2">
      <c r="B95" s="21" t="s">
        <v>378</v>
      </c>
      <c r="C95" s="41">
        <v>79</v>
      </c>
    </row>
  </sheetData>
  <autoFilter ref="A1:I80"/>
  <phoneticPr fontId="0" type="noConversion"/>
  <pageMargins left="0.74803149606299213" right="0.74803149606299213" top="0.98425196850393704" bottom="0.98425196850393704" header="0.51181102362204722" footer="0.51181102362204722"/>
  <pageSetup paperSize="8" scale="66" orientation="portrait" r:id="rId2"/>
  <headerFooter alignWithMargins="0"/>
  <rowBreaks count="1" manualBreakCount="1">
    <brk id="100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80" zoomScaleNormal="80" workbookViewId="0">
      <selection activeCell="C25" sqref="C25"/>
    </sheetView>
  </sheetViews>
  <sheetFormatPr defaultRowHeight="12.75" x14ac:dyDescent="0.2"/>
  <cols>
    <col min="1" max="1" width="10.5703125" bestFit="1" customWidth="1"/>
    <col min="2" max="2" width="37.7109375" customWidth="1"/>
    <col min="3" max="3" width="41.140625" bestFit="1" customWidth="1"/>
    <col min="4" max="6" width="8.85546875" bestFit="1" customWidth="1"/>
    <col min="7" max="7" width="11" bestFit="1" customWidth="1"/>
    <col min="8" max="12" width="9.85546875" bestFit="1" customWidth="1"/>
    <col min="13" max="13" width="10.28515625" bestFit="1" customWidth="1"/>
    <col min="14" max="17" width="10" bestFit="1" customWidth="1"/>
    <col min="18" max="18" width="11.28515625" bestFit="1" customWidth="1"/>
  </cols>
  <sheetData>
    <row r="1" spans="1:7" x14ac:dyDescent="0.2">
      <c r="A1" s="84" t="s">
        <v>233</v>
      </c>
      <c r="B1" s="85" t="s">
        <v>2345</v>
      </c>
    </row>
    <row r="2" spans="1:7" x14ac:dyDescent="0.2">
      <c r="A2" s="84" t="s">
        <v>147</v>
      </c>
      <c r="B2" s="85" t="s">
        <v>1770</v>
      </c>
    </row>
    <row r="4" spans="1:7" x14ac:dyDescent="0.2">
      <c r="A4" s="70" t="s">
        <v>0</v>
      </c>
      <c r="B4" s="71"/>
      <c r="C4" s="71"/>
      <c r="D4" s="70" t="s">
        <v>418</v>
      </c>
      <c r="E4" s="71"/>
      <c r="F4" s="71"/>
      <c r="G4" s="72"/>
    </row>
    <row r="5" spans="1:7" x14ac:dyDescent="0.2">
      <c r="A5" s="70" t="s">
        <v>256</v>
      </c>
      <c r="B5" s="70" t="s">
        <v>257</v>
      </c>
      <c r="C5" s="70" t="s">
        <v>258</v>
      </c>
      <c r="D5" s="73" t="s">
        <v>254</v>
      </c>
      <c r="E5" s="74" t="s">
        <v>255</v>
      </c>
      <c r="F5" s="74" t="s">
        <v>1816</v>
      </c>
      <c r="G5" s="75" t="s">
        <v>378</v>
      </c>
    </row>
    <row r="6" spans="1:7" x14ac:dyDescent="0.2">
      <c r="A6" s="73">
        <v>2</v>
      </c>
      <c r="B6" s="73" t="s">
        <v>313</v>
      </c>
      <c r="C6" s="73" t="s">
        <v>314</v>
      </c>
      <c r="D6" s="76">
        <v>2</v>
      </c>
      <c r="E6" s="77">
        <v>2</v>
      </c>
      <c r="F6" s="77">
        <v>2</v>
      </c>
      <c r="G6" s="78">
        <v>6</v>
      </c>
    </row>
    <row r="7" spans="1:7" x14ac:dyDescent="0.2">
      <c r="A7" s="73">
        <v>3</v>
      </c>
      <c r="B7" s="73" t="s">
        <v>609</v>
      </c>
      <c r="C7" s="73" t="s">
        <v>1342</v>
      </c>
      <c r="D7" s="76">
        <v>4</v>
      </c>
      <c r="E7" s="77">
        <v>2</v>
      </c>
      <c r="F7" s="77">
        <v>4</v>
      </c>
      <c r="G7" s="78">
        <v>10</v>
      </c>
    </row>
    <row r="8" spans="1:7" x14ac:dyDescent="0.2">
      <c r="A8" s="73">
        <v>5</v>
      </c>
      <c r="B8" s="73" t="s">
        <v>313</v>
      </c>
      <c r="C8" s="73" t="s">
        <v>610</v>
      </c>
      <c r="D8" s="76">
        <v>2</v>
      </c>
      <c r="E8" s="77">
        <v>2</v>
      </c>
      <c r="F8" s="77">
        <v>2</v>
      </c>
      <c r="G8" s="78">
        <v>6</v>
      </c>
    </row>
    <row r="9" spans="1:7" x14ac:dyDescent="0.2">
      <c r="A9" s="73">
        <v>6</v>
      </c>
      <c r="B9" s="73" t="s">
        <v>315</v>
      </c>
      <c r="C9" s="73" t="s">
        <v>97</v>
      </c>
      <c r="D9" s="76">
        <v>2</v>
      </c>
      <c r="E9" s="77">
        <v>2</v>
      </c>
      <c r="F9" s="77">
        <v>2</v>
      </c>
      <c r="G9" s="78">
        <v>6</v>
      </c>
    </row>
    <row r="10" spans="1:7" x14ac:dyDescent="0.2">
      <c r="A10" s="73">
        <v>7</v>
      </c>
      <c r="B10" s="73" t="s">
        <v>315</v>
      </c>
      <c r="C10" s="73" t="s">
        <v>316</v>
      </c>
      <c r="D10" s="76">
        <v>2</v>
      </c>
      <c r="E10" s="77">
        <v>2</v>
      </c>
      <c r="F10" s="77">
        <v>2</v>
      </c>
      <c r="G10" s="78">
        <v>6</v>
      </c>
    </row>
    <row r="11" spans="1:7" x14ac:dyDescent="0.2">
      <c r="A11" s="73">
        <v>8</v>
      </c>
      <c r="B11" s="73" t="s">
        <v>315</v>
      </c>
      <c r="C11" s="73" t="s">
        <v>98</v>
      </c>
      <c r="D11" s="76">
        <v>4</v>
      </c>
      <c r="E11" s="77">
        <v>4</v>
      </c>
      <c r="F11" s="77">
        <v>4</v>
      </c>
      <c r="G11" s="78">
        <v>12</v>
      </c>
    </row>
    <row r="12" spans="1:7" x14ac:dyDescent="0.2">
      <c r="A12" s="73">
        <v>9</v>
      </c>
      <c r="B12" s="73" t="s">
        <v>2319</v>
      </c>
      <c r="C12" s="73" t="s">
        <v>1343</v>
      </c>
      <c r="D12" s="76">
        <v>2</v>
      </c>
      <c r="E12" s="77">
        <v>2</v>
      </c>
      <c r="F12" s="77">
        <v>2</v>
      </c>
      <c r="G12" s="78">
        <v>6</v>
      </c>
    </row>
    <row r="13" spans="1:7" x14ac:dyDescent="0.2">
      <c r="A13" s="73">
        <v>10</v>
      </c>
      <c r="B13" s="73" t="s">
        <v>315</v>
      </c>
      <c r="C13" s="73" t="s">
        <v>1344</v>
      </c>
      <c r="D13" s="76">
        <v>4</v>
      </c>
      <c r="E13" s="77">
        <v>4</v>
      </c>
      <c r="F13" s="77">
        <v>4</v>
      </c>
      <c r="G13" s="78">
        <v>12</v>
      </c>
    </row>
    <row r="14" spans="1:7" x14ac:dyDescent="0.2">
      <c r="A14" s="73">
        <v>11</v>
      </c>
      <c r="B14" s="73" t="s">
        <v>317</v>
      </c>
      <c r="C14" s="73" t="s">
        <v>345</v>
      </c>
      <c r="D14" s="76">
        <v>4</v>
      </c>
      <c r="E14" s="77">
        <v>4</v>
      </c>
      <c r="F14" s="77">
        <v>4</v>
      </c>
      <c r="G14" s="78">
        <v>12</v>
      </c>
    </row>
    <row r="15" spans="1:7" x14ac:dyDescent="0.2">
      <c r="A15" s="73">
        <v>14</v>
      </c>
      <c r="B15" s="73" t="s">
        <v>489</v>
      </c>
      <c r="C15" s="73" t="s">
        <v>421</v>
      </c>
      <c r="D15" s="76">
        <v>4</v>
      </c>
      <c r="E15" s="77">
        <v>4</v>
      </c>
      <c r="F15" s="77">
        <v>4</v>
      </c>
      <c r="G15" s="78">
        <v>12</v>
      </c>
    </row>
    <row r="16" spans="1:7" x14ac:dyDescent="0.2">
      <c r="A16" s="73">
        <v>15</v>
      </c>
      <c r="B16" s="73" t="s">
        <v>489</v>
      </c>
      <c r="C16" s="73" t="s">
        <v>320</v>
      </c>
      <c r="D16" s="76">
        <v>4</v>
      </c>
      <c r="E16" s="77">
        <v>4</v>
      </c>
      <c r="F16" s="77">
        <v>4</v>
      </c>
      <c r="G16" s="78">
        <v>12</v>
      </c>
    </row>
    <row r="17" spans="1:7" x14ac:dyDescent="0.2">
      <c r="A17" s="73">
        <v>16</v>
      </c>
      <c r="B17" s="73" t="s">
        <v>99</v>
      </c>
      <c r="C17" s="73" t="s">
        <v>319</v>
      </c>
      <c r="D17" s="76">
        <v>2</v>
      </c>
      <c r="E17" s="77">
        <v>2</v>
      </c>
      <c r="F17" s="77">
        <v>2</v>
      </c>
      <c r="G17" s="78">
        <v>6</v>
      </c>
    </row>
    <row r="18" spans="1:7" x14ac:dyDescent="0.2">
      <c r="A18" s="73">
        <v>17</v>
      </c>
      <c r="B18" s="73" t="s">
        <v>489</v>
      </c>
      <c r="C18" s="73" t="s">
        <v>224</v>
      </c>
      <c r="D18" s="76">
        <v>2</v>
      </c>
      <c r="E18" s="77">
        <v>2</v>
      </c>
      <c r="F18" s="77">
        <v>2</v>
      </c>
      <c r="G18" s="78">
        <v>6</v>
      </c>
    </row>
    <row r="19" spans="1:7" x14ac:dyDescent="0.2">
      <c r="A19" s="73">
        <v>18</v>
      </c>
      <c r="B19" s="73" t="s">
        <v>1346</v>
      </c>
      <c r="C19" s="73" t="s">
        <v>1347</v>
      </c>
      <c r="D19" s="76">
        <v>4</v>
      </c>
      <c r="E19" s="77">
        <v>4</v>
      </c>
      <c r="F19" s="77">
        <v>4</v>
      </c>
      <c r="G19" s="78">
        <v>12</v>
      </c>
    </row>
    <row r="20" spans="1:7" x14ac:dyDescent="0.2">
      <c r="A20" s="73">
        <v>19</v>
      </c>
      <c r="B20" s="73" t="s">
        <v>321</v>
      </c>
      <c r="C20" s="73" t="s">
        <v>1348</v>
      </c>
      <c r="D20" s="76">
        <v>4</v>
      </c>
      <c r="E20" s="77">
        <v>4</v>
      </c>
      <c r="F20" s="77">
        <v>4</v>
      </c>
      <c r="G20" s="78">
        <v>12</v>
      </c>
    </row>
    <row r="21" spans="1:7" x14ac:dyDescent="0.2">
      <c r="A21" s="73">
        <v>20</v>
      </c>
      <c r="B21" s="73" t="s">
        <v>322</v>
      </c>
      <c r="C21" s="73" t="s">
        <v>323</v>
      </c>
      <c r="D21" s="76">
        <v>4</v>
      </c>
      <c r="E21" s="77">
        <v>4</v>
      </c>
      <c r="F21" s="77">
        <v>4</v>
      </c>
      <c r="G21" s="78">
        <v>12</v>
      </c>
    </row>
    <row r="22" spans="1:7" x14ac:dyDescent="0.2">
      <c r="A22" s="73">
        <v>22</v>
      </c>
      <c r="B22" s="73" t="s">
        <v>324</v>
      </c>
      <c r="C22" s="73" t="s">
        <v>101</v>
      </c>
      <c r="D22" s="76">
        <v>4</v>
      </c>
      <c r="E22" s="77">
        <v>4</v>
      </c>
      <c r="F22" s="77">
        <v>4</v>
      </c>
      <c r="G22" s="78">
        <v>12</v>
      </c>
    </row>
    <row r="23" spans="1:7" x14ac:dyDescent="0.2">
      <c r="A23" s="73">
        <v>23</v>
      </c>
      <c r="B23" s="73" t="s">
        <v>325</v>
      </c>
      <c r="C23" s="73" t="s">
        <v>326</v>
      </c>
      <c r="D23" s="76">
        <v>4</v>
      </c>
      <c r="E23" s="77">
        <v>2</v>
      </c>
      <c r="F23" s="77">
        <v>4</v>
      </c>
      <c r="G23" s="78">
        <v>10</v>
      </c>
    </row>
    <row r="24" spans="1:7" x14ac:dyDescent="0.2">
      <c r="A24" s="73">
        <v>24</v>
      </c>
      <c r="B24" s="73" t="s">
        <v>325</v>
      </c>
      <c r="C24" s="73" t="s">
        <v>318</v>
      </c>
      <c r="D24" s="76">
        <v>4</v>
      </c>
      <c r="E24" s="77">
        <v>4</v>
      </c>
      <c r="F24" s="77">
        <v>4</v>
      </c>
      <c r="G24" s="78">
        <v>12</v>
      </c>
    </row>
    <row r="25" spans="1:7" x14ac:dyDescent="0.2">
      <c r="A25" s="73">
        <v>25</v>
      </c>
      <c r="B25" s="73" t="s">
        <v>325</v>
      </c>
      <c r="C25" s="73" t="s">
        <v>614</v>
      </c>
      <c r="D25" s="76">
        <v>4</v>
      </c>
      <c r="E25" s="77">
        <v>4</v>
      </c>
      <c r="F25" s="77">
        <v>4</v>
      </c>
      <c r="G25" s="78">
        <v>12</v>
      </c>
    </row>
    <row r="26" spans="1:7" x14ac:dyDescent="0.2">
      <c r="A26" s="73">
        <v>26</v>
      </c>
      <c r="B26" s="73" t="s">
        <v>327</v>
      </c>
      <c r="C26" s="73" t="s">
        <v>328</v>
      </c>
      <c r="D26" s="76">
        <v>2</v>
      </c>
      <c r="E26" s="77">
        <v>2</v>
      </c>
      <c r="F26" s="77">
        <v>2</v>
      </c>
      <c r="G26" s="78">
        <v>6</v>
      </c>
    </row>
    <row r="27" spans="1:7" x14ac:dyDescent="0.2">
      <c r="A27" s="73">
        <v>27</v>
      </c>
      <c r="B27" s="73" t="s">
        <v>327</v>
      </c>
      <c r="C27" s="73" t="s">
        <v>329</v>
      </c>
      <c r="D27" s="76">
        <v>2</v>
      </c>
      <c r="E27" s="77">
        <v>2</v>
      </c>
      <c r="F27" s="77">
        <v>2</v>
      </c>
      <c r="G27" s="78">
        <v>6</v>
      </c>
    </row>
    <row r="28" spans="1:7" x14ac:dyDescent="0.2">
      <c r="A28" s="73">
        <v>28</v>
      </c>
      <c r="B28" s="73" t="s">
        <v>327</v>
      </c>
      <c r="C28" s="73" t="s">
        <v>606</v>
      </c>
      <c r="D28" s="76">
        <v>4</v>
      </c>
      <c r="E28" s="77">
        <v>4</v>
      </c>
      <c r="F28" s="77">
        <v>4</v>
      </c>
      <c r="G28" s="78">
        <v>12</v>
      </c>
    </row>
    <row r="29" spans="1:7" x14ac:dyDescent="0.2">
      <c r="A29" s="73">
        <v>29</v>
      </c>
      <c r="B29" s="73" t="s">
        <v>327</v>
      </c>
      <c r="C29" s="73" t="s">
        <v>226</v>
      </c>
      <c r="D29" s="76">
        <v>4</v>
      </c>
      <c r="E29" s="77">
        <v>4</v>
      </c>
      <c r="F29" s="77">
        <v>4</v>
      </c>
      <c r="G29" s="78">
        <v>12</v>
      </c>
    </row>
    <row r="30" spans="1:7" x14ac:dyDescent="0.2">
      <c r="A30" s="73">
        <v>30</v>
      </c>
      <c r="B30" s="73" t="s">
        <v>327</v>
      </c>
      <c r="C30" s="73">
        <v>0</v>
      </c>
      <c r="D30" s="76">
        <v>4</v>
      </c>
      <c r="E30" s="77">
        <v>4</v>
      </c>
      <c r="F30" s="77">
        <v>4</v>
      </c>
      <c r="G30" s="78">
        <v>12</v>
      </c>
    </row>
    <row r="31" spans="1:7" x14ac:dyDescent="0.2">
      <c r="A31" s="73">
        <v>32</v>
      </c>
      <c r="B31" s="73" t="s">
        <v>327</v>
      </c>
      <c r="C31" s="73">
        <v>0</v>
      </c>
      <c r="D31" s="76">
        <v>4</v>
      </c>
      <c r="E31" s="77">
        <v>4</v>
      </c>
      <c r="F31" s="77">
        <v>4</v>
      </c>
      <c r="G31" s="78">
        <v>12</v>
      </c>
    </row>
    <row r="32" spans="1:7" x14ac:dyDescent="0.2">
      <c r="A32" s="73">
        <v>33</v>
      </c>
      <c r="B32" s="73" t="s">
        <v>327</v>
      </c>
      <c r="C32" s="73">
        <v>0</v>
      </c>
      <c r="D32" s="76">
        <v>2</v>
      </c>
      <c r="E32" s="77">
        <v>2</v>
      </c>
      <c r="F32" s="77">
        <v>2</v>
      </c>
      <c r="G32" s="78">
        <v>6</v>
      </c>
    </row>
    <row r="33" spans="1:7" x14ac:dyDescent="0.2">
      <c r="A33" s="73">
        <v>34</v>
      </c>
      <c r="B33" s="73" t="s">
        <v>327</v>
      </c>
      <c r="C33" s="73">
        <v>0</v>
      </c>
      <c r="D33" s="76">
        <v>4</v>
      </c>
      <c r="E33" s="77">
        <v>4</v>
      </c>
      <c r="F33" s="77">
        <v>4</v>
      </c>
      <c r="G33" s="78">
        <v>12</v>
      </c>
    </row>
    <row r="34" spans="1:7" x14ac:dyDescent="0.2">
      <c r="A34" s="73">
        <v>35</v>
      </c>
      <c r="B34" s="73" t="s">
        <v>327</v>
      </c>
      <c r="C34" s="73">
        <v>0</v>
      </c>
      <c r="D34" s="76">
        <v>4</v>
      </c>
      <c r="E34" s="77">
        <v>4</v>
      </c>
      <c r="F34" s="77">
        <v>4</v>
      </c>
      <c r="G34" s="78">
        <v>12</v>
      </c>
    </row>
    <row r="35" spans="1:7" x14ac:dyDescent="0.2">
      <c r="A35" s="73">
        <v>36</v>
      </c>
      <c r="B35" s="73" t="s">
        <v>327</v>
      </c>
      <c r="C35" s="73">
        <v>0</v>
      </c>
      <c r="D35" s="76">
        <v>2</v>
      </c>
      <c r="E35" s="77">
        <v>2</v>
      </c>
      <c r="F35" s="77">
        <v>2</v>
      </c>
      <c r="G35" s="78">
        <v>6</v>
      </c>
    </row>
    <row r="36" spans="1:7" x14ac:dyDescent="0.2">
      <c r="A36" s="73">
        <v>37</v>
      </c>
      <c r="B36" s="73" t="s">
        <v>327</v>
      </c>
      <c r="C36" s="73">
        <v>0</v>
      </c>
      <c r="D36" s="76">
        <v>4</v>
      </c>
      <c r="E36" s="77">
        <v>4</v>
      </c>
      <c r="F36" s="77">
        <v>2</v>
      </c>
      <c r="G36" s="78">
        <v>10</v>
      </c>
    </row>
    <row r="37" spans="1:7" x14ac:dyDescent="0.2">
      <c r="A37" s="73">
        <v>38</v>
      </c>
      <c r="B37" s="73" t="s">
        <v>327</v>
      </c>
      <c r="C37" s="73">
        <v>0</v>
      </c>
      <c r="D37" s="76">
        <v>4</v>
      </c>
      <c r="E37" s="77">
        <v>4</v>
      </c>
      <c r="F37" s="77">
        <v>4</v>
      </c>
      <c r="G37" s="78">
        <v>12</v>
      </c>
    </row>
    <row r="38" spans="1:7" x14ac:dyDescent="0.2">
      <c r="A38" s="73">
        <v>39</v>
      </c>
      <c r="B38" s="73" t="s">
        <v>327</v>
      </c>
      <c r="C38" s="73">
        <v>0</v>
      </c>
      <c r="D38" s="76">
        <v>2</v>
      </c>
      <c r="E38" s="77">
        <v>2</v>
      </c>
      <c r="F38" s="77">
        <v>2</v>
      </c>
      <c r="G38" s="78">
        <v>6</v>
      </c>
    </row>
    <row r="39" spans="1:7" x14ac:dyDescent="0.2">
      <c r="A39" s="73">
        <v>41</v>
      </c>
      <c r="B39" s="73" t="s">
        <v>327</v>
      </c>
      <c r="C39" s="73">
        <v>0</v>
      </c>
      <c r="D39" s="76">
        <v>4</v>
      </c>
      <c r="E39" s="77">
        <v>4</v>
      </c>
      <c r="F39" s="77">
        <v>4</v>
      </c>
      <c r="G39" s="78">
        <v>12</v>
      </c>
    </row>
    <row r="40" spans="1:7" x14ac:dyDescent="0.2">
      <c r="A40" s="73">
        <v>42</v>
      </c>
      <c r="B40" s="73" t="s">
        <v>327</v>
      </c>
      <c r="C40" s="73">
        <v>0</v>
      </c>
      <c r="D40" s="76">
        <v>4</v>
      </c>
      <c r="E40" s="77">
        <v>4</v>
      </c>
      <c r="F40" s="77">
        <v>4</v>
      </c>
      <c r="G40" s="78">
        <v>12</v>
      </c>
    </row>
    <row r="41" spans="1:7" x14ac:dyDescent="0.2">
      <c r="A41" s="73">
        <v>43</v>
      </c>
      <c r="B41" s="73" t="s">
        <v>327</v>
      </c>
      <c r="C41" s="73">
        <v>0</v>
      </c>
      <c r="D41" s="76">
        <v>4</v>
      </c>
      <c r="E41" s="77">
        <v>4</v>
      </c>
      <c r="F41" s="77">
        <v>4</v>
      </c>
      <c r="G41" s="78">
        <v>12</v>
      </c>
    </row>
    <row r="42" spans="1:7" x14ac:dyDescent="0.2">
      <c r="A42" s="73">
        <v>44</v>
      </c>
      <c r="B42" s="73" t="s">
        <v>327</v>
      </c>
      <c r="C42" s="73">
        <v>0</v>
      </c>
      <c r="D42" s="76">
        <v>4</v>
      </c>
      <c r="E42" s="77">
        <v>4</v>
      </c>
      <c r="F42" s="77">
        <v>4</v>
      </c>
      <c r="G42" s="78">
        <v>12</v>
      </c>
    </row>
    <row r="43" spans="1:7" x14ac:dyDescent="0.2">
      <c r="A43" s="73">
        <v>45</v>
      </c>
      <c r="B43" s="73" t="s">
        <v>327</v>
      </c>
      <c r="C43" s="73" t="s">
        <v>617</v>
      </c>
      <c r="D43" s="76">
        <v>4</v>
      </c>
      <c r="E43" s="77">
        <v>4</v>
      </c>
      <c r="F43" s="77">
        <v>4</v>
      </c>
      <c r="G43" s="78">
        <v>12</v>
      </c>
    </row>
    <row r="44" spans="1:7" x14ac:dyDescent="0.2">
      <c r="A44" s="73">
        <v>50</v>
      </c>
      <c r="B44" s="73" t="s">
        <v>331</v>
      </c>
      <c r="C44" s="73" t="s">
        <v>333</v>
      </c>
      <c r="D44" s="76">
        <v>4</v>
      </c>
      <c r="E44" s="77">
        <v>4</v>
      </c>
      <c r="F44" s="77">
        <v>4</v>
      </c>
      <c r="G44" s="78">
        <v>12</v>
      </c>
    </row>
    <row r="45" spans="1:7" x14ac:dyDescent="0.2">
      <c r="A45" s="73">
        <v>54</v>
      </c>
      <c r="B45" s="73" t="s">
        <v>338</v>
      </c>
      <c r="C45" s="73" t="s">
        <v>229</v>
      </c>
      <c r="D45" s="76">
        <v>4</v>
      </c>
      <c r="E45" s="77">
        <v>4</v>
      </c>
      <c r="F45" s="77">
        <v>4</v>
      </c>
      <c r="G45" s="78">
        <v>12</v>
      </c>
    </row>
    <row r="46" spans="1:7" x14ac:dyDescent="0.2">
      <c r="A46" s="73">
        <v>55</v>
      </c>
      <c r="B46" s="73" t="s">
        <v>330</v>
      </c>
      <c r="C46" s="73" t="s">
        <v>330</v>
      </c>
      <c r="D46" s="76">
        <v>2</v>
      </c>
      <c r="E46" s="77">
        <v>2</v>
      </c>
      <c r="F46" s="77">
        <v>2</v>
      </c>
      <c r="G46" s="78">
        <v>6</v>
      </c>
    </row>
    <row r="47" spans="1:7" x14ac:dyDescent="0.2">
      <c r="A47" s="73">
        <v>56</v>
      </c>
      <c r="B47" s="73" t="s">
        <v>339</v>
      </c>
      <c r="C47" s="73" t="s">
        <v>339</v>
      </c>
      <c r="D47" s="76">
        <v>4</v>
      </c>
      <c r="E47" s="77">
        <v>4</v>
      </c>
      <c r="F47" s="77">
        <v>4</v>
      </c>
      <c r="G47" s="78">
        <v>12</v>
      </c>
    </row>
    <row r="48" spans="1:7" x14ac:dyDescent="0.2">
      <c r="A48" s="73">
        <v>57</v>
      </c>
      <c r="B48" s="73" t="s">
        <v>1776</v>
      </c>
      <c r="C48" s="73" t="s">
        <v>1351</v>
      </c>
      <c r="D48" s="76">
        <v>4</v>
      </c>
      <c r="E48" s="77">
        <v>4</v>
      </c>
      <c r="F48" s="77">
        <v>4</v>
      </c>
      <c r="G48" s="78">
        <v>12</v>
      </c>
    </row>
    <row r="49" spans="1:7" x14ac:dyDescent="0.2">
      <c r="A49" s="73">
        <v>59</v>
      </c>
      <c r="B49" s="73" t="s">
        <v>553</v>
      </c>
      <c r="C49" s="73" t="s">
        <v>620</v>
      </c>
      <c r="D49" s="76">
        <v>4</v>
      </c>
      <c r="E49" s="77">
        <v>4</v>
      </c>
      <c r="F49" s="77">
        <v>4</v>
      </c>
      <c r="G49" s="78">
        <v>12</v>
      </c>
    </row>
    <row r="50" spans="1:7" x14ac:dyDescent="0.2">
      <c r="A50" s="73">
        <v>60</v>
      </c>
      <c r="B50" s="73" t="s">
        <v>2328</v>
      </c>
      <c r="C50" s="73" t="s">
        <v>341</v>
      </c>
      <c r="D50" s="76">
        <v>4</v>
      </c>
      <c r="E50" s="77">
        <v>4</v>
      </c>
      <c r="F50" s="77">
        <v>4</v>
      </c>
      <c r="G50" s="78">
        <v>12</v>
      </c>
    </row>
    <row r="51" spans="1:7" x14ac:dyDescent="0.2">
      <c r="A51" s="73">
        <v>61</v>
      </c>
      <c r="B51" s="73" t="s">
        <v>342</v>
      </c>
      <c r="C51" s="73" t="s">
        <v>343</v>
      </c>
      <c r="D51" s="76">
        <v>4</v>
      </c>
      <c r="E51" s="77">
        <v>4</v>
      </c>
      <c r="F51" s="77">
        <v>4</v>
      </c>
      <c r="G51" s="78">
        <v>12</v>
      </c>
    </row>
    <row r="52" spans="1:7" x14ac:dyDescent="0.2">
      <c r="A52" s="73">
        <v>62</v>
      </c>
      <c r="B52" s="73" t="s">
        <v>2330</v>
      </c>
      <c r="C52" s="73" t="s">
        <v>344</v>
      </c>
      <c r="D52" s="76">
        <v>2</v>
      </c>
      <c r="E52" s="77">
        <v>2</v>
      </c>
      <c r="F52" s="77">
        <v>2</v>
      </c>
      <c r="G52" s="78">
        <v>6</v>
      </c>
    </row>
    <row r="53" spans="1:7" x14ac:dyDescent="0.2">
      <c r="A53" s="73">
        <v>63</v>
      </c>
      <c r="B53" s="73" t="s">
        <v>2331</v>
      </c>
      <c r="C53" s="73" t="s">
        <v>354</v>
      </c>
      <c r="D53" s="76">
        <v>2</v>
      </c>
      <c r="E53" s="77">
        <v>2</v>
      </c>
      <c r="F53" s="77">
        <v>2</v>
      </c>
      <c r="G53" s="78">
        <v>6</v>
      </c>
    </row>
    <row r="54" spans="1:7" x14ac:dyDescent="0.2">
      <c r="A54" s="73">
        <v>64</v>
      </c>
      <c r="B54" s="73" t="s">
        <v>232</v>
      </c>
      <c r="C54" s="73" t="s">
        <v>232</v>
      </c>
      <c r="D54" s="76">
        <v>4</v>
      </c>
      <c r="E54" s="77">
        <v>4</v>
      </c>
      <c r="F54" s="77">
        <v>4</v>
      </c>
      <c r="G54" s="78">
        <v>12</v>
      </c>
    </row>
    <row r="55" spans="1:7" x14ac:dyDescent="0.2">
      <c r="A55" s="73">
        <v>66</v>
      </c>
      <c r="B55" s="73" t="s">
        <v>230</v>
      </c>
      <c r="C55" s="73" t="s">
        <v>422</v>
      </c>
      <c r="D55" s="76">
        <v>4</v>
      </c>
      <c r="E55" s="77">
        <v>4</v>
      </c>
      <c r="F55" s="77">
        <v>4</v>
      </c>
      <c r="G55" s="78">
        <v>12</v>
      </c>
    </row>
    <row r="56" spans="1:7" x14ac:dyDescent="0.2">
      <c r="A56" s="73">
        <v>67</v>
      </c>
      <c r="B56" s="73" t="s">
        <v>231</v>
      </c>
      <c r="C56" s="73" t="s">
        <v>1355</v>
      </c>
      <c r="D56" s="76">
        <v>4</v>
      </c>
      <c r="E56" s="77">
        <v>4</v>
      </c>
      <c r="F56" s="77">
        <v>4</v>
      </c>
      <c r="G56" s="78">
        <v>12</v>
      </c>
    </row>
    <row r="57" spans="1:7" x14ac:dyDescent="0.2">
      <c r="A57" s="73">
        <v>68</v>
      </c>
      <c r="B57" s="73" t="s">
        <v>231</v>
      </c>
      <c r="C57" s="73" t="s">
        <v>103</v>
      </c>
      <c r="D57" s="76">
        <v>4</v>
      </c>
      <c r="E57" s="77">
        <v>4</v>
      </c>
      <c r="F57" s="77">
        <v>4</v>
      </c>
      <c r="G57" s="78">
        <v>12</v>
      </c>
    </row>
    <row r="58" spans="1:7" x14ac:dyDescent="0.2">
      <c r="A58" s="73">
        <v>69</v>
      </c>
      <c r="B58" s="73" t="s">
        <v>1779</v>
      </c>
      <c r="C58" s="73" t="s">
        <v>423</v>
      </c>
      <c r="D58" s="76">
        <v>4</v>
      </c>
      <c r="E58" s="77">
        <v>4</v>
      </c>
      <c r="F58" s="77">
        <v>4</v>
      </c>
      <c r="G58" s="78">
        <v>12</v>
      </c>
    </row>
    <row r="59" spans="1:7" x14ac:dyDescent="0.2">
      <c r="A59" s="73">
        <v>70</v>
      </c>
      <c r="B59" s="73" t="s">
        <v>82</v>
      </c>
      <c r="C59" s="73" t="s">
        <v>627</v>
      </c>
      <c r="D59" s="76">
        <v>4</v>
      </c>
      <c r="E59" s="77">
        <v>4</v>
      </c>
      <c r="F59" s="77">
        <v>4</v>
      </c>
      <c r="G59" s="78">
        <v>12</v>
      </c>
    </row>
    <row r="60" spans="1:7" x14ac:dyDescent="0.2">
      <c r="A60" s="73">
        <v>71</v>
      </c>
      <c r="B60" s="73" t="s">
        <v>628</v>
      </c>
      <c r="C60" s="73" t="s">
        <v>1780</v>
      </c>
      <c r="D60" s="76">
        <v>4</v>
      </c>
      <c r="E60" s="77">
        <v>4</v>
      </c>
      <c r="F60" s="77">
        <v>4</v>
      </c>
      <c r="G60" s="78">
        <v>12</v>
      </c>
    </row>
    <row r="61" spans="1:7" x14ac:dyDescent="0.2">
      <c r="A61" s="73">
        <v>72</v>
      </c>
      <c r="B61" s="73" t="s">
        <v>2333</v>
      </c>
      <c r="C61" s="73" t="s">
        <v>607</v>
      </c>
      <c r="D61" s="76">
        <v>2</v>
      </c>
      <c r="E61" s="77">
        <v>2</v>
      </c>
      <c r="F61" s="77">
        <v>2</v>
      </c>
      <c r="G61" s="78">
        <v>6</v>
      </c>
    </row>
    <row r="62" spans="1:7" x14ac:dyDescent="0.2">
      <c r="A62" s="73">
        <v>73</v>
      </c>
      <c r="B62" s="73" t="s">
        <v>608</v>
      </c>
      <c r="C62" s="73" t="s">
        <v>629</v>
      </c>
      <c r="D62" s="76">
        <v>2</v>
      </c>
      <c r="E62" s="77">
        <v>4</v>
      </c>
      <c r="F62" s="77">
        <v>4</v>
      </c>
      <c r="G62" s="78">
        <v>10</v>
      </c>
    </row>
    <row r="63" spans="1:7" x14ac:dyDescent="0.2">
      <c r="A63" s="73">
        <v>74</v>
      </c>
      <c r="B63" s="73" t="s">
        <v>631</v>
      </c>
      <c r="C63" s="73" t="s">
        <v>632</v>
      </c>
      <c r="D63" s="76">
        <v>4</v>
      </c>
      <c r="E63" s="77">
        <v>4</v>
      </c>
      <c r="F63" s="77">
        <v>4</v>
      </c>
      <c r="G63" s="78">
        <v>12</v>
      </c>
    </row>
    <row r="64" spans="1:7" x14ac:dyDescent="0.2">
      <c r="A64" s="73">
        <v>75</v>
      </c>
      <c r="B64" s="73" t="s">
        <v>1359</v>
      </c>
      <c r="C64" s="73" t="s">
        <v>635</v>
      </c>
      <c r="D64" s="76">
        <v>4</v>
      </c>
      <c r="E64" s="77">
        <v>4</v>
      </c>
      <c r="F64" s="77">
        <v>4</v>
      </c>
      <c r="G64" s="78">
        <v>12</v>
      </c>
    </row>
    <row r="65" spans="1:7" x14ac:dyDescent="0.2">
      <c r="A65" s="73">
        <v>78</v>
      </c>
      <c r="B65" s="73" t="s">
        <v>1365</v>
      </c>
      <c r="C65" s="73" t="s">
        <v>1366</v>
      </c>
      <c r="D65" s="76">
        <v>4</v>
      </c>
      <c r="E65" s="77">
        <v>4</v>
      </c>
      <c r="F65" s="77">
        <v>2</v>
      </c>
      <c r="G65" s="78">
        <v>10</v>
      </c>
    </row>
    <row r="66" spans="1:7" x14ac:dyDescent="0.2">
      <c r="A66" s="73">
        <v>77</v>
      </c>
      <c r="B66" s="73" t="s">
        <v>2335</v>
      </c>
      <c r="C66" s="73" t="s">
        <v>1363</v>
      </c>
      <c r="D66" s="76">
        <v>2</v>
      </c>
      <c r="E66" s="77">
        <v>2</v>
      </c>
      <c r="F66" s="77">
        <v>2</v>
      </c>
      <c r="G66" s="78">
        <v>6</v>
      </c>
    </row>
    <row r="67" spans="1:7" x14ac:dyDescent="0.2">
      <c r="A67" s="73">
        <v>76</v>
      </c>
      <c r="B67" s="73" t="s">
        <v>1361</v>
      </c>
      <c r="C67" s="73" t="s">
        <v>1362</v>
      </c>
      <c r="D67" s="76">
        <v>4</v>
      </c>
      <c r="E67" s="77">
        <v>4</v>
      </c>
      <c r="F67" s="77">
        <v>4</v>
      </c>
      <c r="G67" s="78">
        <v>12</v>
      </c>
    </row>
    <row r="68" spans="1:7" x14ac:dyDescent="0.2">
      <c r="A68" s="73">
        <v>79</v>
      </c>
      <c r="B68" s="73" t="s">
        <v>1781</v>
      </c>
      <c r="C68" s="73" t="s">
        <v>1782</v>
      </c>
      <c r="D68" s="76">
        <v>4</v>
      </c>
      <c r="E68" s="77">
        <v>4</v>
      </c>
      <c r="F68" s="77">
        <v>4</v>
      </c>
      <c r="G68" s="78">
        <v>12</v>
      </c>
    </row>
    <row r="69" spans="1:7" x14ac:dyDescent="0.2">
      <c r="A69" s="73">
        <v>21</v>
      </c>
      <c r="B69" s="73" t="s">
        <v>1773</v>
      </c>
      <c r="C69" s="73" t="s">
        <v>225</v>
      </c>
      <c r="D69" s="76">
        <v>2</v>
      </c>
      <c r="E69" s="77">
        <v>4</v>
      </c>
      <c r="F69" s="77">
        <v>4</v>
      </c>
      <c r="G69" s="78">
        <v>10</v>
      </c>
    </row>
    <row r="70" spans="1:7" x14ac:dyDescent="0.2">
      <c r="A70" s="73">
        <v>12</v>
      </c>
      <c r="B70" s="73" t="s">
        <v>489</v>
      </c>
      <c r="C70" s="73" t="s">
        <v>419</v>
      </c>
      <c r="D70" s="76">
        <v>4</v>
      </c>
      <c r="E70" s="77">
        <v>4</v>
      </c>
      <c r="F70" s="77">
        <v>4</v>
      </c>
      <c r="G70" s="78">
        <v>12</v>
      </c>
    </row>
    <row r="71" spans="1:7" x14ac:dyDescent="0.2">
      <c r="A71" s="73">
        <v>13</v>
      </c>
      <c r="B71" s="73" t="s">
        <v>489</v>
      </c>
      <c r="C71" s="73" t="s">
        <v>420</v>
      </c>
      <c r="D71" s="76">
        <v>4</v>
      </c>
      <c r="E71" s="77">
        <v>2</v>
      </c>
      <c r="F71" s="77">
        <v>4</v>
      </c>
      <c r="G71" s="78">
        <v>10</v>
      </c>
    </row>
    <row r="72" spans="1:7" x14ac:dyDescent="0.2">
      <c r="A72" s="73">
        <v>48</v>
      </c>
      <c r="B72" s="73" t="s">
        <v>331</v>
      </c>
      <c r="C72" s="73" t="s">
        <v>102</v>
      </c>
      <c r="D72" s="76">
        <v>4</v>
      </c>
      <c r="E72" s="77">
        <v>4</v>
      </c>
      <c r="F72" s="77">
        <v>4</v>
      </c>
      <c r="G72" s="78">
        <v>12</v>
      </c>
    </row>
    <row r="73" spans="1:7" x14ac:dyDescent="0.2">
      <c r="A73" s="73">
        <v>47</v>
      </c>
      <c r="B73" s="73" t="s">
        <v>331</v>
      </c>
      <c r="C73" s="73" t="s">
        <v>227</v>
      </c>
      <c r="D73" s="76">
        <v>4</v>
      </c>
      <c r="E73" s="77">
        <v>4</v>
      </c>
      <c r="F73" s="77">
        <v>4</v>
      </c>
      <c r="G73" s="78">
        <v>12</v>
      </c>
    </row>
    <row r="74" spans="1:7" x14ac:dyDescent="0.2">
      <c r="A74" s="73">
        <v>31</v>
      </c>
      <c r="B74" s="73" t="s">
        <v>327</v>
      </c>
      <c r="C74" s="73">
        <v>0</v>
      </c>
      <c r="D74" s="76">
        <v>4</v>
      </c>
      <c r="E74" s="77">
        <v>4</v>
      </c>
      <c r="F74" s="77">
        <v>4</v>
      </c>
      <c r="G74" s="78">
        <v>12</v>
      </c>
    </row>
    <row r="75" spans="1:7" x14ac:dyDescent="0.2">
      <c r="A75" s="73">
        <v>40</v>
      </c>
      <c r="B75" s="73" t="s">
        <v>327</v>
      </c>
      <c r="C75" s="73">
        <v>0</v>
      </c>
      <c r="D75" s="76">
        <v>4</v>
      </c>
      <c r="E75" s="77">
        <v>4</v>
      </c>
      <c r="F75" s="77">
        <v>4</v>
      </c>
      <c r="G75" s="78">
        <v>12</v>
      </c>
    </row>
    <row r="76" spans="1:7" x14ac:dyDescent="0.2">
      <c r="A76" s="73">
        <v>58</v>
      </c>
      <c r="B76" s="73" t="s">
        <v>340</v>
      </c>
      <c r="C76" s="73" t="s">
        <v>340</v>
      </c>
      <c r="D76" s="76">
        <v>6</v>
      </c>
      <c r="E76" s="77">
        <v>6</v>
      </c>
      <c r="F76" s="77">
        <v>6</v>
      </c>
      <c r="G76" s="78">
        <v>18</v>
      </c>
    </row>
    <row r="77" spans="1:7" x14ac:dyDescent="0.2">
      <c r="A77" s="73" t="s">
        <v>2369</v>
      </c>
      <c r="B77" s="73" t="s">
        <v>2369</v>
      </c>
      <c r="C77" s="73" t="s">
        <v>2369</v>
      </c>
      <c r="D77" s="76">
        <v>2</v>
      </c>
      <c r="E77" s="77">
        <v>2</v>
      </c>
      <c r="F77" s="77">
        <v>2</v>
      </c>
      <c r="G77" s="78">
        <v>6</v>
      </c>
    </row>
    <row r="78" spans="1:7" x14ac:dyDescent="0.2">
      <c r="A78" s="79" t="s">
        <v>378</v>
      </c>
      <c r="B78" s="80"/>
      <c r="C78" s="80"/>
      <c r="D78" s="81">
        <v>250</v>
      </c>
      <c r="E78" s="82">
        <v>248</v>
      </c>
      <c r="F78" s="82">
        <v>250</v>
      </c>
      <c r="G78" s="83">
        <v>748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Team Listing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List</vt:lpstr>
      <vt:lpstr>Field Use Count</vt:lpstr>
      <vt:lpstr>Team Game Count</vt:lpstr>
      <vt:lpstr>Database transfers</vt:lpstr>
      <vt:lpstr>2019 Team List</vt:lpstr>
      <vt:lpstr>2018 Results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2020-01-08T03:00:48Z</cp:lastPrinted>
  <dcterms:created xsi:type="dcterms:W3CDTF">2000-12-30T03:34:43Z</dcterms:created>
  <dcterms:modified xsi:type="dcterms:W3CDTF">2020-01-21T19:33:14Z</dcterms:modified>
</cp:coreProperties>
</file>